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FBC37F0B-717F-42C1-A4FC-687A36DDA7B5}" xr6:coauthVersionLast="46" xr6:coauthVersionMax="46" xr10:uidLastSave="{00000000-0000-0000-0000-000000000000}"/>
  <bookViews>
    <workbookView xWindow="-120" yWindow="-120" windowWidth="29040" windowHeight="15990"/>
  </bookViews>
  <sheets>
    <sheet name="Bìa ngoài" sheetId="1" r:id="rId1"/>
    <sheet name="Bìa trong" sheetId="2" r:id="rId2"/>
    <sheet name="Sơ yếu lý lịch" sheetId="3" r:id="rId3"/>
    <sheet name="Điểm danh" sheetId="4" r:id="rId4"/>
    <sheet name="Phần ghi điểm HKI" sheetId="5" r:id="rId5"/>
    <sheet name="Điểm HK1" sheetId="6" r:id="rId6"/>
    <sheet name="Kết quả HK I" sheetId="7" r:id="rId7"/>
    <sheet name="danh sách GVBM HKI" sheetId="8" r:id="rId8"/>
    <sheet name="Phần ghi điểm HKII" sheetId="9" r:id="rId9"/>
    <sheet name="Điểm HK2" sheetId="10" r:id="rId10"/>
    <sheet name="Kết quả HK II" sheetId="11" r:id="rId11"/>
    <sheet name="danh sách GVBM HKII" sheetId="12" r:id="rId12"/>
    <sheet name="Kết quả CN" sheetId="13" r:id="rId13"/>
    <sheet name="Tổng hợp KQ ĐG_XL CN_C3" sheetId="14" r:id="rId14"/>
    <sheet name="NX hiệu trưởng" sheetId="15" r:id="rId15"/>
  </sheets>
  <calcPr calcId="181029"/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C4" i="7"/>
  <c r="D4" i="7"/>
  <c r="E4" i="7"/>
  <c r="F4" i="7"/>
  <c r="G4" i="7"/>
  <c r="H4" i="7"/>
  <c r="I4" i="7"/>
  <c r="J4" i="7"/>
  <c r="K4" i="7"/>
  <c r="L4" i="7"/>
  <c r="M4" i="7"/>
  <c r="O4" i="7"/>
  <c r="P4" i="7"/>
  <c r="C5" i="7"/>
  <c r="D5" i="7"/>
  <c r="E5" i="7"/>
  <c r="F5" i="7"/>
  <c r="G5" i="7"/>
  <c r="H5" i="7"/>
  <c r="I5" i="7"/>
  <c r="J5" i="7"/>
  <c r="K5" i="7"/>
  <c r="L5" i="7"/>
  <c r="M5" i="7"/>
  <c r="O5" i="7"/>
  <c r="P5" i="7"/>
  <c r="C6" i="7"/>
  <c r="D6" i="7"/>
  <c r="E6" i="7"/>
  <c r="F6" i="7"/>
  <c r="G6" i="7"/>
  <c r="H6" i="7"/>
  <c r="I6" i="7"/>
  <c r="J6" i="7"/>
  <c r="K6" i="7"/>
  <c r="L6" i="7"/>
  <c r="M6" i="7"/>
  <c r="O6" i="7"/>
  <c r="P6" i="7"/>
  <c r="C7" i="7"/>
  <c r="D7" i="7"/>
  <c r="E7" i="7"/>
  <c r="F7" i="7"/>
  <c r="G7" i="7"/>
  <c r="H7" i="7"/>
  <c r="I7" i="7"/>
  <c r="J7" i="7"/>
  <c r="K7" i="7"/>
  <c r="L7" i="7"/>
  <c r="M7" i="7"/>
  <c r="O7" i="7"/>
  <c r="P7" i="7"/>
  <c r="C8" i="7"/>
  <c r="D8" i="7"/>
  <c r="E8" i="7"/>
  <c r="F8" i="7"/>
  <c r="G8" i="7"/>
  <c r="H8" i="7"/>
  <c r="I8" i="7"/>
  <c r="J8" i="7"/>
  <c r="K8" i="7"/>
  <c r="L8" i="7"/>
  <c r="M8" i="7"/>
  <c r="O8" i="7"/>
  <c r="P8" i="7"/>
  <c r="C9" i="7"/>
  <c r="D9" i="7"/>
  <c r="E9" i="7"/>
  <c r="F9" i="7"/>
  <c r="G9" i="7"/>
  <c r="H9" i="7"/>
  <c r="I9" i="7"/>
  <c r="J9" i="7"/>
  <c r="K9" i="7"/>
  <c r="L9" i="7"/>
  <c r="M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O46" i="7"/>
  <c r="P46" i="7"/>
  <c r="C4" i="11"/>
  <c r="D4" i="11"/>
  <c r="E4" i="11"/>
  <c r="F4" i="11"/>
  <c r="G4" i="11"/>
  <c r="H4" i="11"/>
  <c r="I4" i="11"/>
  <c r="J4" i="11"/>
  <c r="K4" i="11"/>
  <c r="L4" i="11"/>
  <c r="M4" i="11"/>
  <c r="O4" i="11"/>
  <c r="C5" i="11"/>
  <c r="D5" i="11"/>
  <c r="E5" i="11"/>
  <c r="F5" i="11"/>
  <c r="G5" i="11"/>
  <c r="H5" i="11"/>
  <c r="I5" i="11"/>
  <c r="J5" i="11"/>
  <c r="K5" i="11"/>
  <c r="L5" i="11"/>
  <c r="M5" i="11"/>
  <c r="O5" i="11"/>
  <c r="C6" i="11"/>
  <c r="D6" i="11"/>
  <c r="E6" i="11"/>
  <c r="F6" i="11"/>
  <c r="G6" i="11"/>
  <c r="H6" i="11"/>
  <c r="I6" i="11"/>
  <c r="J6" i="11"/>
  <c r="K6" i="11"/>
  <c r="L6" i="11"/>
  <c r="M6" i="11"/>
  <c r="O6" i="11"/>
  <c r="C7" i="11"/>
  <c r="D7" i="11"/>
  <c r="E7" i="11"/>
  <c r="F7" i="11"/>
  <c r="G7" i="11"/>
  <c r="H7" i="11"/>
  <c r="I7" i="11"/>
  <c r="J7" i="11"/>
  <c r="K7" i="11"/>
  <c r="L7" i="11"/>
  <c r="M7" i="11"/>
  <c r="O7" i="11"/>
  <c r="C8" i="11"/>
  <c r="D8" i="11"/>
  <c r="E8" i="11"/>
  <c r="F8" i="11"/>
  <c r="G8" i="11"/>
  <c r="H8" i="11"/>
  <c r="I8" i="11"/>
  <c r="J8" i="11"/>
  <c r="K8" i="11"/>
  <c r="L8" i="11"/>
  <c r="M8" i="11"/>
  <c r="O8" i="11"/>
  <c r="C9" i="11"/>
  <c r="D9" i="11"/>
  <c r="E9" i="11"/>
  <c r="F9" i="11"/>
  <c r="G9" i="11"/>
  <c r="H9" i="11"/>
  <c r="I9" i="11"/>
  <c r="J9" i="11"/>
  <c r="K9" i="11"/>
  <c r="L9" i="11"/>
  <c r="M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O39" i="11"/>
  <c r="C40" i="11"/>
  <c r="D40" i="11"/>
  <c r="E40" i="11"/>
  <c r="F40" i="11"/>
  <c r="G40" i="11"/>
  <c r="H40" i="11"/>
  <c r="I40" i="11"/>
  <c r="J40" i="11"/>
  <c r="K40" i="11"/>
  <c r="L40" i="11"/>
  <c r="M40" i="11"/>
  <c r="O40" i="11"/>
  <c r="C41" i="11"/>
  <c r="D41" i="11"/>
  <c r="E41" i="11"/>
  <c r="F41" i="11"/>
  <c r="G41" i="11"/>
  <c r="H41" i="11"/>
  <c r="I41" i="11"/>
  <c r="J41" i="11"/>
  <c r="K41" i="11"/>
  <c r="L41" i="11"/>
  <c r="M41" i="11"/>
  <c r="O41" i="11"/>
  <c r="C42" i="11"/>
  <c r="D42" i="11"/>
  <c r="E42" i="11"/>
  <c r="F42" i="11"/>
  <c r="G42" i="11"/>
  <c r="H42" i="11"/>
  <c r="I42" i="11"/>
  <c r="J42" i="11"/>
  <c r="K42" i="11"/>
  <c r="L42" i="11"/>
  <c r="M42" i="11"/>
  <c r="O42" i="11"/>
  <c r="C43" i="11"/>
  <c r="D43" i="11"/>
  <c r="E43" i="11"/>
  <c r="F43" i="11"/>
  <c r="G43" i="11"/>
  <c r="H43" i="11"/>
  <c r="I43" i="11"/>
  <c r="J43" i="11"/>
  <c r="K43" i="11"/>
  <c r="L43" i="11"/>
  <c r="M43" i="11"/>
  <c r="O43" i="11"/>
  <c r="C44" i="11"/>
  <c r="D44" i="11"/>
  <c r="E44" i="11"/>
  <c r="F44" i="11"/>
  <c r="G44" i="11"/>
  <c r="H44" i="11"/>
  <c r="I44" i="11"/>
  <c r="J44" i="11"/>
  <c r="K44" i="11"/>
  <c r="L44" i="11"/>
  <c r="M44" i="11"/>
  <c r="O44" i="11"/>
  <c r="C45" i="11"/>
  <c r="D45" i="11"/>
  <c r="E45" i="11"/>
  <c r="F45" i="11"/>
  <c r="G45" i="11"/>
  <c r="H45" i="11"/>
  <c r="I45" i="11"/>
  <c r="J45" i="11"/>
  <c r="K45" i="11"/>
  <c r="L45" i="11"/>
  <c r="M45" i="11"/>
  <c r="O45" i="11"/>
  <c r="C46" i="11"/>
  <c r="D46" i="11"/>
  <c r="E46" i="11"/>
  <c r="F46" i="11"/>
  <c r="G46" i="11"/>
  <c r="H46" i="11"/>
  <c r="I46" i="11"/>
  <c r="J46" i="11"/>
  <c r="K46" i="11"/>
  <c r="L46" i="11"/>
  <c r="M46" i="11"/>
  <c r="O46" i="11"/>
</calcChain>
</file>

<file path=xl/sharedStrings.xml><?xml version="1.0" encoding="utf-8"?>
<sst xmlns="http://schemas.openxmlformats.org/spreadsheetml/2006/main" count="10091" uniqueCount="515">
  <si>
    <t>BỘ GIÁO DỤC VÀ ĐÀO TẠO</t>
  </si>
  <si>
    <t>SỔ THEO DÕI VÀ ĐÁNH GIÁ HỌC SINH</t>
  </si>
  <si>
    <t>TRUNG HỌC PHỔ THÔNG</t>
  </si>
  <si>
    <t>TRƯỜNG THPT ĐỨC HÒA</t>
  </si>
  <si>
    <t>LỚP:     12A8,     Ban cơ bản</t>
  </si>
  <si>
    <t>NĂM HỌC:  2020 - 2021</t>
  </si>
  <si>
    <t>trang hướng dẫn</t>
  </si>
  <si>
    <t xml:space="preserve">SỞ GIÁO DỤC VÀ ĐÀO TẠO </t>
  </si>
  <si>
    <t>SỞ GIÁO DỤC VÀ ĐÀO TẠO LONG AN</t>
  </si>
  <si>
    <t>……………………………….</t>
  </si>
  <si>
    <t>............................................................................</t>
  </si>
  <si>
    <t>Xã (phường, thị trấn): Thị trấn Đức Hòa.          Huyện (quận, TX, TP thuộc tỉnh): Đức Hòa</t>
  </si>
  <si>
    <t>Tỉnh(thành phố):     Long An</t>
  </si>
  <si>
    <t>Lớp:     12A8,   Ban cơ bản,        Năm học:     2020 - 2021</t>
  </si>
  <si>
    <t>2020-2021</t>
  </si>
  <si>
    <t>GIÁO VIÊN CHỦ NHIỆM</t>
  </si>
  <si>
    <t>HIỆU TRƯỞNG</t>
  </si>
  <si>
    <t>(Ký và ghi rõ họ tên)</t>
  </si>
  <si>
    <t>(Ký, ghi rõ họ tên và đóng dấu)</t>
  </si>
  <si>
    <t>Nguyễn Thị Ngọc Dung</t>
  </si>
  <si>
    <t>SƠ YẾU LÝ LỊCH</t>
  </si>
  <si>
    <t>HỌC SINH</t>
  </si>
  <si>
    <t>Số 
TT</t>
  </si>
  <si>
    <t>Họ và tên</t>
  </si>
  <si>
    <t>Ngày,
tháng,
năm sinh</t>
  </si>
  <si>
    <t>Nơi sinh</t>
  </si>
  <si>
    <t>Nam
 nữ</t>
  </si>
  <si>
    <t>Dân
 tộc</t>
  </si>
  <si>
    <t>Con LS, con TB, con BB, con của người được hưởng 
chế độ như TB, con GĐ có công với CM</t>
  </si>
  <si>
    <t>Chỗ ở hiện tại</t>
  </si>
  <si>
    <t>Số
TT</t>
  </si>
  <si>
    <t>Họ và tên cha, nghề nghiệp</t>
  </si>
  <si>
    <t>Họ và tên mẹ, nghề nghiệp</t>
  </si>
  <si>
    <t>Những thay đổi cần chú ý của học sinh:</t>
  </si>
  <si>
    <t>(hoặc người giám hộ)</t>
  </si>
  <si>
    <t>(hoàn cảnh gia đình, nơi ở, sức khỏe)</t>
  </si>
  <si>
    <t>Lý Thị Kim Anh</t>
  </si>
  <si>
    <t>06/09/2003</t>
  </si>
  <si>
    <t>Bệnh viện Từ Dũ, TP Hồ Chí Minh</t>
  </si>
  <si>
    <t>Nữ</t>
  </si>
  <si>
    <t>Kinh</t>
  </si>
  <si>
    <t>Không</t>
  </si>
  <si>
    <t xml:space="preserve"> ấp Rừng Sến</t>
  </si>
  <si>
    <t>Lý Văn Nhõn - Làm ruộng</t>
  </si>
  <si>
    <t>Trịnh Ngọc Lệ - Công nhân</t>
  </si>
  <si>
    <t>Nguyễn Thị Kim Anh</t>
  </si>
  <si>
    <t>25/02/2003</t>
  </si>
  <si>
    <t>Thiệu Giao, Thiệu Hóa, Thanh Hóa</t>
  </si>
  <si>
    <t xml:space="preserve">  ấp Rừng Sến</t>
  </si>
  <si>
    <t>Nguyễn Đình Việt - Buôm bán</t>
  </si>
  <si>
    <t>Lê Thị Khoa - Buôn bán</t>
  </si>
  <si>
    <t>Lê Thị Việt Chinh</t>
  </si>
  <si>
    <t>13/06/2003</t>
  </si>
  <si>
    <t>Nhà Hộ sinh số 11 DA, Khu 4, TT Đức Hòa, Đức Hòa, Long An</t>
  </si>
  <si>
    <t xml:space="preserve">  ấp Bình Tiền 1</t>
  </si>
  <si>
    <t>Lê Văn Cương - Công nhân</t>
  </si>
  <si>
    <t>Nguyễn Thị Lan - Công nhân</t>
  </si>
  <si>
    <t>Nguyễn Thu Hiền</t>
  </si>
  <si>
    <t>20/01/2003</t>
  </si>
  <si>
    <t>Bệnh viện Hậu Nghĩa, Đức Hòa, Long An</t>
  </si>
  <si>
    <t>ấp 1A</t>
  </si>
  <si>
    <t>Nguyễn Thanh Xuân - Làm ruộng</t>
  </si>
  <si>
    <t>Nguyễn Thị Riêng - Công nhân</t>
  </si>
  <si>
    <t>Nguyễn Thị Mỹ Huyền</t>
  </si>
  <si>
    <t>08/07/2003</t>
  </si>
  <si>
    <t>Trạm y tế xã Long Sơn, Phú Tân, An Giang</t>
  </si>
  <si>
    <t xml:space="preserve">  ấp 1</t>
  </si>
  <si>
    <t>Nguyễn Văn Cưng - làm thuê</t>
  </si>
  <si>
    <t>Lê Thị Mỹ Châu - Làm thuê</t>
  </si>
  <si>
    <t>Nguyễn Kiều Khánh My</t>
  </si>
  <si>
    <t>08/03/2003</t>
  </si>
  <si>
    <t>bệnh viện phụ sản Từ Dũ, Thành Phố Hồ Chí Minh</t>
  </si>
  <si>
    <t xml:space="preserve"> ấp Bình Tiền 1 </t>
  </si>
  <si>
    <t>Nguyễn Văn Thắng (mất)</t>
  </si>
  <si>
    <t>Nguyễn Thị kiều Hạnh - buôn bán</t>
  </si>
  <si>
    <t>Đặng Thúy Nga</t>
  </si>
  <si>
    <t>11/11/2003</t>
  </si>
  <si>
    <t>Mộ Đức, Quảng Ngãi</t>
  </si>
  <si>
    <t xml:space="preserve">  ấp Mới 1</t>
  </si>
  <si>
    <t>Đặng Văn Sơn - Công nhân</t>
  </si>
  <si>
    <t>Nguyễn Thị Thi - Công nhân</t>
  </si>
  <si>
    <t>Nguyễn Thị Thu Nga</t>
  </si>
  <si>
    <t>29/09/2003</t>
  </si>
  <si>
    <t>Thị Trấn Đức Hòa, huyện Đức Hòa, Long An</t>
  </si>
  <si>
    <t xml:space="preserve">khu vực 5 </t>
  </si>
  <si>
    <t>Nguyễn Văn Tám - buôn bán</t>
  </si>
  <si>
    <t>Lê Thị Thường - nội trợ</t>
  </si>
  <si>
    <t>Lê Huỳnh Kim Ngân</t>
  </si>
  <si>
    <t>25/11/2003</t>
  </si>
  <si>
    <t>Y tế Thị trấn Đức Hòa, Đức Hòa, Long An</t>
  </si>
  <si>
    <t xml:space="preserve">  ấp Mới 2</t>
  </si>
  <si>
    <t>Lê Thanh Tùng - Công nhân</t>
  </si>
  <si>
    <t>Huỳnh Thị Tuyến - Công nhân</t>
  </si>
  <si>
    <t>Thi Thị Kim Ngân</t>
  </si>
  <si>
    <t>10/09/2003</t>
  </si>
  <si>
    <t>bệnh viện phụ sản Từ Dũ TPHCM</t>
  </si>
  <si>
    <t xml:space="preserve">khu vực 2 </t>
  </si>
  <si>
    <t>Thi Văn Kim - buôn bán</t>
  </si>
  <si>
    <t>Nguyễn Thị Nỡ - buôn bán</t>
  </si>
  <si>
    <t>Ngô Thị Thúy Nhàn</t>
  </si>
  <si>
    <t>27/12/2003</t>
  </si>
  <si>
    <t>Bệnh viện Quận I, TPHCM</t>
  </si>
  <si>
    <t>Ngô Ngọc Cẩn - Tài xế</t>
  </si>
  <si>
    <t>Võ Thị Mộng Thắm - Công nhân</t>
  </si>
  <si>
    <t>Nguyễn Phạm Hồng Thắm</t>
  </si>
  <si>
    <t>06/07/2003</t>
  </si>
  <si>
    <t>Trạm y tế huyện Châu Thành, tỉnh Bến Tre</t>
  </si>
  <si>
    <t xml:space="preserve">  ấp 6</t>
  </si>
  <si>
    <t>Nguyễn Văn Hoanh - Làm vườn</t>
  </si>
  <si>
    <t>Phạm  Thị Lan - Làm vườn</t>
  </si>
  <si>
    <t>Nguyễn Ngọc Phương Thùy</t>
  </si>
  <si>
    <t>14/11/2003</t>
  </si>
  <si>
    <t>Tại nhà hộ sinh tư nhân (Bác sĩ Nhân) TT Đức Hòa, Đức Hòa, Long An</t>
  </si>
  <si>
    <t xml:space="preserve">  ấp Bình Tả 2</t>
  </si>
  <si>
    <t>Nguyễn Ngọc Đoàn - Giáo viên</t>
  </si>
  <si>
    <t>Phạm Thúy Hằng - Công nhân</t>
  </si>
  <si>
    <t>Nguyễn Thị Hồng Tiên</t>
  </si>
  <si>
    <t>02/10/2003</t>
  </si>
  <si>
    <t>468 Nguyễn Trãi- F.8- Q.5 Tp Hồ Chí Minh</t>
  </si>
  <si>
    <t>Nguyễn Hoàng Thái - Làm ruộng</t>
  </si>
  <si>
    <t>Phan Thị Nga - Làm ruộng</t>
  </si>
  <si>
    <t>Nguyễn Thị Ngọc Trâm</t>
  </si>
  <si>
    <t>11/09/2003</t>
  </si>
  <si>
    <t>Bệnh viện Hùng Vương, TP Hồ Chí Minh</t>
  </si>
  <si>
    <t xml:space="preserve">ấp 3 </t>
  </si>
  <si>
    <t>Nguyễn Quí Phi - Làm ruộng</t>
  </si>
  <si>
    <t>Trần Thị Lỹ - Buôn bán</t>
  </si>
  <si>
    <t>Nguyễn Hồng Vân</t>
  </si>
  <si>
    <t>06/10/2003</t>
  </si>
  <si>
    <t xml:space="preserve">    ấp Tràm Lạc, Xã Mỹ Hạnh Bắc, Đức Hoà, Long An</t>
  </si>
  <si>
    <t xml:space="preserve">  ấp Tràm Lạc</t>
  </si>
  <si>
    <t>Nguyễn Văn Lượm - Công nhân</t>
  </si>
  <si>
    <t>Phạm Thị Thủy - Công nhân</t>
  </si>
  <si>
    <t>Nguyễn Thị Thu Vân</t>
  </si>
  <si>
    <t>17/05/2003</t>
  </si>
  <si>
    <t>Thị trấn Đức Hòa, Huyện Đức Hòa, Long An</t>
  </si>
  <si>
    <t xml:space="preserve"> ấp 4</t>
  </si>
  <si>
    <t>Nguyễn Văn Mười - làm vườn</t>
  </si>
  <si>
    <t>Nguyễn Thị Gái - buôn bán</t>
  </si>
  <si>
    <t>Nguyễn Thị Xuân</t>
  </si>
  <si>
    <t>27/11/2003</t>
  </si>
  <si>
    <t>Trạm y tế xã Lương Bình, Bến Lức, Long An</t>
  </si>
  <si>
    <t xml:space="preserve">  ấp 5 </t>
  </si>
  <si>
    <t>Nguyễn Văn Tùng - Mất</t>
  </si>
  <si>
    <t>Trần Thị Hồng Hạnh - Làm mướn</t>
  </si>
  <si>
    <t>Đinh Nguyễn Như Ý</t>
  </si>
  <si>
    <t>07/12/2003</t>
  </si>
  <si>
    <t>Nhà hộ sinh khu 4, TT Đức Hòa, Đức Hòa, Long An</t>
  </si>
  <si>
    <t xml:space="preserve">  ấp 4</t>
  </si>
  <si>
    <t>Đinh Quốc Hùng - Công nhân</t>
  </si>
  <si>
    <t>Nguyễn Thị Phúc - Công nhân</t>
  </si>
  <si>
    <t>Lê Dương Ngọc Ý</t>
  </si>
  <si>
    <t>14/09/2003</t>
  </si>
  <si>
    <t>Bảo sanh An Bình, thị xã  Bến Tre, Bến Tre</t>
  </si>
  <si>
    <t>Lê Văn Dũng - Buôn bán</t>
  </si>
  <si>
    <t>Dương Thị Loan - Buôn bán</t>
  </si>
  <si>
    <t>Đỗ Thượng Bạc</t>
  </si>
  <si>
    <t>12/10/2003</t>
  </si>
  <si>
    <t>Bệnh viện đa khoa tỉnh Long An( 211, Nguyễn Thông, TX Tân An, Long An</t>
  </si>
  <si>
    <t>Nam</t>
  </si>
  <si>
    <t>Đỗ Văn Chiến - làm vườn</t>
  </si>
  <si>
    <t>Tô Thị Nguyên - Nội trợ</t>
  </si>
  <si>
    <t>Trần Tuấn Duy</t>
  </si>
  <si>
    <t>25/06/2003</t>
  </si>
  <si>
    <t>Bệnh viện Nguyễn Tri Phương- Tp Hồ Chí Minh</t>
  </si>
  <si>
    <t>khu vực 5</t>
  </si>
  <si>
    <t>Trần Văn Thạnh - Thợ hồ</t>
  </si>
  <si>
    <t>Hồ Thị Hạnh - Lao công</t>
  </si>
  <si>
    <t>Phan Quốc Huy</t>
  </si>
  <si>
    <t>08/10/2003</t>
  </si>
  <si>
    <t>Bệnh viện Hùng Vương - Tp HCM</t>
  </si>
  <si>
    <t xml:space="preserve">   ấp 5</t>
  </si>
  <si>
    <t>Phan Đức Toàn - Nhân viên</t>
  </si>
  <si>
    <t>Âu Kim Thắm - Nhân viên</t>
  </si>
  <si>
    <t>Nguyễn Thái Khiêm</t>
  </si>
  <si>
    <t>21/11/2003</t>
  </si>
  <si>
    <t>Bệnh viện Hậu Ngĩa, Đức Hòa, Long An</t>
  </si>
  <si>
    <t>ấp Nhơn Hòa 2</t>
  </si>
  <si>
    <t>Nguyễn Văn Hòa - Công nhân</t>
  </si>
  <si>
    <t>Nguyễn Thị Minh Huệ - Công nhân</t>
  </si>
  <si>
    <t>Nguyễn Huỳnh Đăng Khoa</t>
  </si>
  <si>
    <t>17/12/2003</t>
  </si>
  <si>
    <t>Bệnh viện đa khoa An Giang ( Mỹ Bình, Tp Long Xuyên, AG)</t>
  </si>
  <si>
    <t xml:space="preserve"> ấp Mới 1</t>
  </si>
  <si>
    <t>Nguyễn Văn Nhàn - Công nhân</t>
  </si>
  <si>
    <t>Huỳnh Thị Thanh Hồng - Công nhân</t>
  </si>
  <si>
    <t>Lê Trung Kiên</t>
  </si>
  <si>
    <t>12/03/2002</t>
  </si>
  <si>
    <t>Bệnh viện Hậu Nghĩa ( Khu a, TT Hậu Nghĩa, Đức Hòa, LA)</t>
  </si>
  <si>
    <t xml:space="preserve"> ấp 2</t>
  </si>
  <si>
    <t>Lê Trung Hiếu - Làm vườn</t>
  </si>
  <si>
    <t>Nguyễn Ngọc Hạnh - Công nhân</t>
  </si>
  <si>
    <t>Nguyễn Gia Kiệt</t>
  </si>
  <si>
    <t>15/07/2003</t>
  </si>
  <si>
    <t>Thị trấn Đức Hòa, Đức Hòa, Long An</t>
  </si>
  <si>
    <t>ấp Giồng Lớn</t>
  </si>
  <si>
    <t>Nguyễn Thanh Tú - Cán bộ xã</t>
  </si>
  <si>
    <t>Nguyễn Thị Gái Nhỏ - Nội trợ</t>
  </si>
  <si>
    <t>Đinh Lê Đức Mạnh</t>
  </si>
  <si>
    <t>30/07/2003</t>
  </si>
  <si>
    <t>Bệnh viện Nhân Dân Gia Định- Tp HCM</t>
  </si>
  <si>
    <t xml:space="preserve">   ấp Rừng Dầu</t>
  </si>
  <si>
    <t>Đinh Văn Huy - Công nhân</t>
  </si>
  <si>
    <t>Lê Linh Thiện - Công nhân</t>
  </si>
  <si>
    <t>Lê Đức Minh</t>
  </si>
  <si>
    <t>25/09/2003</t>
  </si>
  <si>
    <t>Bệnh viện phụ sản Từ Dũ, Tp HCM</t>
  </si>
  <si>
    <t xml:space="preserve">   ấp Mới 2</t>
  </si>
  <si>
    <t>Lê Văn Bạo - Giáo viên</t>
  </si>
  <si>
    <t>Trần Thị Kim Hằng - Giáo viên</t>
  </si>
  <si>
    <t>Phạm Trọng Nghĩa</t>
  </si>
  <si>
    <t>02/03/2003</t>
  </si>
  <si>
    <t>Nhà hộ sinh khu vực 2- TT Đức Hòa, Đức Hòa, Long An</t>
  </si>
  <si>
    <t xml:space="preserve"> ấp 4 </t>
  </si>
  <si>
    <t>Phạm Văn Hon - Công nhân</t>
  </si>
  <si>
    <t>Nguyễn Thị thanh Thúy - mất</t>
  </si>
  <si>
    <t>Trần Trung Nghĩa</t>
  </si>
  <si>
    <t>Nhà hộ sinh tư Đức Hòa, TT Đức Hòa, Đức Hòa, Long An</t>
  </si>
  <si>
    <t xml:space="preserve">   ấp Mới 1</t>
  </si>
  <si>
    <t>Trần Văn Châu - Làm ruộng</t>
  </si>
  <si>
    <t>Hứa Thị Lệ Rau - Làm ruộng</t>
  </si>
  <si>
    <t>Phạm Thanh Nguyên</t>
  </si>
  <si>
    <t>27/01/2003</t>
  </si>
  <si>
    <t>Thị trấn đức Hòa, huyện đức Hòa, tỉnh Long An</t>
  </si>
  <si>
    <t xml:space="preserve">   ấp 2 </t>
  </si>
  <si>
    <t>Phạm Hùng - Thợ xây</t>
  </si>
  <si>
    <t>Trương Thị Thùy Trang - Nội trợ</t>
  </si>
  <si>
    <t>Trần Thanh Nhàn</t>
  </si>
  <si>
    <t>12/06/2003</t>
  </si>
  <si>
    <t>Bệnh viện Hùng Vương, Tp Hồ Chí Minh</t>
  </si>
  <si>
    <t xml:space="preserve">  khu vực 4</t>
  </si>
  <si>
    <t>Trần Ngọc Thanh - Công nhân</t>
  </si>
  <si>
    <t>Trần Thùy Lan - Nội trợ</t>
  </si>
  <si>
    <t>Nguyễn Hoài Nhân</t>
  </si>
  <si>
    <t>06/05/2003</t>
  </si>
  <si>
    <t>Bệnh viện hùng Vương, Tp Hồ Chí Minh</t>
  </si>
  <si>
    <t xml:space="preserve">ấp Rừng Sến </t>
  </si>
  <si>
    <t>Nguyễn Văn Hôn - Làm ruộng</t>
  </si>
  <si>
    <t>Đoàn Thị Hồng - Làm ruộng</t>
  </si>
  <si>
    <t>Nguyễn Trọng Phi</t>
  </si>
  <si>
    <t>15/04/2003</t>
  </si>
  <si>
    <t>Bệnh viện đa khoa Tây Ninh, Tây Ninh</t>
  </si>
  <si>
    <t xml:space="preserve">   ấp Rừng Sến</t>
  </si>
  <si>
    <t>Nguyễn Văn Lợi - Làm ruộng</t>
  </si>
  <si>
    <t>Trần Thị Bích Vân - Làm ruộng</t>
  </si>
  <si>
    <t>Nguyễn Trương Minh Tâm</t>
  </si>
  <si>
    <t>13/09/2003</t>
  </si>
  <si>
    <t>Thành Lợi, Bình Minh, Vĩnh Long</t>
  </si>
  <si>
    <t xml:space="preserve"> ấp Bình Hữu 1</t>
  </si>
  <si>
    <t>Trương Chí Hào - tài xế</t>
  </si>
  <si>
    <t>Nguyễn Thị Thật - nội trợ</t>
  </si>
  <si>
    <t>Trần Chí Thiện</t>
  </si>
  <si>
    <t>22/11/2003</t>
  </si>
  <si>
    <t>phòng khám khu vực II thị trấn Đức Hòa, Huyện Đức Hòa, Long An</t>
  </si>
  <si>
    <t>ấp 5</t>
  </si>
  <si>
    <t>Trần Văn Thuận - công nhân</t>
  </si>
  <si>
    <t>Nguyễn Thị Diễm - công nhân</t>
  </si>
  <si>
    <t>Bùi Phúc Thịnh</t>
  </si>
  <si>
    <t>27/07/2003</t>
  </si>
  <si>
    <t>phường 1 TP Cà Mau</t>
  </si>
  <si>
    <t>khu vực 4</t>
  </si>
  <si>
    <t>Bùi Hữu Nghĩa - thợ bạc</t>
  </si>
  <si>
    <t>Nghê Hòa Hồi - nội trợ</t>
  </si>
  <si>
    <t>Nguyễn Hoàng Thịnh</t>
  </si>
  <si>
    <t>04/05/2003</t>
  </si>
  <si>
    <t>Hộ sinh tư thị trấn Đức Hòa, Long An</t>
  </si>
  <si>
    <t>Nguyễn Hoàng Túc - Buôn bán</t>
  </si>
  <si>
    <t>Ngô Thị Hể - Nội trợ</t>
  </si>
  <si>
    <t>Trần Tấn Tiến</t>
  </si>
  <si>
    <t>18/02/2003</t>
  </si>
  <si>
    <t>Đức Hòa, Long An</t>
  </si>
  <si>
    <t xml:space="preserve">   ấp 2</t>
  </si>
  <si>
    <t>Trần Tấn Tài - Làm mướn</t>
  </si>
  <si>
    <t>Tống Thị Gái - Công nhân</t>
  </si>
  <si>
    <t>Trương Trọng Tín</t>
  </si>
  <si>
    <t>28/12/2003</t>
  </si>
  <si>
    <t>Y tế thị trấn Đức Hòa, Đức Hòa, Long An</t>
  </si>
  <si>
    <t xml:space="preserve">   ấp Giồng Lớn</t>
  </si>
  <si>
    <t>Trương Văn Nhơn - Làm ruộng</t>
  </si>
  <si>
    <t>Nguyễn Thị Năm - Làm ruộng</t>
  </si>
  <si>
    <t>Võ Nguyễn Minh Trí</t>
  </si>
  <si>
    <t>03/08/2003</t>
  </si>
  <si>
    <t>thi trấn Đức Hòa huyện Đức Hòa tỉnh Long An</t>
  </si>
  <si>
    <t xml:space="preserve">khu vực 3 </t>
  </si>
  <si>
    <t>Võ Minh Lý - buôn bán</t>
  </si>
  <si>
    <t>Nguyễn Thị Hồng Phúc - nội trợ</t>
  </si>
  <si>
    <t>Nguyễn Tuấn Vĩ</t>
  </si>
  <si>
    <t>Nguyễn Phương Tuấn - Công nhân</t>
  </si>
  <si>
    <t>Võ Thị Mộng Tuyền - Công nhân</t>
  </si>
  <si>
    <t>Tháng 8 năm 2020</t>
  </si>
  <si>
    <t>Tổng số học sinh của lớp:</t>
  </si>
  <si>
    <t>Ngày</t>
  </si>
  <si>
    <t>TS ngày
nghỉ</t>
  </si>
  <si>
    <t>Thứ</t>
  </si>
  <si>
    <t>T7</t>
  </si>
  <si>
    <t>CN</t>
  </si>
  <si>
    <t>T2</t>
  </si>
  <si>
    <t>T3</t>
  </si>
  <si>
    <t>T4</t>
  </si>
  <si>
    <t>T5</t>
  </si>
  <si>
    <t>T6</t>
  </si>
  <si>
    <t>TS</t>
  </si>
  <si>
    <t>p</t>
  </si>
  <si>
    <t>k</t>
  </si>
  <si>
    <t>Tổng số</t>
  </si>
  <si>
    <t>Tỉ lệ: có phép: 0%, không phép: 0%</t>
  </si>
  <si>
    <t>KÝ XÁC NHẬN CỦA</t>
  </si>
  <si>
    <t>QUẢN SINH</t>
  </si>
  <si>
    <t>Nguyễn Thị Thúy Bình</t>
  </si>
  <si>
    <t>Tháng 9 năm 2020</t>
  </si>
  <si>
    <t>\</t>
  </si>
  <si>
    <t>P</t>
  </si>
  <si>
    <t>Tỉ lệ: có phép: 100%, không phép: 0%</t>
  </si>
  <si>
    <t>Tháng 10 năm 2020</t>
  </si>
  <si>
    <t>Tháng 11 năm 2020</t>
  </si>
  <si>
    <t>SP</t>
  </si>
  <si>
    <t>Tháng 12 năm 2020</t>
  </si>
  <si>
    <t>Tháng 1 năm 2021</t>
  </si>
  <si>
    <t>Tháng 2 năm 2021</t>
  </si>
  <si>
    <t>Tháng 3 năm 2021</t>
  </si>
  <si>
    <t>Tháng 4 năm 2021</t>
  </si>
  <si>
    <t>Tháng 5 năm 2021</t>
  </si>
  <si>
    <t>PHẦN GHI ĐIỂM</t>
  </si>
  <si>
    <t>HỌC KỲ I</t>
  </si>
  <si>
    <t>HỌ VÀ TÊN</t>
  </si>
  <si>
    <t>TOÁN HỌC</t>
  </si>
  <si>
    <t>VẬT LÍ</t>
  </si>
  <si>
    <t>HÓA HỌC</t>
  </si>
  <si>
    <t>SINH HỌC</t>
  </si>
  <si>
    <t>TIN HỌC</t>
  </si>
  <si>
    <t>ĐĐGtx</t>
  </si>
  <si>
    <t>ĐĐG
gk</t>
  </si>
  <si>
    <t>ĐĐG
ck</t>
  </si>
  <si>
    <t>ĐTB
mhk</t>
  </si>
  <si>
    <t>8</t>
  </si>
  <si>
    <t>9</t>
  </si>
  <si>
    <t>3</t>
  </si>
  <si>
    <t>7.4</t>
  </si>
  <si>
    <t>6.6</t>
  </si>
  <si>
    <t>7.0</t>
  </si>
  <si>
    <t>5</t>
  </si>
  <si>
    <t>7</t>
  </si>
  <si>
    <t>4</t>
  </si>
  <si>
    <t>7.3</t>
  </si>
  <si>
    <t>7.7</t>
  </si>
  <si>
    <t>6.5</t>
  </si>
  <si>
    <t>6.7</t>
  </si>
  <si>
    <t>10</t>
  </si>
  <si>
    <t>9.0</t>
  </si>
  <si>
    <t>6</t>
  </si>
  <si>
    <t>8.6</t>
  </si>
  <si>
    <t>7.6</t>
  </si>
  <si>
    <t>6.0</t>
  </si>
  <si>
    <t>6.9</t>
  </si>
  <si>
    <t>8.0</t>
  </si>
  <si>
    <t>7.2</t>
  </si>
  <si>
    <t>9.5</t>
  </si>
  <si>
    <t>9.4</t>
  </si>
  <si>
    <t>8.2</t>
  </si>
  <si>
    <t>6.2</t>
  </si>
  <si>
    <t>8.3</t>
  </si>
  <si>
    <t>6.3</t>
  </si>
  <si>
    <t>9.2</t>
  </si>
  <si>
    <t>7.8</t>
  </si>
  <si>
    <t>6.8</t>
  </si>
  <si>
    <t>5.7</t>
  </si>
  <si>
    <t>9.6</t>
  </si>
  <si>
    <t>9.7</t>
  </si>
  <si>
    <t>8.8</t>
  </si>
  <si>
    <t>8.7</t>
  </si>
  <si>
    <t>8.9</t>
  </si>
  <si>
    <t>8.4</t>
  </si>
  <si>
    <t>7.5</t>
  </si>
  <si>
    <t>7.1</t>
  </si>
  <si>
    <t>8.5</t>
  </si>
  <si>
    <t>5.3</t>
  </si>
  <si>
    <t>9.3</t>
  </si>
  <si>
    <t>7.9</t>
  </si>
  <si>
    <t>9.8</t>
  </si>
  <si>
    <t>8.1</t>
  </si>
  <si>
    <t>6.1</t>
  </si>
  <si>
    <t>9.1</t>
  </si>
  <si>
    <t>5.4</t>
  </si>
  <si>
    <t>2</t>
  </si>
  <si>
    <t>4.7</t>
  </si>
  <si>
    <t>6.4</t>
  </si>
  <si>
    <t>4.3</t>
  </si>
  <si>
    <t>5.0</t>
  </si>
  <si>
    <t>1</t>
  </si>
  <si>
    <t>3.7</t>
  </si>
  <si>
    <t>0</t>
  </si>
  <si>
    <t>4.8</t>
  </si>
  <si>
    <t>3.3</t>
  </si>
  <si>
    <t>5.6</t>
  </si>
  <si>
    <t>4.0</t>
  </si>
  <si>
    <t>3.0</t>
  </si>
  <si>
    <t>5.2</t>
  </si>
  <si>
    <t>5.8</t>
  </si>
  <si>
    <t>Trong trang này có .........điểm được sửa chữa, trong đó môn: Toán học.......điểm, Vật lí......điểm.</t>
  </si>
  <si>
    <t>Trong trang này có .........điểm được sửa chữa, trong đó môn: Hóa học.......điểm, Sinh học......điểm., Tin học......điểm.</t>
  </si>
  <si>
    <t>Ký xác nhận của GVCN</t>
  </si>
  <si>
    <t>Ký xác nhận của GVBM</t>
  </si>
  <si>
    <t>Phạm Thị Thu Hương</t>
  </si>
  <si>
    <t>Nguyễn Anh Dũng</t>
  </si>
  <si>
    <t>Nguyễn Quốc Việt</t>
  </si>
  <si>
    <t>Đặng Thị Ngọc Tuyến</t>
  </si>
  <si>
    <t>Lê Phương Bình</t>
  </si>
  <si>
    <t>NGỮ VĂN</t>
  </si>
  <si>
    <t>LỊCH SỬ</t>
  </si>
  <si>
    <t>ĐỊA LÍ</t>
  </si>
  <si>
    <t>NGOẠI NGỮ</t>
  </si>
  <si>
    <t>GDCD</t>
  </si>
  <si>
    <t>5.5</t>
  </si>
  <si>
    <t>10.0</t>
  </si>
  <si>
    <t>9.9</t>
  </si>
  <si>
    <t>5.9</t>
  </si>
  <si>
    <t>4.5</t>
  </si>
  <si>
    <t>3.5</t>
  </si>
  <si>
    <t>2.5</t>
  </si>
  <si>
    <t>3.8</t>
  </si>
  <si>
    <t>4.9</t>
  </si>
  <si>
    <t>5.1</t>
  </si>
  <si>
    <t>4.1</t>
  </si>
  <si>
    <t>2.8</t>
  </si>
  <si>
    <t>4.6</t>
  </si>
  <si>
    <t>Trong trang này có .........điểm được sửa chữa, trong đó môn: Ngữ văn.......điểm, Lịch sử......điểm.</t>
  </si>
  <si>
    <t>Trong trang này có .........điểm được sửa chữa, trong đó môn: Địa lí.......điểm, Ngoại ngữ......điểm., GDCD......điểm.</t>
  </si>
  <si>
    <t>Nguyễn Lệ Xuân</t>
  </si>
  <si>
    <t>Nguyễn Thị Yến Linh</t>
  </si>
  <si>
    <t>Trương Kim Nhung</t>
  </si>
  <si>
    <t>Đỗ Thị Liêm Chính</t>
  </si>
  <si>
    <t>CÔNG NGHỆ</t>
  </si>
  <si>
    <t>THỂ DỤC</t>
  </si>
  <si>
    <t>GDQP</t>
  </si>
  <si>
    <t>.............................</t>
  </si>
  <si>
    <t>Đ</t>
  </si>
  <si>
    <t>Trong trang này có .........điểm được sửa chữa, trong đó môn: Công nghệ.......điểm, Thể dục......điểm.</t>
  </si>
  <si>
    <t>Trong trang này có .........điểm được sửa chữa, trong đó môn: GDQP.......điểm</t>
  </si>
  <si>
    <t>Lê Văn Bổng</t>
  </si>
  <si>
    <t>Phạm  Duy</t>
  </si>
  <si>
    <t>Bùi Văn Hòa</t>
  </si>
  <si>
    <t>TỔNG HỢP KẾT QUẢ HỌC KỲ I</t>
  </si>
  <si>
    <t>Toán học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</si>
  <si>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</si>
  <si>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</si>
  <si>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</si>
  <si>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</si>
  <si>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</si>
  <si>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</si>
  <si>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</si>
  <si>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Ngoại ngữ</t>
  </si>
  <si>
    <t>Công nghệ</t>
  </si>
  <si>
    <t>Thể dục</t>
  </si>
  <si>
    <t>TBcm hkI</t>
  </si>
  <si>
    <t>Kết quả xếp loại và thi đua</t>
  </si>
  <si>
    <t>HL</t>
  </si>
  <si>
    <t>HK</t>
  </si>
  <si>
    <t>TĐ</t>
  </si>
  <si>
    <t>K</t>
  </si>
  <si>
    <t>T</t>
  </si>
  <si>
    <t>HSTT</t>
  </si>
  <si>
    <t>G</t>
  </si>
  <si>
    <t>HSG</t>
  </si>
  <si>
    <t>Y</t>
  </si>
  <si>
    <t>Tb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</si>
  <si>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</si>
  <si>
    <t>Ký xác nhận của giáo viên chủ nhiệm</t>
  </si>
  <si>
    <t>DANH SÁCH GIÁO VIÊN BỘ MÔN</t>
  </si>
  <si>
    <t>Stt</t>
  </si>
  <si>
    <t>Môn học</t>
  </si>
  <si>
    <t>Họ và tên GVBM</t>
  </si>
  <si>
    <t>HKI</t>
  </si>
  <si>
    <t>Chữ ký</t>
  </si>
  <si>
    <t>Huỳnh Minh Đức</t>
  </si>
  <si>
    <t>HỌC KỲ II</t>
  </si>
  <si>
    <t>2.3</t>
  </si>
  <si>
    <t>2.7</t>
  </si>
  <si>
    <t>4.4</t>
  </si>
  <si>
    <t>TỔNG HỢP KẾT QUẢ HỌC KỲ II</t>
  </si>
  <si>
    <t>TBcm hkII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</si>
  <si>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</t>
  </si>
  <si>
    <t>PHẦN GHI KẾT QUẢ</t>
  </si>
  <si>
    <t>CUỐI NĂM HỌC</t>
  </si>
  <si>
    <t>TỔNG HỢP KẾT QUẢ ĐÁNH GIÁ,</t>
  </si>
  <si>
    <t>XẾP LOẠI CẢ NĂM HỌC</t>
  </si>
  <si>
    <t>ĐIỂM TRUNG BÌNH VÀ KẾT QUẢ ĐÁNH GIÁ BẰNG NHẬN XÉT CÁC MÔN HỌC</t>
  </si>
  <si>
    <t>Số TT</t>
  </si>
  <si>
    <t>XẾP LOẠI</t>
  </si>
  <si>
    <t>TS ngày nghỉ học</t>
  </si>
  <si>
    <t>Được lên lớp</t>
  </si>
  <si>
    <t>Ở lại lớp, kiểm tra lại, rèn luyện HK trong hè</t>
  </si>
  <si>
    <t>Xếp loại lại vể HK,HL, sau KT lại các môn học hoặc rèn luyện về HK</t>
  </si>
  <si>
    <t>Danh hiệu HSG,HSTT</t>
  </si>
  <si>
    <t>TỔNG HỢP CHUNG</t>
  </si>
  <si>
    <t>TBcmcn</t>
  </si>
  <si>
    <t>Điểm KT lại</t>
  </si>
  <si>
    <t>Được lên lớp, ở lại lớp</t>
  </si>
  <si>
    <t>Đủ ĐK thi THPT</t>
  </si>
  <si>
    <t>Học sinh tiên tiến</t>
  </si>
  <si>
    <t>Tổng số học sinh: 43</t>
  </si>
  <si>
    <t>Học sinh giỏi</t>
  </si>
  <si>
    <t>- Được lên lớp: 43</t>
  </si>
  <si>
    <t xml:space="preserve">- Ở lại lớp:...... </t>
  </si>
  <si>
    <t>- Được lên lớp sau khi kiểm tra lại các môn học hoặc rèn luyện trong hè: ......</t>
  </si>
  <si>
    <t>Giáo viên chủ nhiệm</t>
  </si>
  <si>
    <t>(Ký và ghi rõ họ, tên)</t>
  </si>
  <si>
    <t>Hiệu trưởng</t>
  </si>
  <si>
    <t>(Ký tên, đóng dấu)</t>
  </si>
  <si>
    <t>Ghi chú:</t>
  </si>
  <si>
    <t xml:space="preserve">   Số TT trang này là số TT ở trang 32</t>
  </si>
  <si>
    <t>NHẬN XÉT CỦA HIỆU TRƯỞNG VỀ SỬ DỤNG SỔ GỌI TÊN VÀ GHI ĐIỂM</t>
  </si>
  <si>
    <t>THÁNG</t>
  </si>
  <si>
    <t>NHẬN XÉT CỤ THỂ VỀ SỬ DỤNG SỔ</t>
  </si>
  <si>
    <t>KÝ TÊN, ĐÓNG DẤU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</si>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</sst>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3" x14ac:knownFonts="1">
    <font>
      <sz val="11"/>
      <color indexed="8"/>
      <name val="Calibri"/>
    </font>
    <font>
      <sz val="11"/>
      <color indexed="8"/>
      <name val="Times New Roman"/>
    </font>
    <font>
      <sz val="10"/>
      <color indexed="8"/>
      <name val="Times New Roman"/>
    </font>
    <font>
      <b/>
      <sz val="10"/>
      <color indexed="8"/>
      <name val="Times New Roman"/>
    </font>
    <font>
      <b/>
      <sz val="6"/>
      <color indexed="8"/>
      <name val="Times New Roman"/>
    </font>
    <font>
      <sz val="8"/>
      <color indexed="8"/>
      <name val="Times New Roman"/>
    </font>
    <font>
      <b/>
      <sz val="8"/>
      <color indexed="8"/>
      <name val="Times New Roman"/>
    </font>
    <font>
      <b/>
      <sz val="7"/>
      <color indexed="8"/>
      <name val="Times New Roman"/>
    </font>
    <font>
      <sz val="16"/>
      <color indexed="8"/>
      <name val="Arial"/>
    </font>
    <font>
      <sz val="7"/>
      <color indexed="8"/>
      <name val="Times New Roman"/>
    </font>
    <font>
      <b/>
      <sz val="16"/>
      <color indexed="8"/>
      <name val="Arial"/>
    </font>
    <font>
      <b/>
      <sz val="11"/>
      <color indexed="8"/>
      <name val="Times New Roman"/>
    </font>
    <font>
      <b/>
      <i/>
      <sz val="10"/>
      <color indexed="8"/>
      <name val="Times New Roman"/>
    </font>
    <font>
      <b/>
      <i/>
      <sz val="13"/>
      <color indexed="8"/>
      <name val="Times New Roman"/>
    </font>
    <font>
      <b/>
      <sz val="18"/>
      <color indexed="8"/>
      <name val="Times New Roman"/>
    </font>
    <font>
      <b/>
      <u/>
      <sz val="11"/>
      <color indexed="8"/>
      <name val="Times New Roman"/>
    </font>
    <font>
      <b/>
      <i/>
      <sz val="11"/>
      <color indexed="8"/>
      <name val="Times New Roman"/>
    </font>
    <font>
      <b/>
      <sz val="14"/>
      <color indexed="8"/>
      <name val="Times New Roman"/>
    </font>
    <font>
      <i/>
      <sz val="10"/>
      <color indexed="8"/>
      <name val="Times New Roman"/>
    </font>
    <font>
      <sz val="11"/>
      <color indexed="9"/>
      <name val="Times New Roman"/>
    </font>
    <font>
      <b/>
      <sz val="12"/>
      <color indexed="8"/>
      <name val="Times New Roman"/>
    </font>
    <font>
      <b/>
      <sz val="26"/>
      <color indexed="8"/>
      <name val="Times New Roman"/>
    </font>
    <font>
      <b/>
      <sz val="34"/>
      <color indexed="8"/>
      <name val="Times New Roman"/>
    </font>
    <font>
      <b/>
      <sz val="15"/>
      <color indexed="8"/>
      <name val="Times New Roman"/>
    </font>
    <font>
      <sz val="15"/>
      <color indexed="8"/>
      <name val="Times New Roman"/>
    </font>
    <font>
      <sz val="14"/>
      <color indexed="8"/>
      <name val="Times New Roman"/>
    </font>
    <font>
      <i/>
      <sz val="12"/>
      <color indexed="8"/>
      <name val="Times New Roman"/>
    </font>
    <font>
      <b/>
      <sz val="40"/>
      <color indexed="8"/>
      <name val="Times New Roman"/>
    </font>
    <font>
      <b/>
      <sz val="25"/>
      <color indexed="8"/>
      <name val="Times New Roman"/>
    </font>
    <font>
      <b/>
      <sz val="16"/>
      <color indexed="8"/>
      <name val="Times New Roman"/>
    </font>
    <font>
      <b/>
      <sz val="25"/>
      <color indexed="8"/>
      <name val="Arial"/>
    </font>
    <font>
      <b/>
      <i/>
      <sz val="8"/>
      <color indexed="8"/>
      <name val="Times New Roman"/>
    </font>
    <font>
      <b/>
      <sz val="15"/>
      <color indexed="8"/>
      <name val="Arial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276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Protection="1"/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Protection="1"/>
    <xf numFmtId="0" fontId="1" fillId="0" borderId="7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/>
    </xf>
    <xf numFmtId="0" fontId="3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Protection="1"/>
    <xf numFmtId="49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15" xfId="0" applyNumberFormat="1" applyFont="1" applyFill="1" applyBorder="1" applyAlignment="1" applyProtection="1">
      <alignment horizontal="center" vertical="center"/>
    </xf>
    <xf numFmtId="49" fontId="5" fillId="0" borderId="16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</xf>
    <xf numFmtId="164" fontId="5" fillId="0" borderId="2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0" fontId="6" fillId="0" borderId="0" xfId="0" applyFont="1" applyFill="1" applyAlignment="1" applyProtection="1">
      <alignment horizontal="right" vertical="center" wrapText="1"/>
    </xf>
    <xf numFmtId="0" fontId="10" fillId="0" borderId="0" xfId="0" applyFont="1" applyFill="1" applyAlignment="1" applyProtection="1">
      <alignment vertical="center" wrapText="1"/>
    </xf>
    <xf numFmtId="0" fontId="5" fillId="0" borderId="23" xfId="0" applyFont="1" applyFill="1" applyBorder="1" applyAlignment="1" applyProtection="1">
      <alignment horizontal="left" vertical="center"/>
    </xf>
    <xf numFmtId="164" fontId="5" fillId="0" borderId="23" xfId="0" applyNumberFormat="1" applyFont="1" applyFill="1" applyBorder="1" applyAlignment="1" applyProtection="1">
      <alignment horizontal="left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left" vertical="center"/>
    </xf>
    <xf numFmtId="164" fontId="5" fillId="0" borderId="1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 wrapText="1"/>
    </xf>
    <xf numFmtId="0" fontId="12" fillId="0" borderId="0" xfId="0" applyFont="1" applyFill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horizontal="left" vertical="center"/>
    </xf>
    <xf numFmtId="0" fontId="11" fillId="0" borderId="0" xfId="0" applyFont="1" applyFill="1" applyProtection="1"/>
    <xf numFmtId="0" fontId="1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vertical="center"/>
      <protection hidden="1"/>
    </xf>
    <xf numFmtId="1" fontId="11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right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2" fillId="0" borderId="29" xfId="0" applyFont="1" applyFill="1" applyBorder="1" applyProtection="1"/>
    <xf numFmtId="0" fontId="2" fillId="0" borderId="30" xfId="0" applyFont="1" applyFill="1" applyBorder="1" applyProtection="1"/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Alignment="1" applyProtection="1">
      <alignment horizontal="left" vertical="center" wrapText="1"/>
    </xf>
    <xf numFmtId="49" fontId="5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3" xfId="0" applyFont="1" applyFill="1" applyBorder="1" applyAlignment="1" applyProtection="1">
      <alignment wrapText="1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18" fillId="0" borderId="34" xfId="0" applyFont="1" applyFill="1" applyBorder="1" applyAlignment="1" applyProtection="1">
      <alignment horizontal="center" vertical="top"/>
    </xf>
    <xf numFmtId="0" fontId="18" fillId="0" borderId="18" xfId="0" applyFont="1" applyFill="1" applyBorder="1" applyAlignment="1" applyProtection="1">
      <alignment horizontal="center" vertical="top"/>
    </xf>
    <xf numFmtId="0" fontId="18" fillId="0" borderId="19" xfId="0" applyFont="1" applyFill="1" applyBorder="1" applyAlignment="1" applyProtection="1">
      <alignment horizontal="center" vertical="top"/>
    </xf>
    <xf numFmtId="0" fontId="2" fillId="0" borderId="31" xfId="0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Protection="1"/>
    <xf numFmtId="0" fontId="3" fillId="0" borderId="3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left" vertical="center"/>
    </xf>
    <xf numFmtId="0" fontId="2" fillId="0" borderId="34" xfId="0" applyFont="1" applyFill="1" applyBorder="1" applyAlignment="1" applyProtection="1">
      <alignment horizontal="left" vertical="center"/>
    </xf>
    <xf numFmtId="49" fontId="1" fillId="0" borderId="36" xfId="0" applyNumberFormat="1" applyFont="1" applyFill="1" applyBorder="1" applyAlignment="1" applyProtection="1">
      <alignment vertical="center"/>
    </xf>
    <xf numFmtId="49" fontId="1" fillId="0" borderId="37" xfId="0" applyNumberFormat="1" applyFont="1" applyFill="1" applyBorder="1" applyAlignment="1" applyProtection="1">
      <alignment vertical="center"/>
    </xf>
    <xf numFmtId="49" fontId="1" fillId="0" borderId="38" xfId="0" applyNumberFormat="1" applyFont="1" applyFill="1" applyBorder="1" applyAlignment="1" applyProtection="1">
      <alignment vertical="center"/>
    </xf>
    <xf numFmtId="49" fontId="1" fillId="0" borderId="39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49" fontId="1" fillId="0" borderId="6" xfId="0" applyNumberFormat="1" applyFont="1" applyFill="1" applyBorder="1" applyAlignment="1" applyProtection="1">
      <alignment vertical="center"/>
    </xf>
    <xf numFmtId="49" fontId="1" fillId="0" borderId="40" xfId="0" applyNumberFormat="1" applyFont="1" applyFill="1" applyBorder="1" applyAlignment="1" applyProtection="1">
      <alignment vertical="center"/>
    </xf>
    <xf numFmtId="49" fontId="1" fillId="0" borderId="41" xfId="0" applyNumberFormat="1" applyFont="1" applyFill="1" applyBorder="1" applyAlignment="1" applyProtection="1">
      <alignment vertical="center"/>
    </xf>
    <xf numFmtId="49" fontId="1" fillId="0" borderId="42" xfId="0" applyNumberFormat="1" applyFont="1" applyFill="1" applyBorder="1" applyAlignment="1" applyProtection="1">
      <alignment vertical="center"/>
    </xf>
    <xf numFmtId="49" fontId="1" fillId="0" borderId="43" xfId="0" applyNumberFormat="1" applyFont="1" applyFill="1" applyBorder="1" applyAlignment="1" applyProtection="1">
      <alignment vertical="center"/>
    </xf>
    <xf numFmtId="49" fontId="1" fillId="0" borderId="44" xfId="0" applyNumberFormat="1" applyFont="1" applyFill="1" applyBorder="1" applyAlignment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6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center"/>
    </xf>
    <xf numFmtId="49" fontId="1" fillId="0" borderId="48" xfId="0" applyNumberFormat="1" applyFont="1" applyFill="1" applyBorder="1" applyAlignment="1" applyProtection="1">
      <alignment vertical="center"/>
    </xf>
    <xf numFmtId="49" fontId="1" fillId="0" borderId="49" xfId="0" applyNumberFormat="1" applyFont="1" applyFill="1" applyBorder="1" applyAlignment="1" applyProtection="1">
      <alignment vertical="center"/>
    </xf>
    <xf numFmtId="49" fontId="1" fillId="0" borderId="50" xfId="0" applyNumberFormat="1" applyFont="1" applyFill="1" applyBorder="1" applyAlignment="1" applyProtection="1">
      <alignment vertical="center"/>
    </xf>
    <xf numFmtId="49" fontId="1" fillId="0" borderId="51" xfId="0" applyNumberFormat="1" applyFont="1" applyFill="1" applyBorder="1" applyAlignment="1" applyProtection="1">
      <alignment vertical="center"/>
    </xf>
    <xf numFmtId="49" fontId="1" fillId="0" borderId="22" xfId="0" applyNumberFormat="1" applyFont="1" applyFill="1" applyBorder="1" applyAlignment="1" applyProtection="1">
      <alignment vertical="center"/>
    </xf>
    <xf numFmtId="49" fontId="1" fillId="0" borderId="52" xfId="0" applyNumberFormat="1" applyFont="1" applyFill="1" applyBorder="1" applyAlignment="1" applyProtection="1">
      <alignment vertical="center"/>
    </xf>
    <xf numFmtId="49" fontId="1" fillId="0" borderId="53" xfId="0" applyNumberFormat="1" applyFont="1" applyFill="1" applyBorder="1" applyAlignment="1" applyProtection="1">
      <alignment vertical="center"/>
    </xf>
    <xf numFmtId="49" fontId="1" fillId="0" borderId="54" xfId="0" applyNumberFormat="1" applyFont="1" applyFill="1" applyBorder="1" applyAlignment="1" applyProtection="1">
      <alignment vertical="center"/>
    </xf>
    <xf numFmtId="49" fontId="11" fillId="0" borderId="43" xfId="0" applyNumberFormat="1" applyFont="1" applyFill="1" applyBorder="1" applyAlignment="1" applyProtection="1">
      <alignment vertical="center"/>
    </xf>
    <xf numFmtId="49" fontId="1" fillId="0" borderId="55" xfId="0" applyNumberFormat="1" applyFont="1" applyFill="1" applyBorder="1" applyAlignment="1" applyProtection="1">
      <alignment vertical="center"/>
    </xf>
    <xf numFmtId="49" fontId="1" fillId="0" borderId="56" xfId="0" applyNumberFormat="1" applyFont="1" applyFill="1" applyBorder="1" applyAlignment="1" applyProtection="1">
      <alignment vertical="center"/>
    </xf>
    <xf numFmtId="49" fontId="1" fillId="0" borderId="57" xfId="0" applyNumberFormat="1" applyFont="1" applyFill="1" applyBorder="1" applyAlignment="1" applyProtection="1">
      <alignment vertical="center"/>
    </xf>
    <xf numFmtId="49" fontId="1" fillId="0" borderId="58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1" fillId="0" borderId="20" xfId="0" applyNumberFormat="1" applyFont="1" applyFill="1" applyBorder="1" applyAlignment="1" applyProtection="1">
      <alignment vertical="center"/>
    </xf>
    <xf numFmtId="49" fontId="1" fillId="0" borderId="59" xfId="0" applyNumberFormat="1" applyFont="1" applyFill="1" applyBorder="1" applyAlignment="1" applyProtection="1">
      <alignment vertical="center"/>
    </xf>
    <xf numFmtId="49" fontId="1" fillId="0" borderId="60" xfId="0" applyNumberFormat="1" applyFont="1" applyFill="1" applyBorder="1" applyAlignment="1" applyProtection="1">
      <alignment vertical="center"/>
    </xf>
    <xf numFmtId="0" fontId="20" fillId="0" borderId="28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/>
    </xf>
    <xf numFmtId="0" fontId="3" fillId="0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vertical="center" wrapText="1"/>
    </xf>
    <xf numFmtId="164" fontId="5" fillId="0" borderId="2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Protection="1"/>
    <xf numFmtId="164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164" fontId="6" fillId="0" borderId="28" xfId="0" applyNumberFormat="1" applyFont="1" applyFill="1" applyBorder="1" applyAlignment="1" applyProtection="1">
      <alignment horizontal="center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5" fillId="0" borderId="22" xfId="0" applyNumberFormat="1" applyFont="1" applyFill="1" applyBorder="1" applyAlignment="1" applyProtection="1">
      <alignment horizontal="left" vertical="center"/>
    </xf>
    <xf numFmtId="164" fontId="5" fillId="0" borderId="52" xfId="0" applyNumberFormat="1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0" fillId="0" borderId="22" xfId="0" applyFill="1" applyBorder="1" applyProtection="1"/>
    <xf numFmtId="0" fontId="0" fillId="0" borderId="52" xfId="0" applyFill="1" applyBorder="1" applyProtection="1"/>
    <xf numFmtId="164" fontId="6" fillId="0" borderId="14" xfId="0" applyNumberFormat="1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2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Alignment="1" applyProtection="1">
      <alignment horizontal="center" vertical="center"/>
      <protection hidden="1"/>
    </xf>
    <xf numFmtId="0" fontId="23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3" fillId="0" borderId="32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3" fillId="0" borderId="62" xfId="0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right" vertical="center"/>
    </xf>
    <xf numFmtId="0" fontId="3" fillId="0" borderId="21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left" vertical="center" wrapText="1"/>
    </xf>
    <xf numFmtId="0" fontId="2" fillId="0" borderId="29" xfId="0" applyFont="1" applyFill="1" applyBorder="1" applyAlignment="1" applyProtection="1">
      <alignment horizontal="left"/>
    </xf>
    <xf numFmtId="0" fontId="2" fillId="0" borderId="45" xfId="0" applyFont="1" applyFill="1" applyBorder="1" applyAlignment="1" applyProtection="1">
      <alignment horizontal="left" vertical="center" wrapText="1"/>
    </xf>
    <xf numFmtId="0" fontId="2" fillId="0" borderId="30" xfId="0" applyFont="1" applyFill="1" applyBorder="1" applyAlignment="1" applyProtection="1">
      <alignment horizontal="left"/>
    </xf>
    <xf numFmtId="0" fontId="3" fillId="0" borderId="58" xfId="0" applyFont="1" applyFill="1" applyBorder="1" applyAlignment="1" applyProtection="1">
      <alignment horizontal="center" vertical="center" wrapText="1"/>
    </xf>
    <xf numFmtId="0" fontId="3" fillId="0" borderId="64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49" fontId="1" fillId="0" borderId="28" xfId="0" applyNumberFormat="1" applyFont="1" applyFill="1" applyBorder="1" applyAlignment="1" applyProtection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/>
    </xf>
    <xf numFmtId="49" fontId="1" fillId="0" borderId="35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1" fillId="0" borderId="76" xfId="0" applyNumberFormat="1" applyFont="1" applyFill="1" applyBorder="1" applyAlignment="1" applyProtection="1">
      <alignment horizontal="center" vertical="center"/>
    </xf>
    <xf numFmtId="49" fontId="3" fillId="0" borderId="70" xfId="0" applyNumberFormat="1" applyFont="1" applyFill="1" applyBorder="1" applyAlignment="1" applyProtection="1">
      <alignment horizontal="center" vertical="center" wrapText="1"/>
    </xf>
    <xf numFmtId="49" fontId="3" fillId="0" borderId="71" xfId="0" applyNumberFormat="1" applyFont="1" applyFill="1" applyBorder="1" applyAlignment="1" applyProtection="1">
      <alignment horizontal="center" vertical="center" wrapText="1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1" fillId="0" borderId="68" xfId="0" applyNumberFormat="1" applyFont="1" applyFill="1" applyBorder="1" applyAlignment="1" applyProtection="1">
      <alignment horizontal="center" vertical="center" wrapText="1"/>
    </xf>
    <xf numFmtId="49" fontId="1" fillId="0" borderId="68" xfId="0" applyNumberFormat="1" applyFont="1" applyFill="1" applyBorder="1" applyAlignment="1" applyProtection="1">
      <alignment horizontal="center" vertical="center"/>
    </xf>
    <xf numFmtId="49" fontId="1" fillId="0" borderId="72" xfId="0" applyNumberFormat="1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horizontal="center" vertical="center"/>
    </xf>
    <xf numFmtId="49" fontId="1" fillId="0" borderId="69" xfId="0" applyNumberFormat="1" applyFont="1" applyFill="1" applyBorder="1" applyAlignment="1" applyProtection="1">
      <alignment horizontal="center" vertical="center"/>
    </xf>
    <xf numFmtId="49" fontId="29" fillId="0" borderId="73" xfId="0" applyNumberFormat="1" applyFont="1" applyFill="1" applyBorder="1" applyAlignment="1" applyProtection="1">
      <alignment horizontal="center" vertical="center"/>
    </xf>
    <xf numFmtId="49" fontId="29" fillId="0" borderId="74" xfId="0" applyNumberFormat="1" applyFont="1" applyFill="1" applyBorder="1" applyAlignment="1" applyProtection="1">
      <alignment horizontal="center" vertical="center"/>
    </xf>
    <xf numFmtId="49" fontId="29" fillId="0" borderId="75" xfId="0" applyNumberFormat="1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 wrapText="1"/>
    </xf>
    <xf numFmtId="0" fontId="6" fillId="0" borderId="71" xfId="0" applyFont="1" applyFill="1" applyBorder="1" applyAlignment="1" applyProtection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64" fontId="6" fillId="0" borderId="2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69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 applyProtection="1">
      <alignment horizontal="left" vertical="center" wrapText="1"/>
    </xf>
    <xf numFmtId="164" fontId="7" fillId="0" borderId="0" xfId="0" applyNumberFormat="1" applyFont="1" applyFill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 wrapText="1"/>
    </xf>
    <xf numFmtId="0" fontId="20" fillId="0" borderId="28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28" xfId="0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28" xfId="0" applyNumberFormat="1" applyFont="1" applyFill="1" applyBorder="1" applyAlignment="1" applyProtection="1">
      <alignment horizontal="center" vertical="center" wrapText="1"/>
    </xf>
    <xf numFmtId="0" fontId="6" fillId="0" borderId="69" xfId="0" applyFont="1" applyFill="1" applyBorder="1" applyAlignment="1" applyProtection="1">
      <alignment horizontal="center" vertical="center" wrapText="1"/>
    </xf>
    <xf numFmtId="0" fontId="6" fillId="0" borderId="68" xfId="0" applyFont="1" applyFill="1" applyBorder="1" applyAlignment="1" applyProtection="1">
      <alignment horizontal="center" vertical="center" wrapText="1"/>
    </xf>
    <xf numFmtId="0" fontId="31" fillId="0" borderId="35" xfId="0" applyFont="1" applyFill="1" applyBorder="1" applyAlignment="1" applyProtection="1">
      <alignment horizontal="righ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10" fillId="0" borderId="0" xfId="0" applyFont="1" applyFill="1" applyAlignment="1" applyProtection="1">
      <alignment horizontal="right" vertical="center" wrapText="1"/>
    </xf>
    <xf numFmtId="164" fontId="10" fillId="0" borderId="0" xfId="0" applyNumberFormat="1" applyFont="1" applyFill="1" applyAlignment="1" applyProtection="1">
      <alignment horizontal="righ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164" fontId="5" fillId="0" borderId="14" xfId="0" applyNumberFormat="1" applyFont="1" applyFill="1" applyBorder="1" applyAlignment="1" applyProtection="1">
      <alignment vertical="center" wrapText="1"/>
    </xf>
    <xf numFmtId="164" fontId="5" fillId="0" borderId="23" xfId="0" applyNumberFormat="1" applyFont="1" applyFill="1" applyBorder="1" applyAlignment="1" applyProtection="1">
      <alignment vertical="center" wrapText="1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3" xfId="0" applyNumberFormat="1" applyFont="1" applyFill="1" applyBorder="1" applyAlignment="1" applyProtection="1">
      <alignment horizontal="center" vertical="center" wrapText="1"/>
    </xf>
    <xf numFmtId="164" fontId="12" fillId="0" borderId="14" xfId="0" applyNumberFormat="1" applyFont="1" applyFill="1" applyBorder="1" applyAlignment="1" applyProtection="1">
      <alignment horizontal="center" vertical="center"/>
    </xf>
    <xf numFmtId="164" fontId="12" fillId="0" borderId="23" xfId="0" applyNumberFormat="1" applyFont="1" applyFill="1" applyBorder="1" applyAlignment="1" applyProtection="1">
      <alignment horizontal="center" vertical="center"/>
    </xf>
    <xf numFmtId="164" fontId="3" fillId="0" borderId="14" xfId="0" applyNumberFormat="1" applyFont="1" applyFill="1" applyBorder="1" applyAlignment="1" applyProtection="1">
      <alignment horizontal="center" vertical="center"/>
    </xf>
    <xf numFmtId="164" fontId="3" fillId="0" borderId="23" xfId="0" applyNumberFormat="1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left" vertical="center"/>
    </xf>
    <xf numFmtId="0" fontId="3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G19" sqref="G19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6.5703125" style="1" customWidth="1"/>
    <col min="11" max="11" width="8.140625" style="1" customWidth="1"/>
  </cols>
  <sheetData>
    <row r="1" spans="1:19" ht="27" customHeight="1" x14ac:dyDescent="0.25">
      <c r="A1" s="76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5">
      <c r="A2" s="169" t="s">
        <v>0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  <c r="N2" s="79"/>
      <c r="O2" s="79"/>
      <c r="P2" s="79"/>
      <c r="Q2" s="79"/>
      <c r="R2" s="79"/>
      <c r="S2" s="79"/>
    </row>
    <row r="3" spans="1:19" ht="15" customHeight="1" x14ac:dyDescent="0.25">
      <c r="A3" s="79"/>
      <c r="B3" s="79"/>
      <c r="C3" s="79"/>
      <c r="D3" s="79"/>
      <c r="E3" s="79"/>
      <c r="F3" s="79"/>
      <c r="G3" s="78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5" customHeight="1" x14ac:dyDescent="0.25">
      <c r="A4" s="79"/>
      <c r="B4" s="79"/>
      <c r="C4" s="79"/>
      <c r="D4" s="79"/>
      <c r="E4" s="79"/>
      <c r="F4" s="79"/>
      <c r="G4" s="78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5" customHeight="1" x14ac:dyDescent="0.25">
      <c r="A5" s="79"/>
      <c r="B5" s="79"/>
      <c r="C5" s="79"/>
      <c r="D5" s="80"/>
      <c r="E5" s="79"/>
      <c r="F5" s="79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19" ht="15.7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ht="15" customHeight="1" x14ac:dyDescent="0.25">
      <c r="A7" s="79"/>
      <c r="B7" s="79"/>
      <c r="C7" s="79"/>
      <c r="D7" s="79"/>
      <c r="E7" s="79"/>
      <c r="F7" s="79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 ht="15" customHeight="1" x14ac:dyDescent="0.25">
      <c r="A8" s="81"/>
      <c r="B8" s="82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3"/>
    </row>
    <row r="9" spans="1:19" ht="15" customHeight="1" x14ac:dyDescent="0.25">
      <c r="A9" s="79"/>
      <c r="B9" s="79"/>
      <c r="C9" s="79"/>
      <c r="D9" s="79"/>
      <c r="E9" s="79"/>
      <c r="F9" s="80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ht="15" customHeight="1" x14ac:dyDescent="0.25">
      <c r="A10" s="79"/>
      <c r="B10" s="79"/>
      <c r="C10" s="79"/>
      <c r="D10" s="84"/>
      <c r="E10" s="84"/>
      <c r="F10" s="80"/>
      <c r="G10" s="79"/>
      <c r="H10" s="79"/>
      <c r="I10" s="79"/>
      <c r="J10" s="79"/>
      <c r="K10" s="79"/>
      <c r="L10" s="79"/>
      <c r="M10" s="79"/>
      <c r="N10" s="85"/>
      <c r="O10" s="85"/>
      <c r="P10" s="85"/>
      <c r="Q10" s="79"/>
      <c r="R10" s="79"/>
      <c r="S10" s="79"/>
    </row>
    <row r="11" spans="1:19" ht="15" customHeight="1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5" customHeight="1" x14ac:dyDescent="0.25">
      <c r="A12" s="79"/>
      <c r="B12" s="79"/>
      <c r="C12" s="79"/>
      <c r="D12" s="79"/>
      <c r="E12" s="79"/>
      <c r="F12" s="79"/>
      <c r="G12" s="79"/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1:19" ht="15" customHeight="1" x14ac:dyDescent="0.25">
      <c r="A13" s="79"/>
      <c r="B13" s="79"/>
      <c r="C13" s="79"/>
      <c r="D13" s="79"/>
      <c r="E13" s="79"/>
      <c r="F13" s="79"/>
      <c r="G13" s="79"/>
      <c r="H13" s="80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ht="42" customHeight="1" x14ac:dyDescent="0.25">
      <c r="A15" s="170" t="s">
        <v>1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79"/>
      <c r="M15" s="79"/>
      <c r="N15" s="79"/>
      <c r="O15" s="79"/>
      <c r="P15" s="79"/>
      <c r="Q15" s="79"/>
      <c r="R15" s="79"/>
      <c r="S15" s="79"/>
    </row>
    <row r="16" spans="1:19" ht="22.5" customHeight="1" x14ac:dyDescent="0.25">
      <c r="A16" s="169" t="s">
        <v>2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79"/>
      <c r="M16" s="79"/>
      <c r="N16" s="79"/>
      <c r="O16" s="79"/>
      <c r="P16" s="79"/>
      <c r="Q16" s="79"/>
      <c r="R16" s="79"/>
      <c r="S16" s="79"/>
    </row>
    <row r="17" spans="1:19" ht="15" customHeight="1" x14ac:dyDescent="0.25">
      <c r="A17" s="79"/>
      <c r="B17" s="79"/>
      <c r="C17" s="79"/>
      <c r="D17" s="79"/>
      <c r="E17" s="79"/>
      <c r="F17" s="79"/>
      <c r="G17" s="79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1:19" ht="15" customHeight="1" x14ac:dyDescent="0.25">
      <c r="A18" s="79"/>
      <c r="B18" s="79"/>
      <c r="C18" s="79"/>
      <c r="D18" s="79"/>
      <c r="E18" s="79"/>
      <c r="F18" s="79"/>
      <c r="G18" s="79"/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1:19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1:19" ht="15" customHeight="1" x14ac:dyDescent="0.2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 ht="15" customHeight="1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19" ht="15" customHeight="1" x14ac:dyDescent="0.25">
      <c r="L22" s="79"/>
      <c r="M22" s="79"/>
      <c r="N22" s="79"/>
      <c r="O22" s="79"/>
      <c r="P22" s="79"/>
      <c r="Q22" s="79"/>
      <c r="R22" s="79"/>
      <c r="S22" s="79"/>
    </row>
    <row r="23" spans="1:19" ht="15" customHeight="1" x14ac:dyDescent="0.25">
      <c r="L23" s="79"/>
      <c r="M23" s="79"/>
      <c r="N23" s="79"/>
      <c r="O23" s="79"/>
      <c r="P23" s="79"/>
      <c r="Q23" s="79"/>
      <c r="R23" s="79"/>
      <c r="S23" s="79"/>
    </row>
    <row r="24" spans="1:19" ht="22.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9"/>
      <c r="M24" s="79"/>
      <c r="N24" s="79"/>
      <c r="O24" s="79"/>
      <c r="P24" s="79"/>
      <c r="Q24" s="79"/>
      <c r="R24" s="79"/>
      <c r="S24" s="79"/>
    </row>
    <row r="25" spans="1:19" ht="22.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9"/>
      <c r="M25" s="79"/>
      <c r="N25" s="79"/>
      <c r="O25" s="79"/>
      <c r="P25" s="79"/>
      <c r="Q25" s="79"/>
      <c r="R25" s="79"/>
      <c r="S25" s="79"/>
    </row>
    <row r="26" spans="1:19" ht="15" customHeigh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1:19" ht="15" customHeight="1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15" customHeight="1" x14ac:dyDescent="0.25">
      <c r="L28" s="79"/>
      <c r="M28" s="79"/>
      <c r="N28" s="79"/>
      <c r="O28" s="79"/>
      <c r="P28" s="79"/>
      <c r="Q28" s="79"/>
      <c r="R28" s="79"/>
      <c r="S28" s="79"/>
    </row>
    <row r="29" spans="1:19" ht="15" customHeight="1" x14ac:dyDescent="0.25">
      <c r="L29" s="79"/>
      <c r="M29" s="79"/>
      <c r="N29" s="79"/>
      <c r="O29" s="79"/>
      <c r="P29" s="79"/>
      <c r="Q29" s="79"/>
      <c r="R29" s="79"/>
      <c r="S29" s="79"/>
    </row>
    <row r="30" spans="1:19" ht="21" customHeight="1" x14ac:dyDescent="0.25">
      <c r="A30" s="79"/>
      <c r="B30" s="87"/>
      <c r="K30" s="79"/>
      <c r="L30" s="79"/>
      <c r="M30" s="79"/>
      <c r="N30" s="79"/>
      <c r="O30" s="79"/>
      <c r="P30" s="79"/>
      <c r="Q30" s="79"/>
      <c r="R30" s="79"/>
      <c r="S30" s="79"/>
    </row>
    <row r="31" spans="1:19" ht="15" customHeight="1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1:19" ht="15" customHeigh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19.5" customHeight="1" x14ac:dyDescent="0.25">
      <c r="A33" s="172" t="s">
        <v>3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79"/>
      <c r="M33" s="79"/>
      <c r="N33" s="79"/>
      <c r="O33" s="79"/>
      <c r="P33" s="79"/>
      <c r="Q33" s="79"/>
      <c r="R33" s="79"/>
      <c r="S33" s="79"/>
    </row>
    <row r="34" spans="1:19" ht="15" customHeight="1" x14ac:dyDescent="0.25">
      <c r="A34" s="79"/>
      <c r="B34" s="79"/>
      <c r="C34" s="79"/>
      <c r="D34" s="79"/>
      <c r="E34" s="79"/>
      <c r="F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1:19" ht="15" customHeight="1" x14ac:dyDescent="0.25">
      <c r="A35" s="168" t="s">
        <v>4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79"/>
      <c r="M35" s="79"/>
      <c r="N35" s="79"/>
      <c r="O35" s="79"/>
      <c r="P35" s="79"/>
      <c r="Q35" s="79"/>
      <c r="R35" s="79"/>
      <c r="S35" s="79"/>
    </row>
    <row r="36" spans="1:19" ht="15" customHeight="1" x14ac:dyDescent="0.25">
      <c r="L36" s="79"/>
      <c r="M36" s="79"/>
      <c r="N36" s="79"/>
      <c r="O36" s="79"/>
      <c r="P36" s="79"/>
      <c r="Q36" s="79"/>
      <c r="R36" s="79"/>
      <c r="S36" s="79"/>
    </row>
    <row r="37" spans="1:19" ht="15" customHeight="1" x14ac:dyDescent="0.25">
      <c r="L37" s="79"/>
      <c r="M37" s="79"/>
      <c r="N37" s="79"/>
      <c r="O37" s="79"/>
      <c r="P37" s="79"/>
      <c r="Q37" s="79"/>
      <c r="R37" s="79"/>
      <c r="S37" s="79"/>
    </row>
    <row r="38" spans="1:19" ht="15" customHeight="1" x14ac:dyDescent="0.25">
      <c r="L38" s="79"/>
      <c r="M38" s="79"/>
      <c r="N38" s="79"/>
      <c r="O38" s="79"/>
      <c r="P38" s="79"/>
      <c r="Q38" s="79"/>
      <c r="R38" s="79"/>
      <c r="S38" s="79"/>
    </row>
    <row r="39" spans="1:19" ht="15" customHeight="1" x14ac:dyDescent="0.25">
      <c r="G39" s="79"/>
      <c r="H39" s="79"/>
      <c r="L39" s="79"/>
      <c r="M39" s="79"/>
      <c r="N39" s="79"/>
      <c r="O39" s="79"/>
      <c r="P39" s="79"/>
      <c r="Q39" s="79"/>
      <c r="R39" s="79"/>
      <c r="S39" s="79"/>
    </row>
    <row r="40" spans="1:19" ht="15" customHeight="1" x14ac:dyDescent="0.25">
      <c r="G40" s="79"/>
      <c r="H40" s="79"/>
      <c r="L40" s="79"/>
      <c r="M40" s="79"/>
      <c r="N40" s="79"/>
      <c r="O40" s="79"/>
      <c r="P40" s="79"/>
      <c r="Q40" s="79"/>
      <c r="R40" s="79"/>
      <c r="S40" s="79"/>
    </row>
    <row r="41" spans="1:19" ht="15" customHeight="1" x14ac:dyDescent="0.25"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19" ht="15" customHeight="1" x14ac:dyDescent="0.25"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1:19" ht="15" customHeight="1" x14ac:dyDescent="0.25"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1:19" ht="15" customHeight="1" x14ac:dyDescent="0.25"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ht="15" customHeight="1" x14ac:dyDescent="0.25"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1:19" ht="15" customHeight="1" x14ac:dyDescent="0.25">
      <c r="A46" s="168" t="s">
        <v>5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79"/>
      <c r="M46" s="79"/>
      <c r="N46" s="79"/>
      <c r="O46" s="79"/>
      <c r="P46" s="79"/>
      <c r="Q46" s="79"/>
      <c r="R46" s="79"/>
      <c r="S46" s="79"/>
    </row>
    <row r="47" spans="1:19" ht="1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1:19" ht="1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105" spans="1:1" ht="15" customHeight="1" x14ac:dyDescent="0.25">
      <c r="A105" s="110" t="s">
        <v>6</v>
      </c>
    </row>
  </sheetData>
  <mergeCells count="6">
    <mergeCell ref="A46:K46"/>
    <mergeCell ref="A2:K2"/>
    <mergeCell ref="A15:K15"/>
    <mergeCell ref="A16:K16"/>
    <mergeCell ref="A33:K33"/>
    <mergeCell ref="A35:K35"/>
  </mergeCells>
  <pageMargins left="0.25" right="0.25" top="0.25" bottom="0.25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D3" sqref="AD3:AD4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474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474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324</v>
      </c>
      <c r="C2" s="225" t="s">
        <v>325</v>
      </c>
      <c r="D2" s="225"/>
      <c r="E2" s="225"/>
      <c r="F2" s="225"/>
      <c r="G2" s="225"/>
      <c r="H2" s="225"/>
      <c r="I2" s="225"/>
      <c r="J2" s="224" t="s">
        <v>326</v>
      </c>
      <c r="K2" s="224"/>
      <c r="L2" s="224"/>
      <c r="M2" s="224"/>
      <c r="N2" s="224"/>
      <c r="O2" s="224"/>
      <c r="P2" s="226"/>
      <c r="R2" s="217" t="s">
        <v>30</v>
      </c>
      <c r="S2" s="223" t="s">
        <v>327</v>
      </c>
      <c r="T2" s="224"/>
      <c r="U2" s="224"/>
      <c r="V2" s="224"/>
      <c r="W2" s="224"/>
      <c r="X2" s="224"/>
      <c r="Y2" s="224"/>
      <c r="Z2" s="225" t="s">
        <v>328</v>
      </c>
      <c r="AA2" s="225"/>
      <c r="AB2" s="225"/>
      <c r="AC2" s="225"/>
      <c r="AD2" s="225"/>
      <c r="AE2" s="225"/>
      <c r="AF2" s="225"/>
      <c r="AG2" s="224" t="s">
        <v>329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330</v>
      </c>
      <c r="D3" s="211"/>
      <c r="E3" s="211"/>
      <c r="F3" s="211"/>
      <c r="G3" s="212" t="s">
        <v>331</v>
      </c>
      <c r="H3" s="212" t="s">
        <v>332</v>
      </c>
      <c r="I3" s="212" t="s">
        <v>333</v>
      </c>
      <c r="J3" s="211" t="s">
        <v>330</v>
      </c>
      <c r="K3" s="211"/>
      <c r="L3" s="211"/>
      <c r="M3" s="211"/>
      <c r="N3" s="212" t="s">
        <v>331</v>
      </c>
      <c r="O3" s="212" t="s">
        <v>332</v>
      </c>
      <c r="P3" s="221" t="s">
        <v>333</v>
      </c>
      <c r="R3" s="218"/>
      <c r="S3" s="216" t="s">
        <v>330</v>
      </c>
      <c r="T3" s="211"/>
      <c r="U3" s="211"/>
      <c r="V3" s="211"/>
      <c r="W3" s="212" t="s">
        <v>331</v>
      </c>
      <c r="X3" s="212" t="s">
        <v>332</v>
      </c>
      <c r="Y3" s="212" t="s">
        <v>333</v>
      </c>
      <c r="Z3" s="211" t="s">
        <v>330</v>
      </c>
      <c r="AA3" s="211"/>
      <c r="AB3" s="211"/>
      <c r="AC3" s="211"/>
      <c r="AD3" s="212" t="s">
        <v>331</v>
      </c>
      <c r="AE3" s="212" t="s">
        <v>332</v>
      </c>
      <c r="AF3" s="212" t="s">
        <v>333</v>
      </c>
      <c r="AG3" s="211" t="s">
        <v>330</v>
      </c>
      <c r="AH3" s="211"/>
      <c r="AI3" s="211"/>
      <c r="AJ3" s="211"/>
      <c r="AK3" s="212" t="s">
        <v>331</v>
      </c>
      <c r="AL3" s="212" t="s">
        <v>332</v>
      </c>
      <c r="AM3" s="221" t="s">
        <v>333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6" customHeight="1" x14ac:dyDescent="0.25">
      <c r="A5" s="30">
        <v>1</v>
      </c>
      <c r="B5" s="31" t="s">
        <v>36</v>
      </c>
      <c r="C5" s="115" t="s">
        <v>341</v>
      </c>
      <c r="D5" s="116" t="s">
        <v>335</v>
      </c>
      <c r="E5" s="116" t="s">
        <v>347</v>
      </c>
      <c r="F5" s="117" t="s">
        <v>334</v>
      </c>
      <c r="G5" s="118" t="s">
        <v>364</v>
      </c>
      <c r="H5" s="118" t="s">
        <v>337</v>
      </c>
      <c r="I5" s="119" t="s">
        <v>363</v>
      </c>
      <c r="J5" s="115" t="s">
        <v>349</v>
      </c>
      <c r="K5" s="116" t="s">
        <v>349</v>
      </c>
      <c r="L5" s="116" t="s">
        <v>340</v>
      </c>
      <c r="M5" s="117" t="s">
        <v>334</v>
      </c>
      <c r="N5" s="118" t="s">
        <v>365</v>
      </c>
      <c r="O5" s="118" t="s">
        <v>375</v>
      </c>
      <c r="P5" s="120" t="s">
        <v>397</v>
      </c>
      <c r="R5" s="30">
        <v>1</v>
      </c>
      <c r="S5" s="121" t="s">
        <v>349</v>
      </c>
      <c r="T5" s="116" t="s">
        <v>342</v>
      </c>
      <c r="U5" s="116" t="s">
        <v>341</v>
      </c>
      <c r="V5" s="122" t="s">
        <v>341</v>
      </c>
      <c r="W5" s="118" t="s">
        <v>341</v>
      </c>
      <c r="X5" s="118" t="s">
        <v>352</v>
      </c>
      <c r="Y5" s="119" t="s">
        <v>359</v>
      </c>
      <c r="Z5" s="115" t="s">
        <v>347</v>
      </c>
      <c r="AA5" s="116" t="s">
        <v>334</v>
      </c>
      <c r="AB5" s="116" t="s">
        <v>334</v>
      </c>
      <c r="AC5" s="117"/>
      <c r="AD5" s="118" t="s">
        <v>335</v>
      </c>
      <c r="AE5" s="118" t="s">
        <v>348</v>
      </c>
      <c r="AF5" s="119" t="s">
        <v>370</v>
      </c>
      <c r="AG5" s="115" t="s">
        <v>347</v>
      </c>
      <c r="AH5" s="116" t="s">
        <v>334</v>
      </c>
      <c r="AI5" s="116" t="s">
        <v>334</v>
      </c>
      <c r="AJ5" s="117"/>
      <c r="AK5" s="118" t="s">
        <v>356</v>
      </c>
      <c r="AL5" s="118" t="s">
        <v>374</v>
      </c>
      <c r="AM5" s="120" t="s">
        <v>368</v>
      </c>
    </row>
    <row r="6" spans="1:39" ht="15.6" customHeight="1" x14ac:dyDescent="0.25">
      <c r="A6" s="26">
        <v>2</v>
      </c>
      <c r="B6" s="27" t="s">
        <v>45</v>
      </c>
      <c r="C6" s="123" t="s">
        <v>341</v>
      </c>
      <c r="D6" s="124" t="s">
        <v>341</v>
      </c>
      <c r="E6" s="124" t="s">
        <v>347</v>
      </c>
      <c r="F6" s="125" t="s">
        <v>334</v>
      </c>
      <c r="G6" s="126" t="s">
        <v>350</v>
      </c>
      <c r="H6" s="126" t="s">
        <v>339</v>
      </c>
      <c r="I6" s="127" t="s">
        <v>363</v>
      </c>
      <c r="J6" s="123" t="s">
        <v>341</v>
      </c>
      <c r="K6" s="124" t="s">
        <v>349</v>
      </c>
      <c r="L6" s="124" t="s">
        <v>349</v>
      </c>
      <c r="M6" s="125" t="s">
        <v>335</v>
      </c>
      <c r="N6" s="126" t="s">
        <v>343</v>
      </c>
      <c r="O6" s="126" t="s">
        <v>346</v>
      </c>
      <c r="P6" s="128" t="s">
        <v>339</v>
      </c>
      <c r="R6" s="26">
        <v>2</v>
      </c>
      <c r="S6" s="129" t="s">
        <v>334</v>
      </c>
      <c r="T6" s="124" t="s">
        <v>335</v>
      </c>
      <c r="U6" s="124" t="s">
        <v>341</v>
      </c>
      <c r="V6" s="130" t="s">
        <v>334</v>
      </c>
      <c r="W6" s="126" t="s">
        <v>334</v>
      </c>
      <c r="X6" s="126" t="s">
        <v>354</v>
      </c>
      <c r="Y6" s="127" t="s">
        <v>354</v>
      </c>
      <c r="Z6" s="123" t="s">
        <v>347</v>
      </c>
      <c r="AA6" s="124" t="s">
        <v>334</v>
      </c>
      <c r="AB6" s="124" t="s">
        <v>347</v>
      </c>
      <c r="AC6" s="125"/>
      <c r="AD6" s="126" t="s">
        <v>335</v>
      </c>
      <c r="AE6" s="126" t="s">
        <v>369</v>
      </c>
      <c r="AF6" s="127" t="s">
        <v>348</v>
      </c>
      <c r="AG6" s="123" t="s">
        <v>335</v>
      </c>
      <c r="AH6" s="124" t="s">
        <v>347</v>
      </c>
      <c r="AI6" s="124" t="s">
        <v>341</v>
      </c>
      <c r="AJ6" s="125"/>
      <c r="AK6" s="126" t="s">
        <v>356</v>
      </c>
      <c r="AL6" s="126" t="s">
        <v>348</v>
      </c>
      <c r="AM6" s="128" t="s">
        <v>348</v>
      </c>
    </row>
    <row r="7" spans="1:39" ht="15.6" customHeight="1" x14ac:dyDescent="0.25">
      <c r="A7" s="26">
        <v>3</v>
      </c>
      <c r="B7" s="27" t="s">
        <v>51</v>
      </c>
      <c r="C7" s="123" t="s">
        <v>347</v>
      </c>
      <c r="D7" s="124" t="s">
        <v>335</v>
      </c>
      <c r="E7" s="124" t="s">
        <v>335</v>
      </c>
      <c r="F7" s="125" t="s">
        <v>347</v>
      </c>
      <c r="G7" s="126" t="s">
        <v>358</v>
      </c>
      <c r="H7" s="126" t="s">
        <v>351</v>
      </c>
      <c r="I7" s="127" t="s">
        <v>350</v>
      </c>
      <c r="J7" s="123" t="s">
        <v>347</v>
      </c>
      <c r="K7" s="124" t="s">
        <v>341</v>
      </c>
      <c r="L7" s="124" t="s">
        <v>334</v>
      </c>
      <c r="M7" s="125" t="s">
        <v>335</v>
      </c>
      <c r="N7" s="126" t="s">
        <v>360</v>
      </c>
      <c r="O7" s="126" t="s">
        <v>360</v>
      </c>
      <c r="P7" s="128" t="s">
        <v>371</v>
      </c>
      <c r="R7" s="26">
        <v>3</v>
      </c>
      <c r="S7" s="129" t="s">
        <v>341</v>
      </c>
      <c r="T7" s="124" t="s">
        <v>335</v>
      </c>
      <c r="U7" s="124" t="s">
        <v>334</v>
      </c>
      <c r="V7" s="130" t="s">
        <v>334</v>
      </c>
      <c r="W7" s="126" t="s">
        <v>369</v>
      </c>
      <c r="X7" s="126" t="s">
        <v>369</v>
      </c>
      <c r="Y7" s="127" t="s">
        <v>371</v>
      </c>
      <c r="Z7" s="123" t="s">
        <v>347</v>
      </c>
      <c r="AA7" s="124" t="s">
        <v>335</v>
      </c>
      <c r="AB7" s="124" t="s">
        <v>347</v>
      </c>
      <c r="AC7" s="125"/>
      <c r="AD7" s="126" t="s">
        <v>376</v>
      </c>
      <c r="AE7" s="126" t="s">
        <v>354</v>
      </c>
      <c r="AF7" s="127" t="s">
        <v>348</v>
      </c>
      <c r="AG7" s="123" t="s">
        <v>335</v>
      </c>
      <c r="AH7" s="124" t="s">
        <v>334</v>
      </c>
      <c r="AI7" s="124" t="s">
        <v>342</v>
      </c>
      <c r="AJ7" s="125"/>
      <c r="AK7" s="126" t="s">
        <v>356</v>
      </c>
      <c r="AL7" s="126" t="s">
        <v>413</v>
      </c>
      <c r="AM7" s="128" t="s">
        <v>368</v>
      </c>
    </row>
    <row r="8" spans="1:39" ht="15.6" customHeight="1" x14ac:dyDescent="0.25">
      <c r="A8" s="26">
        <v>4</v>
      </c>
      <c r="B8" s="27" t="s">
        <v>57</v>
      </c>
      <c r="C8" s="123" t="s">
        <v>334</v>
      </c>
      <c r="D8" s="124" t="s">
        <v>335</v>
      </c>
      <c r="E8" s="124" t="s">
        <v>335</v>
      </c>
      <c r="F8" s="125" t="s">
        <v>341</v>
      </c>
      <c r="G8" s="126" t="s">
        <v>359</v>
      </c>
      <c r="H8" s="126" t="s">
        <v>339</v>
      </c>
      <c r="I8" s="127" t="s">
        <v>337</v>
      </c>
      <c r="J8" s="123" t="s">
        <v>383</v>
      </c>
      <c r="K8" s="124" t="s">
        <v>349</v>
      </c>
      <c r="L8" s="124" t="s">
        <v>349</v>
      </c>
      <c r="M8" s="125" t="s">
        <v>335</v>
      </c>
      <c r="N8" s="126" t="s">
        <v>343</v>
      </c>
      <c r="O8" s="126" t="s">
        <v>343</v>
      </c>
      <c r="P8" s="128" t="s">
        <v>338</v>
      </c>
      <c r="R8" s="26">
        <v>4</v>
      </c>
      <c r="S8" s="129" t="s">
        <v>334</v>
      </c>
      <c r="T8" s="124" t="s">
        <v>349</v>
      </c>
      <c r="U8" s="124" t="s">
        <v>347</v>
      </c>
      <c r="V8" s="130" t="s">
        <v>334</v>
      </c>
      <c r="W8" s="126" t="s">
        <v>343</v>
      </c>
      <c r="X8" s="126" t="s">
        <v>352</v>
      </c>
      <c r="Y8" s="127" t="s">
        <v>355</v>
      </c>
      <c r="Z8" s="123" t="s">
        <v>334</v>
      </c>
      <c r="AA8" s="124" t="s">
        <v>341</v>
      </c>
      <c r="AB8" s="124" t="s">
        <v>347</v>
      </c>
      <c r="AC8" s="125"/>
      <c r="AD8" s="126" t="s">
        <v>346</v>
      </c>
      <c r="AE8" s="126" t="s">
        <v>352</v>
      </c>
      <c r="AF8" s="127" t="s">
        <v>373</v>
      </c>
      <c r="AG8" s="123" t="s">
        <v>335</v>
      </c>
      <c r="AH8" s="124" t="s">
        <v>347</v>
      </c>
      <c r="AI8" s="124" t="s">
        <v>335</v>
      </c>
      <c r="AJ8" s="125"/>
      <c r="AK8" s="126" t="s">
        <v>335</v>
      </c>
      <c r="AL8" s="126" t="s">
        <v>356</v>
      </c>
      <c r="AM8" s="128" t="s">
        <v>376</v>
      </c>
    </row>
    <row r="9" spans="1:39" ht="15.6" customHeight="1" x14ac:dyDescent="0.25">
      <c r="A9" s="42">
        <v>5</v>
      </c>
      <c r="B9" s="43" t="s">
        <v>63</v>
      </c>
      <c r="C9" s="131" t="s">
        <v>347</v>
      </c>
      <c r="D9" s="132" t="s">
        <v>335</v>
      </c>
      <c r="E9" s="132" t="s">
        <v>335</v>
      </c>
      <c r="F9" s="133" t="s">
        <v>347</v>
      </c>
      <c r="G9" s="134" t="s">
        <v>341</v>
      </c>
      <c r="H9" s="134" t="s">
        <v>350</v>
      </c>
      <c r="I9" s="135" t="s">
        <v>350</v>
      </c>
      <c r="J9" s="131" t="s">
        <v>349</v>
      </c>
      <c r="K9" s="132" t="s">
        <v>334</v>
      </c>
      <c r="L9" s="132" t="s">
        <v>341</v>
      </c>
      <c r="M9" s="133" t="s">
        <v>349</v>
      </c>
      <c r="N9" s="134" t="s">
        <v>344</v>
      </c>
      <c r="O9" s="134" t="s">
        <v>354</v>
      </c>
      <c r="P9" s="136" t="s">
        <v>337</v>
      </c>
      <c r="R9" s="42">
        <v>5</v>
      </c>
      <c r="S9" s="137" t="s">
        <v>341</v>
      </c>
      <c r="T9" s="132" t="s">
        <v>341</v>
      </c>
      <c r="U9" s="132" t="s">
        <v>349</v>
      </c>
      <c r="V9" s="138" t="s">
        <v>341</v>
      </c>
      <c r="W9" s="134" t="s">
        <v>360</v>
      </c>
      <c r="X9" s="134" t="s">
        <v>354</v>
      </c>
      <c r="Y9" s="135" t="s">
        <v>372</v>
      </c>
      <c r="Z9" s="131" t="s">
        <v>335</v>
      </c>
      <c r="AA9" s="132" t="s">
        <v>334</v>
      </c>
      <c r="AB9" s="132" t="s">
        <v>347</v>
      </c>
      <c r="AC9" s="133"/>
      <c r="AD9" s="134" t="s">
        <v>376</v>
      </c>
      <c r="AE9" s="134" t="s">
        <v>360</v>
      </c>
      <c r="AF9" s="135" t="s">
        <v>368</v>
      </c>
      <c r="AG9" s="131" t="s">
        <v>347</v>
      </c>
      <c r="AH9" s="132" t="s">
        <v>347</v>
      </c>
      <c r="AI9" s="132" t="s">
        <v>341</v>
      </c>
      <c r="AJ9" s="133"/>
      <c r="AK9" s="134" t="s">
        <v>356</v>
      </c>
      <c r="AL9" s="134" t="s">
        <v>413</v>
      </c>
      <c r="AM9" s="136" t="s">
        <v>356</v>
      </c>
    </row>
    <row r="10" spans="1:39" ht="15.6" customHeight="1" x14ac:dyDescent="0.25">
      <c r="A10" s="30">
        <v>6</v>
      </c>
      <c r="B10" s="31" t="s">
        <v>69</v>
      </c>
      <c r="C10" s="115" t="s">
        <v>335</v>
      </c>
      <c r="D10" s="116" t="s">
        <v>334</v>
      </c>
      <c r="E10" s="116" t="s">
        <v>347</v>
      </c>
      <c r="F10" s="117" t="s">
        <v>335</v>
      </c>
      <c r="G10" s="118" t="s">
        <v>350</v>
      </c>
      <c r="H10" s="118" t="s">
        <v>339</v>
      </c>
      <c r="I10" s="119" t="s">
        <v>358</v>
      </c>
      <c r="J10" s="115" t="s">
        <v>334</v>
      </c>
      <c r="K10" s="116" t="s">
        <v>340</v>
      </c>
      <c r="L10" s="116" t="s">
        <v>341</v>
      </c>
      <c r="M10" s="117" t="s">
        <v>334</v>
      </c>
      <c r="N10" s="118" t="s">
        <v>346</v>
      </c>
      <c r="O10" s="118" t="s">
        <v>343</v>
      </c>
      <c r="P10" s="120" t="s">
        <v>339</v>
      </c>
      <c r="R10" s="30">
        <v>6</v>
      </c>
      <c r="S10" s="121" t="s">
        <v>340</v>
      </c>
      <c r="T10" s="116" t="s">
        <v>342</v>
      </c>
      <c r="U10" s="116" t="s">
        <v>341</v>
      </c>
      <c r="V10" s="122" t="s">
        <v>341</v>
      </c>
      <c r="W10" s="118" t="s">
        <v>341</v>
      </c>
      <c r="X10" s="118" t="s">
        <v>360</v>
      </c>
      <c r="Y10" s="119" t="s">
        <v>353</v>
      </c>
      <c r="Z10" s="115" t="s">
        <v>335</v>
      </c>
      <c r="AA10" s="116" t="s">
        <v>335</v>
      </c>
      <c r="AB10" s="116" t="s">
        <v>347</v>
      </c>
      <c r="AC10" s="117"/>
      <c r="AD10" s="118" t="s">
        <v>335</v>
      </c>
      <c r="AE10" s="118" t="s">
        <v>348</v>
      </c>
      <c r="AF10" s="119" t="s">
        <v>381</v>
      </c>
      <c r="AG10" s="115" t="s">
        <v>334</v>
      </c>
      <c r="AH10" s="116" t="s">
        <v>347</v>
      </c>
      <c r="AI10" s="116" t="s">
        <v>335</v>
      </c>
      <c r="AJ10" s="117"/>
      <c r="AK10" s="118" t="s">
        <v>356</v>
      </c>
      <c r="AL10" s="118" t="s">
        <v>356</v>
      </c>
      <c r="AM10" s="120" t="s">
        <v>376</v>
      </c>
    </row>
    <row r="11" spans="1:39" ht="15.6" customHeight="1" x14ac:dyDescent="0.25">
      <c r="A11" s="26">
        <v>7</v>
      </c>
      <c r="B11" s="27" t="s">
        <v>75</v>
      </c>
      <c r="C11" s="123" t="s">
        <v>347</v>
      </c>
      <c r="D11" s="124" t="s">
        <v>347</v>
      </c>
      <c r="E11" s="124" t="s">
        <v>347</v>
      </c>
      <c r="F11" s="125" t="s">
        <v>335</v>
      </c>
      <c r="G11" s="126" t="s">
        <v>350</v>
      </c>
      <c r="H11" s="126" t="s">
        <v>350</v>
      </c>
      <c r="I11" s="127" t="s">
        <v>381</v>
      </c>
      <c r="J11" s="123" t="s">
        <v>335</v>
      </c>
      <c r="K11" s="124" t="s">
        <v>334</v>
      </c>
      <c r="L11" s="124" t="s">
        <v>334</v>
      </c>
      <c r="M11" s="125" t="s">
        <v>347</v>
      </c>
      <c r="N11" s="126" t="s">
        <v>334</v>
      </c>
      <c r="O11" s="126" t="s">
        <v>348</v>
      </c>
      <c r="P11" s="128" t="s">
        <v>369</v>
      </c>
      <c r="R11" s="26">
        <v>7</v>
      </c>
      <c r="S11" s="129" t="s">
        <v>335</v>
      </c>
      <c r="T11" s="124" t="s">
        <v>347</v>
      </c>
      <c r="U11" s="124" t="s">
        <v>347</v>
      </c>
      <c r="V11" s="130" t="s">
        <v>335</v>
      </c>
      <c r="W11" s="126" t="s">
        <v>335</v>
      </c>
      <c r="X11" s="126" t="s">
        <v>369</v>
      </c>
      <c r="Y11" s="127" t="s">
        <v>381</v>
      </c>
      <c r="Z11" s="123" t="s">
        <v>347</v>
      </c>
      <c r="AA11" s="124" t="s">
        <v>335</v>
      </c>
      <c r="AB11" s="124" t="s">
        <v>347</v>
      </c>
      <c r="AC11" s="125"/>
      <c r="AD11" s="126" t="s">
        <v>335</v>
      </c>
      <c r="AE11" s="126" t="s">
        <v>369</v>
      </c>
      <c r="AF11" s="127" t="s">
        <v>381</v>
      </c>
      <c r="AG11" s="123" t="s">
        <v>335</v>
      </c>
      <c r="AH11" s="124" t="s">
        <v>347</v>
      </c>
      <c r="AI11" s="124" t="s">
        <v>335</v>
      </c>
      <c r="AJ11" s="125"/>
      <c r="AK11" s="126" t="s">
        <v>356</v>
      </c>
      <c r="AL11" s="126" t="s">
        <v>356</v>
      </c>
      <c r="AM11" s="128" t="s">
        <v>357</v>
      </c>
    </row>
    <row r="12" spans="1:39" ht="15.6" customHeight="1" x14ac:dyDescent="0.25">
      <c r="A12" s="26">
        <v>8</v>
      </c>
      <c r="B12" s="27" t="s">
        <v>81</v>
      </c>
      <c r="C12" s="123" t="s">
        <v>335</v>
      </c>
      <c r="D12" s="124" t="s">
        <v>335</v>
      </c>
      <c r="E12" s="139" t="s">
        <v>347</v>
      </c>
      <c r="F12" s="125" t="s">
        <v>335</v>
      </c>
      <c r="G12" s="126" t="s">
        <v>363</v>
      </c>
      <c r="H12" s="126" t="s">
        <v>371</v>
      </c>
      <c r="I12" s="127" t="s">
        <v>350</v>
      </c>
      <c r="J12" s="123" t="s">
        <v>334</v>
      </c>
      <c r="K12" s="124" t="s">
        <v>335</v>
      </c>
      <c r="L12" s="124" t="s">
        <v>334</v>
      </c>
      <c r="M12" s="125" t="s">
        <v>334</v>
      </c>
      <c r="N12" s="126" t="s">
        <v>335</v>
      </c>
      <c r="O12" s="126" t="s">
        <v>344</v>
      </c>
      <c r="P12" s="128" t="s">
        <v>358</v>
      </c>
      <c r="R12" s="26">
        <v>8</v>
      </c>
      <c r="S12" s="129" t="s">
        <v>349</v>
      </c>
      <c r="T12" s="124" t="s">
        <v>336</v>
      </c>
      <c r="U12" s="139" t="s">
        <v>349</v>
      </c>
      <c r="V12" s="130" t="s">
        <v>341</v>
      </c>
      <c r="W12" s="126" t="s">
        <v>361</v>
      </c>
      <c r="X12" s="126" t="s">
        <v>354</v>
      </c>
      <c r="Y12" s="127" t="s">
        <v>345</v>
      </c>
      <c r="Z12" s="123" t="s">
        <v>335</v>
      </c>
      <c r="AA12" s="124" t="s">
        <v>335</v>
      </c>
      <c r="AB12" s="139" t="s">
        <v>347</v>
      </c>
      <c r="AC12" s="125"/>
      <c r="AD12" s="126" t="s">
        <v>369</v>
      </c>
      <c r="AE12" s="126" t="s">
        <v>348</v>
      </c>
      <c r="AF12" s="127" t="s">
        <v>381</v>
      </c>
      <c r="AG12" s="123" t="s">
        <v>335</v>
      </c>
      <c r="AH12" s="124" t="s">
        <v>347</v>
      </c>
      <c r="AI12" s="139" t="s">
        <v>335</v>
      </c>
      <c r="AJ12" s="125"/>
      <c r="AK12" s="126" t="s">
        <v>347</v>
      </c>
      <c r="AL12" s="126" t="s">
        <v>348</v>
      </c>
      <c r="AM12" s="128" t="s">
        <v>357</v>
      </c>
    </row>
    <row r="13" spans="1:39" ht="15.6" customHeight="1" x14ac:dyDescent="0.25">
      <c r="A13" s="26">
        <v>9</v>
      </c>
      <c r="B13" s="27" t="s">
        <v>87</v>
      </c>
      <c r="C13" s="123" t="s">
        <v>347</v>
      </c>
      <c r="D13" s="124" t="s">
        <v>334</v>
      </c>
      <c r="E13" s="124" t="s">
        <v>347</v>
      </c>
      <c r="F13" s="125" t="s">
        <v>335</v>
      </c>
      <c r="G13" s="126" t="s">
        <v>364</v>
      </c>
      <c r="H13" s="126" t="s">
        <v>351</v>
      </c>
      <c r="I13" s="127" t="s">
        <v>358</v>
      </c>
      <c r="J13" s="123" t="s">
        <v>340</v>
      </c>
      <c r="K13" s="124" t="s">
        <v>341</v>
      </c>
      <c r="L13" s="124" t="s">
        <v>341</v>
      </c>
      <c r="M13" s="125" t="s">
        <v>335</v>
      </c>
      <c r="N13" s="126" t="s">
        <v>361</v>
      </c>
      <c r="O13" s="126" t="s">
        <v>360</v>
      </c>
      <c r="P13" s="128" t="s">
        <v>343</v>
      </c>
      <c r="R13" s="26">
        <v>9</v>
      </c>
      <c r="S13" s="129" t="s">
        <v>334</v>
      </c>
      <c r="T13" s="124" t="s">
        <v>341</v>
      </c>
      <c r="U13" s="124" t="s">
        <v>340</v>
      </c>
      <c r="V13" s="130" t="s">
        <v>349</v>
      </c>
      <c r="W13" s="126" t="s">
        <v>343</v>
      </c>
      <c r="X13" s="126" t="s">
        <v>360</v>
      </c>
      <c r="Y13" s="127" t="s">
        <v>343</v>
      </c>
      <c r="Z13" s="123" t="s">
        <v>347</v>
      </c>
      <c r="AA13" s="124" t="s">
        <v>341</v>
      </c>
      <c r="AB13" s="124" t="s">
        <v>347</v>
      </c>
      <c r="AC13" s="125"/>
      <c r="AD13" s="126" t="s">
        <v>367</v>
      </c>
      <c r="AE13" s="126" t="s">
        <v>376</v>
      </c>
      <c r="AF13" s="127" t="s">
        <v>376</v>
      </c>
      <c r="AG13" s="123" t="s">
        <v>335</v>
      </c>
      <c r="AH13" s="124" t="s">
        <v>347</v>
      </c>
      <c r="AI13" s="124" t="s">
        <v>335</v>
      </c>
      <c r="AJ13" s="125"/>
      <c r="AK13" s="126" t="s">
        <v>356</v>
      </c>
      <c r="AL13" s="126" t="s">
        <v>413</v>
      </c>
      <c r="AM13" s="128" t="s">
        <v>366</v>
      </c>
    </row>
    <row r="14" spans="1:39" ht="15.6" customHeight="1" x14ac:dyDescent="0.25">
      <c r="A14" s="42">
        <v>10</v>
      </c>
      <c r="B14" s="43" t="s">
        <v>93</v>
      </c>
      <c r="C14" s="131" t="s">
        <v>335</v>
      </c>
      <c r="D14" s="132" t="s">
        <v>335</v>
      </c>
      <c r="E14" s="132" t="s">
        <v>335</v>
      </c>
      <c r="F14" s="133" t="s">
        <v>341</v>
      </c>
      <c r="G14" s="134" t="s">
        <v>358</v>
      </c>
      <c r="H14" s="134" t="s">
        <v>363</v>
      </c>
      <c r="I14" s="135" t="s">
        <v>358</v>
      </c>
      <c r="J14" s="131" t="s">
        <v>334</v>
      </c>
      <c r="K14" s="132" t="s">
        <v>334</v>
      </c>
      <c r="L14" s="132" t="s">
        <v>334</v>
      </c>
      <c r="M14" s="133" t="s">
        <v>335</v>
      </c>
      <c r="N14" s="134" t="s">
        <v>334</v>
      </c>
      <c r="O14" s="134" t="s">
        <v>344</v>
      </c>
      <c r="P14" s="136" t="s">
        <v>354</v>
      </c>
      <c r="R14" s="42">
        <v>10</v>
      </c>
      <c r="S14" s="137" t="s">
        <v>334</v>
      </c>
      <c r="T14" s="132" t="s">
        <v>335</v>
      </c>
      <c r="U14" s="132" t="s">
        <v>334</v>
      </c>
      <c r="V14" s="138" t="s">
        <v>341</v>
      </c>
      <c r="W14" s="134" t="s">
        <v>343</v>
      </c>
      <c r="X14" s="134" t="s">
        <v>360</v>
      </c>
      <c r="Y14" s="135" t="s">
        <v>377</v>
      </c>
      <c r="Z14" s="131" t="s">
        <v>347</v>
      </c>
      <c r="AA14" s="132" t="s">
        <v>335</v>
      </c>
      <c r="AB14" s="132" t="s">
        <v>347</v>
      </c>
      <c r="AC14" s="133"/>
      <c r="AD14" s="134" t="s">
        <v>360</v>
      </c>
      <c r="AE14" s="134" t="s">
        <v>354</v>
      </c>
      <c r="AF14" s="135" t="s">
        <v>369</v>
      </c>
      <c r="AG14" s="131" t="s">
        <v>335</v>
      </c>
      <c r="AH14" s="132" t="s">
        <v>347</v>
      </c>
      <c r="AI14" s="132" t="s">
        <v>341</v>
      </c>
      <c r="AJ14" s="133"/>
      <c r="AK14" s="134" t="s">
        <v>335</v>
      </c>
      <c r="AL14" s="134" t="s">
        <v>348</v>
      </c>
      <c r="AM14" s="136" t="s">
        <v>370</v>
      </c>
    </row>
    <row r="15" spans="1:39" ht="15.6" customHeight="1" x14ac:dyDescent="0.25">
      <c r="A15" s="30">
        <v>11</v>
      </c>
      <c r="B15" s="31" t="s">
        <v>99</v>
      </c>
      <c r="C15" s="115" t="s">
        <v>335</v>
      </c>
      <c r="D15" s="116" t="s">
        <v>335</v>
      </c>
      <c r="E15" s="116" t="s">
        <v>347</v>
      </c>
      <c r="F15" s="117" t="s">
        <v>347</v>
      </c>
      <c r="G15" s="118" t="s">
        <v>337</v>
      </c>
      <c r="H15" s="118" t="s">
        <v>364</v>
      </c>
      <c r="I15" s="119" t="s">
        <v>379</v>
      </c>
      <c r="J15" s="115" t="s">
        <v>340</v>
      </c>
      <c r="K15" s="116" t="s">
        <v>334</v>
      </c>
      <c r="L15" s="116" t="s">
        <v>349</v>
      </c>
      <c r="M15" s="117" t="s">
        <v>334</v>
      </c>
      <c r="N15" s="118" t="s">
        <v>361</v>
      </c>
      <c r="O15" s="118" t="s">
        <v>346</v>
      </c>
      <c r="P15" s="120" t="s">
        <v>338</v>
      </c>
      <c r="R15" s="30">
        <v>11</v>
      </c>
      <c r="S15" s="121" t="s">
        <v>335</v>
      </c>
      <c r="T15" s="116" t="s">
        <v>347</v>
      </c>
      <c r="U15" s="116" t="s">
        <v>335</v>
      </c>
      <c r="V15" s="122" t="s">
        <v>334</v>
      </c>
      <c r="W15" s="118" t="s">
        <v>369</v>
      </c>
      <c r="X15" s="118" t="s">
        <v>369</v>
      </c>
      <c r="Y15" s="119" t="s">
        <v>368</v>
      </c>
      <c r="Z15" s="115" t="s">
        <v>334</v>
      </c>
      <c r="AA15" s="116" t="s">
        <v>335</v>
      </c>
      <c r="AB15" s="116" t="s">
        <v>347</v>
      </c>
      <c r="AC15" s="117"/>
      <c r="AD15" s="118" t="s">
        <v>360</v>
      </c>
      <c r="AE15" s="118" t="s">
        <v>360</v>
      </c>
      <c r="AF15" s="119" t="s">
        <v>350</v>
      </c>
      <c r="AG15" s="115" t="s">
        <v>335</v>
      </c>
      <c r="AH15" s="116" t="s">
        <v>335</v>
      </c>
      <c r="AI15" s="116" t="s">
        <v>335</v>
      </c>
      <c r="AJ15" s="117"/>
      <c r="AK15" s="118" t="s">
        <v>335</v>
      </c>
      <c r="AL15" s="118" t="s">
        <v>348</v>
      </c>
      <c r="AM15" s="120" t="s">
        <v>348</v>
      </c>
    </row>
    <row r="16" spans="1:39" ht="15.6" customHeight="1" x14ac:dyDescent="0.25">
      <c r="A16" s="26">
        <v>12</v>
      </c>
      <c r="B16" s="27" t="s">
        <v>104</v>
      </c>
      <c r="C16" s="123" t="s">
        <v>347</v>
      </c>
      <c r="D16" s="124" t="s">
        <v>335</v>
      </c>
      <c r="E16" s="124" t="s">
        <v>335</v>
      </c>
      <c r="F16" s="125" t="s">
        <v>335</v>
      </c>
      <c r="G16" s="126" t="s">
        <v>363</v>
      </c>
      <c r="H16" s="126" t="s">
        <v>337</v>
      </c>
      <c r="I16" s="127" t="s">
        <v>360</v>
      </c>
      <c r="J16" s="123" t="s">
        <v>335</v>
      </c>
      <c r="K16" s="124" t="s">
        <v>334</v>
      </c>
      <c r="L16" s="124" t="s">
        <v>334</v>
      </c>
      <c r="M16" s="125" t="s">
        <v>335</v>
      </c>
      <c r="N16" s="126" t="s">
        <v>343</v>
      </c>
      <c r="O16" s="126" t="s">
        <v>360</v>
      </c>
      <c r="P16" s="128" t="s">
        <v>358</v>
      </c>
      <c r="R16" s="26">
        <v>12</v>
      </c>
      <c r="S16" s="129" t="s">
        <v>335</v>
      </c>
      <c r="T16" s="124" t="s">
        <v>340</v>
      </c>
      <c r="U16" s="124" t="s">
        <v>335</v>
      </c>
      <c r="V16" s="130" t="s">
        <v>334</v>
      </c>
      <c r="W16" s="126" t="s">
        <v>334</v>
      </c>
      <c r="X16" s="126" t="s">
        <v>360</v>
      </c>
      <c r="Y16" s="127" t="s">
        <v>354</v>
      </c>
      <c r="Z16" s="123" t="s">
        <v>347</v>
      </c>
      <c r="AA16" s="124" t="s">
        <v>335</v>
      </c>
      <c r="AB16" s="124" t="s">
        <v>347</v>
      </c>
      <c r="AC16" s="125"/>
      <c r="AD16" s="126" t="s">
        <v>335</v>
      </c>
      <c r="AE16" s="126" t="s">
        <v>376</v>
      </c>
      <c r="AF16" s="127" t="s">
        <v>357</v>
      </c>
      <c r="AG16" s="123" t="s">
        <v>347</v>
      </c>
      <c r="AH16" s="124" t="s">
        <v>334</v>
      </c>
      <c r="AI16" s="124" t="s">
        <v>334</v>
      </c>
      <c r="AJ16" s="125"/>
      <c r="AK16" s="126" t="s">
        <v>347</v>
      </c>
      <c r="AL16" s="126" t="s">
        <v>348</v>
      </c>
      <c r="AM16" s="128" t="s">
        <v>381</v>
      </c>
    </row>
    <row r="17" spans="1:149" ht="15.6" customHeight="1" x14ac:dyDescent="0.25">
      <c r="A17" s="26">
        <v>13</v>
      </c>
      <c r="B17" s="27" t="s">
        <v>110</v>
      </c>
      <c r="C17" s="123" t="s">
        <v>335</v>
      </c>
      <c r="D17" s="124" t="s">
        <v>335</v>
      </c>
      <c r="E17" s="124" t="s">
        <v>347</v>
      </c>
      <c r="F17" s="125" t="s">
        <v>347</v>
      </c>
      <c r="G17" s="126" t="s">
        <v>335</v>
      </c>
      <c r="H17" s="126" t="s">
        <v>371</v>
      </c>
      <c r="I17" s="127" t="s">
        <v>348</v>
      </c>
      <c r="J17" s="123" t="s">
        <v>349</v>
      </c>
      <c r="K17" s="124" t="s">
        <v>334</v>
      </c>
      <c r="L17" s="124" t="s">
        <v>335</v>
      </c>
      <c r="M17" s="125" t="s">
        <v>334</v>
      </c>
      <c r="N17" s="126" t="s">
        <v>360</v>
      </c>
      <c r="O17" s="126" t="s">
        <v>360</v>
      </c>
      <c r="P17" s="128" t="s">
        <v>379</v>
      </c>
      <c r="R17" s="26">
        <v>13</v>
      </c>
      <c r="S17" s="129" t="s">
        <v>335</v>
      </c>
      <c r="T17" s="124" t="s">
        <v>335</v>
      </c>
      <c r="U17" s="124" t="s">
        <v>335</v>
      </c>
      <c r="V17" s="130" t="s">
        <v>334</v>
      </c>
      <c r="W17" s="126" t="s">
        <v>369</v>
      </c>
      <c r="X17" s="126" t="s">
        <v>348</v>
      </c>
      <c r="Y17" s="127" t="s">
        <v>368</v>
      </c>
      <c r="Z17" s="123" t="s">
        <v>335</v>
      </c>
      <c r="AA17" s="124" t="s">
        <v>335</v>
      </c>
      <c r="AB17" s="124" t="s">
        <v>347</v>
      </c>
      <c r="AC17" s="125"/>
      <c r="AD17" s="126" t="s">
        <v>367</v>
      </c>
      <c r="AE17" s="126" t="s">
        <v>367</v>
      </c>
      <c r="AF17" s="127" t="s">
        <v>366</v>
      </c>
      <c r="AG17" s="123" t="s">
        <v>335</v>
      </c>
      <c r="AH17" s="124" t="s">
        <v>347</v>
      </c>
      <c r="AI17" s="124" t="s">
        <v>334</v>
      </c>
      <c r="AJ17" s="125"/>
      <c r="AK17" s="126" t="s">
        <v>356</v>
      </c>
      <c r="AL17" s="126" t="s">
        <v>413</v>
      </c>
      <c r="AM17" s="128" t="s">
        <v>356</v>
      </c>
    </row>
    <row r="18" spans="1:149" ht="15.6" customHeight="1" x14ac:dyDescent="0.25">
      <c r="A18" s="26">
        <v>14</v>
      </c>
      <c r="B18" s="27" t="s">
        <v>116</v>
      </c>
      <c r="C18" s="123" t="s">
        <v>347</v>
      </c>
      <c r="D18" s="124" t="s">
        <v>334</v>
      </c>
      <c r="E18" s="124" t="s">
        <v>335</v>
      </c>
      <c r="F18" s="125" t="s">
        <v>335</v>
      </c>
      <c r="G18" s="126" t="s">
        <v>362</v>
      </c>
      <c r="H18" s="126" t="s">
        <v>371</v>
      </c>
      <c r="I18" s="127" t="s">
        <v>368</v>
      </c>
      <c r="J18" s="123" t="s">
        <v>341</v>
      </c>
      <c r="K18" s="124" t="s">
        <v>334</v>
      </c>
      <c r="L18" s="124" t="s">
        <v>334</v>
      </c>
      <c r="M18" s="125" t="s">
        <v>349</v>
      </c>
      <c r="N18" s="126" t="s">
        <v>335</v>
      </c>
      <c r="O18" s="126" t="s">
        <v>361</v>
      </c>
      <c r="P18" s="128" t="s">
        <v>343</v>
      </c>
      <c r="R18" s="26">
        <v>14</v>
      </c>
      <c r="S18" s="129" t="s">
        <v>335</v>
      </c>
      <c r="T18" s="124" t="s">
        <v>349</v>
      </c>
      <c r="U18" s="124" t="s">
        <v>334</v>
      </c>
      <c r="V18" s="130" t="s">
        <v>334</v>
      </c>
      <c r="W18" s="126" t="s">
        <v>344</v>
      </c>
      <c r="X18" s="126" t="s">
        <v>369</v>
      </c>
      <c r="Y18" s="127" t="s">
        <v>379</v>
      </c>
      <c r="Z18" s="123" t="s">
        <v>335</v>
      </c>
      <c r="AA18" s="124" t="s">
        <v>335</v>
      </c>
      <c r="AB18" s="124" t="s">
        <v>347</v>
      </c>
      <c r="AC18" s="125"/>
      <c r="AD18" s="126" t="s">
        <v>369</v>
      </c>
      <c r="AE18" s="126" t="s">
        <v>369</v>
      </c>
      <c r="AF18" s="127" t="s">
        <v>370</v>
      </c>
      <c r="AG18" s="123" t="s">
        <v>335</v>
      </c>
      <c r="AH18" s="124" t="s">
        <v>347</v>
      </c>
      <c r="AI18" s="124" t="s">
        <v>335</v>
      </c>
      <c r="AJ18" s="125"/>
      <c r="AK18" s="126" t="s">
        <v>347</v>
      </c>
      <c r="AL18" s="126" t="s">
        <v>413</v>
      </c>
      <c r="AM18" s="128" t="s">
        <v>378</v>
      </c>
    </row>
    <row r="19" spans="1:149" ht="15.6" customHeight="1" x14ac:dyDescent="0.25">
      <c r="A19" s="42">
        <v>15</v>
      </c>
      <c r="B19" s="43" t="s">
        <v>121</v>
      </c>
      <c r="C19" s="131" t="s">
        <v>347</v>
      </c>
      <c r="D19" s="132" t="s">
        <v>334</v>
      </c>
      <c r="E19" s="132" t="s">
        <v>347</v>
      </c>
      <c r="F19" s="133" t="s">
        <v>341</v>
      </c>
      <c r="G19" s="134" t="s">
        <v>355</v>
      </c>
      <c r="H19" s="134" t="s">
        <v>339</v>
      </c>
      <c r="I19" s="135" t="s">
        <v>363</v>
      </c>
      <c r="J19" s="131" t="s">
        <v>349</v>
      </c>
      <c r="K19" s="132" t="s">
        <v>335</v>
      </c>
      <c r="L19" s="132" t="s">
        <v>341</v>
      </c>
      <c r="M19" s="133" t="s">
        <v>341</v>
      </c>
      <c r="N19" s="134" t="s">
        <v>346</v>
      </c>
      <c r="O19" s="134" t="s">
        <v>361</v>
      </c>
      <c r="P19" s="136" t="s">
        <v>364</v>
      </c>
      <c r="R19" s="42">
        <v>15</v>
      </c>
      <c r="S19" s="137" t="s">
        <v>334</v>
      </c>
      <c r="T19" s="132" t="s">
        <v>334</v>
      </c>
      <c r="U19" s="132" t="s">
        <v>334</v>
      </c>
      <c r="V19" s="138" t="s">
        <v>334</v>
      </c>
      <c r="W19" s="134" t="s">
        <v>343</v>
      </c>
      <c r="X19" s="134" t="s">
        <v>354</v>
      </c>
      <c r="Y19" s="135" t="s">
        <v>363</v>
      </c>
      <c r="Z19" s="131" t="s">
        <v>334</v>
      </c>
      <c r="AA19" s="132" t="s">
        <v>341</v>
      </c>
      <c r="AB19" s="132" t="s">
        <v>347</v>
      </c>
      <c r="AC19" s="133"/>
      <c r="AD19" s="134" t="s">
        <v>360</v>
      </c>
      <c r="AE19" s="134" t="s">
        <v>369</v>
      </c>
      <c r="AF19" s="135" t="s">
        <v>374</v>
      </c>
      <c r="AG19" s="131" t="s">
        <v>334</v>
      </c>
      <c r="AH19" s="132" t="s">
        <v>347</v>
      </c>
      <c r="AI19" s="132" t="s">
        <v>341</v>
      </c>
      <c r="AJ19" s="133"/>
      <c r="AK19" s="134" t="s">
        <v>347</v>
      </c>
      <c r="AL19" s="134" t="s">
        <v>413</v>
      </c>
      <c r="AM19" s="136" t="s">
        <v>357</v>
      </c>
    </row>
    <row r="20" spans="1:149" ht="15.6" customHeight="1" x14ac:dyDescent="0.25">
      <c r="A20" s="30">
        <v>16</v>
      </c>
      <c r="B20" s="31" t="s">
        <v>127</v>
      </c>
      <c r="C20" s="115" t="s">
        <v>347</v>
      </c>
      <c r="D20" s="116" t="s">
        <v>334</v>
      </c>
      <c r="E20" s="116" t="s">
        <v>347</v>
      </c>
      <c r="F20" s="117" t="s">
        <v>347</v>
      </c>
      <c r="G20" s="118" t="s">
        <v>350</v>
      </c>
      <c r="H20" s="118" t="s">
        <v>351</v>
      </c>
      <c r="I20" s="119" t="s">
        <v>369</v>
      </c>
      <c r="J20" s="115" t="s">
        <v>334</v>
      </c>
      <c r="K20" s="116" t="s">
        <v>334</v>
      </c>
      <c r="L20" s="116" t="s">
        <v>334</v>
      </c>
      <c r="M20" s="117" t="s">
        <v>335</v>
      </c>
      <c r="N20" s="118" t="s">
        <v>369</v>
      </c>
      <c r="O20" s="118" t="s">
        <v>365</v>
      </c>
      <c r="P20" s="120" t="s">
        <v>372</v>
      </c>
      <c r="R20" s="30">
        <v>16</v>
      </c>
      <c r="S20" s="121" t="s">
        <v>341</v>
      </c>
      <c r="T20" s="116" t="s">
        <v>341</v>
      </c>
      <c r="U20" s="116" t="s">
        <v>349</v>
      </c>
      <c r="V20" s="122" t="s">
        <v>341</v>
      </c>
      <c r="W20" s="118" t="s">
        <v>365</v>
      </c>
      <c r="X20" s="118" t="s">
        <v>348</v>
      </c>
      <c r="Y20" s="119" t="s">
        <v>343</v>
      </c>
      <c r="Z20" s="115" t="s">
        <v>335</v>
      </c>
      <c r="AA20" s="116" t="s">
        <v>341</v>
      </c>
      <c r="AB20" s="116" t="s">
        <v>347</v>
      </c>
      <c r="AC20" s="117"/>
      <c r="AD20" s="118" t="s">
        <v>335</v>
      </c>
      <c r="AE20" s="118" t="s">
        <v>343</v>
      </c>
      <c r="AF20" s="119" t="s">
        <v>358</v>
      </c>
      <c r="AG20" s="115" t="s">
        <v>347</v>
      </c>
      <c r="AH20" s="116" t="s">
        <v>335</v>
      </c>
      <c r="AI20" s="116" t="s">
        <v>335</v>
      </c>
      <c r="AJ20" s="117"/>
      <c r="AK20" s="118" t="s">
        <v>347</v>
      </c>
      <c r="AL20" s="118" t="s">
        <v>413</v>
      </c>
      <c r="AM20" s="120" t="s">
        <v>378</v>
      </c>
    </row>
    <row r="21" spans="1:149" ht="15.6" customHeight="1" x14ac:dyDescent="0.25">
      <c r="A21" s="26">
        <v>17</v>
      </c>
      <c r="B21" s="27" t="s">
        <v>133</v>
      </c>
      <c r="C21" s="123" t="s">
        <v>341</v>
      </c>
      <c r="D21" s="124" t="s">
        <v>334</v>
      </c>
      <c r="E21" s="124" t="s">
        <v>335</v>
      </c>
      <c r="F21" s="125" t="s">
        <v>335</v>
      </c>
      <c r="G21" s="126" t="s">
        <v>351</v>
      </c>
      <c r="H21" s="126" t="s">
        <v>364</v>
      </c>
      <c r="I21" s="127" t="s">
        <v>351</v>
      </c>
      <c r="J21" s="123" t="s">
        <v>341</v>
      </c>
      <c r="K21" s="124" t="s">
        <v>334</v>
      </c>
      <c r="L21" s="124" t="s">
        <v>340</v>
      </c>
      <c r="M21" s="125" t="s">
        <v>334</v>
      </c>
      <c r="N21" s="126" t="s">
        <v>340</v>
      </c>
      <c r="O21" s="126" t="s">
        <v>386</v>
      </c>
      <c r="P21" s="128" t="s">
        <v>365</v>
      </c>
      <c r="R21" s="26">
        <v>17</v>
      </c>
      <c r="S21" s="129" t="s">
        <v>334</v>
      </c>
      <c r="T21" s="124" t="s">
        <v>334</v>
      </c>
      <c r="U21" s="124" t="s">
        <v>341</v>
      </c>
      <c r="V21" s="130" t="s">
        <v>341</v>
      </c>
      <c r="W21" s="126" t="s">
        <v>343</v>
      </c>
      <c r="X21" s="126" t="s">
        <v>361</v>
      </c>
      <c r="Y21" s="127" t="s">
        <v>373</v>
      </c>
      <c r="Z21" s="123" t="s">
        <v>334</v>
      </c>
      <c r="AA21" s="124" t="s">
        <v>335</v>
      </c>
      <c r="AB21" s="124" t="s">
        <v>347</v>
      </c>
      <c r="AC21" s="125"/>
      <c r="AD21" s="126" t="s">
        <v>335</v>
      </c>
      <c r="AE21" s="126" t="s">
        <v>343</v>
      </c>
      <c r="AF21" s="127" t="s">
        <v>371</v>
      </c>
      <c r="AG21" s="123" t="s">
        <v>334</v>
      </c>
      <c r="AH21" s="124" t="s">
        <v>347</v>
      </c>
      <c r="AI21" s="124" t="s">
        <v>335</v>
      </c>
      <c r="AJ21" s="125"/>
      <c r="AK21" s="126" t="s">
        <v>347</v>
      </c>
      <c r="AL21" s="126" t="s">
        <v>413</v>
      </c>
      <c r="AM21" s="128" t="s">
        <v>366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6" customHeight="1" x14ac:dyDescent="0.25">
      <c r="A22" s="26">
        <v>18</v>
      </c>
      <c r="B22" s="27" t="s">
        <v>139</v>
      </c>
      <c r="C22" s="123" t="s">
        <v>347</v>
      </c>
      <c r="D22" s="124" t="s">
        <v>335</v>
      </c>
      <c r="E22" s="124" t="s">
        <v>347</v>
      </c>
      <c r="F22" s="125" t="s">
        <v>347</v>
      </c>
      <c r="G22" s="126" t="s">
        <v>358</v>
      </c>
      <c r="H22" s="126" t="s">
        <v>358</v>
      </c>
      <c r="I22" s="127" t="s">
        <v>370</v>
      </c>
      <c r="J22" s="123" t="s">
        <v>341</v>
      </c>
      <c r="K22" s="124" t="s">
        <v>335</v>
      </c>
      <c r="L22" s="124" t="s">
        <v>349</v>
      </c>
      <c r="M22" s="125" t="s">
        <v>340</v>
      </c>
      <c r="N22" s="126" t="s">
        <v>341</v>
      </c>
      <c r="O22" s="126" t="s">
        <v>339</v>
      </c>
      <c r="P22" s="128" t="s">
        <v>353</v>
      </c>
      <c r="R22" s="26">
        <v>18</v>
      </c>
      <c r="S22" s="129" t="s">
        <v>335</v>
      </c>
      <c r="T22" s="124" t="s">
        <v>349</v>
      </c>
      <c r="U22" s="124" t="s">
        <v>335</v>
      </c>
      <c r="V22" s="130" t="s">
        <v>334</v>
      </c>
      <c r="W22" s="126" t="s">
        <v>334</v>
      </c>
      <c r="X22" s="126" t="s">
        <v>348</v>
      </c>
      <c r="Y22" s="127" t="s">
        <v>360</v>
      </c>
      <c r="Z22" s="123" t="s">
        <v>334</v>
      </c>
      <c r="AA22" s="124" t="s">
        <v>334</v>
      </c>
      <c r="AB22" s="124" t="s">
        <v>347</v>
      </c>
      <c r="AC22" s="125"/>
      <c r="AD22" s="126" t="s">
        <v>376</v>
      </c>
      <c r="AE22" s="126" t="s">
        <v>369</v>
      </c>
      <c r="AF22" s="127" t="s">
        <v>368</v>
      </c>
      <c r="AG22" s="123" t="s">
        <v>347</v>
      </c>
      <c r="AH22" s="124" t="s">
        <v>347</v>
      </c>
      <c r="AI22" s="124" t="s">
        <v>335</v>
      </c>
      <c r="AJ22" s="125"/>
      <c r="AK22" s="126" t="s">
        <v>356</v>
      </c>
      <c r="AL22" s="126" t="s">
        <v>356</v>
      </c>
      <c r="AM22" s="128" t="s">
        <v>366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6" customHeight="1" x14ac:dyDescent="0.25">
      <c r="A23" s="26">
        <v>19</v>
      </c>
      <c r="B23" s="27" t="s">
        <v>145</v>
      </c>
      <c r="C23" s="123" t="s">
        <v>335</v>
      </c>
      <c r="D23" s="124" t="s">
        <v>334</v>
      </c>
      <c r="E23" s="124" t="s">
        <v>334</v>
      </c>
      <c r="F23" s="125" t="s">
        <v>334</v>
      </c>
      <c r="G23" s="126" t="s">
        <v>358</v>
      </c>
      <c r="H23" s="126" t="s">
        <v>382</v>
      </c>
      <c r="I23" s="127" t="s">
        <v>343</v>
      </c>
      <c r="J23" s="123" t="s">
        <v>349</v>
      </c>
      <c r="K23" s="124" t="s">
        <v>335</v>
      </c>
      <c r="L23" s="124" t="s">
        <v>334</v>
      </c>
      <c r="M23" s="125" t="s">
        <v>349</v>
      </c>
      <c r="N23" s="126" t="s">
        <v>346</v>
      </c>
      <c r="O23" s="126" t="s">
        <v>365</v>
      </c>
      <c r="P23" s="128" t="s">
        <v>338</v>
      </c>
      <c r="R23" s="26">
        <v>19</v>
      </c>
      <c r="S23" s="129" t="s">
        <v>341</v>
      </c>
      <c r="T23" s="124" t="s">
        <v>349</v>
      </c>
      <c r="U23" s="124" t="s">
        <v>341</v>
      </c>
      <c r="V23" s="130" t="s">
        <v>349</v>
      </c>
      <c r="W23" s="126" t="s">
        <v>389</v>
      </c>
      <c r="X23" s="126" t="s">
        <v>339</v>
      </c>
      <c r="Y23" s="127" t="s">
        <v>352</v>
      </c>
      <c r="Z23" s="123" t="s">
        <v>347</v>
      </c>
      <c r="AA23" s="124" t="s">
        <v>335</v>
      </c>
      <c r="AB23" s="124" t="s">
        <v>347</v>
      </c>
      <c r="AC23" s="125"/>
      <c r="AD23" s="126" t="s">
        <v>334</v>
      </c>
      <c r="AE23" s="126" t="s">
        <v>344</v>
      </c>
      <c r="AF23" s="127" t="s">
        <v>374</v>
      </c>
      <c r="AG23" s="123" t="s">
        <v>349</v>
      </c>
      <c r="AH23" s="124" t="s">
        <v>347</v>
      </c>
      <c r="AI23" s="124" t="s">
        <v>335</v>
      </c>
      <c r="AJ23" s="125"/>
      <c r="AK23" s="126" t="s">
        <v>335</v>
      </c>
      <c r="AL23" s="126" t="s">
        <v>356</v>
      </c>
      <c r="AM23" s="128" t="s">
        <v>370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6" customHeight="1" x14ac:dyDescent="0.25">
      <c r="A24" s="42">
        <v>20</v>
      </c>
      <c r="B24" s="43" t="s">
        <v>151</v>
      </c>
      <c r="C24" s="131" t="s">
        <v>347</v>
      </c>
      <c r="D24" s="132" t="s">
        <v>347</v>
      </c>
      <c r="E24" s="132" t="s">
        <v>347</v>
      </c>
      <c r="F24" s="133" t="s">
        <v>335</v>
      </c>
      <c r="G24" s="134" t="s">
        <v>335</v>
      </c>
      <c r="H24" s="134" t="s">
        <v>351</v>
      </c>
      <c r="I24" s="135" t="s">
        <v>370</v>
      </c>
      <c r="J24" s="131" t="s">
        <v>334</v>
      </c>
      <c r="K24" s="132" t="s">
        <v>335</v>
      </c>
      <c r="L24" s="132" t="s">
        <v>335</v>
      </c>
      <c r="M24" s="133" t="s">
        <v>347</v>
      </c>
      <c r="N24" s="134" t="s">
        <v>369</v>
      </c>
      <c r="O24" s="134" t="s">
        <v>360</v>
      </c>
      <c r="P24" s="136" t="s">
        <v>369</v>
      </c>
      <c r="R24" s="42">
        <v>20</v>
      </c>
      <c r="S24" s="137" t="s">
        <v>335</v>
      </c>
      <c r="T24" s="132" t="s">
        <v>341</v>
      </c>
      <c r="U24" s="132" t="s">
        <v>347</v>
      </c>
      <c r="V24" s="138" t="s">
        <v>334</v>
      </c>
      <c r="W24" s="134" t="s">
        <v>376</v>
      </c>
      <c r="X24" s="134" t="s">
        <v>360</v>
      </c>
      <c r="Y24" s="135" t="s">
        <v>350</v>
      </c>
      <c r="Z24" s="131" t="s">
        <v>347</v>
      </c>
      <c r="AA24" s="132" t="s">
        <v>335</v>
      </c>
      <c r="AB24" s="132" t="s">
        <v>347</v>
      </c>
      <c r="AC24" s="133"/>
      <c r="AD24" s="134" t="s">
        <v>335</v>
      </c>
      <c r="AE24" s="134" t="s">
        <v>376</v>
      </c>
      <c r="AF24" s="135" t="s">
        <v>357</v>
      </c>
      <c r="AG24" s="131" t="s">
        <v>347</v>
      </c>
      <c r="AH24" s="132" t="s">
        <v>347</v>
      </c>
      <c r="AI24" s="132" t="s">
        <v>335</v>
      </c>
      <c r="AJ24" s="133"/>
      <c r="AK24" s="134" t="s">
        <v>335</v>
      </c>
      <c r="AL24" s="134" t="s">
        <v>356</v>
      </c>
      <c r="AM24" s="136" t="s">
        <v>357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6" customHeight="1" x14ac:dyDescent="0.25">
      <c r="A25" s="30">
        <v>21</v>
      </c>
      <c r="B25" s="31" t="s">
        <v>156</v>
      </c>
      <c r="C25" s="115" t="s">
        <v>341</v>
      </c>
      <c r="D25" s="116" t="s">
        <v>335</v>
      </c>
      <c r="E25" s="116" t="s">
        <v>335</v>
      </c>
      <c r="F25" s="117" t="s">
        <v>334</v>
      </c>
      <c r="G25" s="118" t="s">
        <v>334</v>
      </c>
      <c r="H25" s="118" t="s">
        <v>339</v>
      </c>
      <c r="I25" s="119" t="s">
        <v>363</v>
      </c>
      <c r="J25" s="115" t="s">
        <v>383</v>
      </c>
      <c r="K25" s="116" t="s">
        <v>335</v>
      </c>
      <c r="L25" s="116" t="s">
        <v>335</v>
      </c>
      <c r="M25" s="117" t="s">
        <v>342</v>
      </c>
      <c r="N25" s="118" t="s">
        <v>375</v>
      </c>
      <c r="O25" s="118" t="s">
        <v>475</v>
      </c>
      <c r="P25" s="120" t="s">
        <v>424</v>
      </c>
      <c r="R25" s="30">
        <v>21</v>
      </c>
      <c r="S25" s="121" t="s">
        <v>341</v>
      </c>
      <c r="T25" s="116" t="s">
        <v>340</v>
      </c>
      <c r="U25" s="116" t="s">
        <v>341</v>
      </c>
      <c r="V25" s="122" t="s">
        <v>349</v>
      </c>
      <c r="W25" s="118" t="s">
        <v>389</v>
      </c>
      <c r="X25" s="118" t="s">
        <v>343</v>
      </c>
      <c r="Y25" s="119" t="s">
        <v>352</v>
      </c>
      <c r="Z25" s="115" t="s">
        <v>341</v>
      </c>
      <c r="AA25" s="116" t="s">
        <v>341</v>
      </c>
      <c r="AB25" s="116" t="s">
        <v>347</v>
      </c>
      <c r="AC25" s="117"/>
      <c r="AD25" s="118" t="s">
        <v>346</v>
      </c>
      <c r="AE25" s="118" t="s">
        <v>352</v>
      </c>
      <c r="AF25" s="119" t="s">
        <v>353</v>
      </c>
      <c r="AG25" s="115" t="s">
        <v>335</v>
      </c>
      <c r="AH25" s="116" t="s">
        <v>347</v>
      </c>
      <c r="AI25" s="116" t="s">
        <v>334</v>
      </c>
      <c r="AJ25" s="117"/>
      <c r="AK25" s="118" t="s">
        <v>335</v>
      </c>
      <c r="AL25" s="118" t="s">
        <v>413</v>
      </c>
      <c r="AM25" s="120" t="s">
        <v>357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6" customHeight="1" x14ac:dyDescent="0.25">
      <c r="A26" s="26">
        <v>22</v>
      </c>
      <c r="B26" s="27" t="s">
        <v>162</v>
      </c>
      <c r="C26" s="123" t="s">
        <v>347</v>
      </c>
      <c r="D26" s="124" t="s">
        <v>335</v>
      </c>
      <c r="E26" s="124" t="s">
        <v>347</v>
      </c>
      <c r="F26" s="125" t="s">
        <v>335</v>
      </c>
      <c r="G26" s="126" t="s">
        <v>368</v>
      </c>
      <c r="H26" s="126" t="s">
        <v>350</v>
      </c>
      <c r="I26" s="127" t="s">
        <v>348</v>
      </c>
      <c r="J26" s="123" t="s">
        <v>335</v>
      </c>
      <c r="K26" s="124" t="s">
        <v>334</v>
      </c>
      <c r="L26" s="124" t="s">
        <v>347</v>
      </c>
      <c r="M26" s="125" t="s">
        <v>335</v>
      </c>
      <c r="N26" s="126" t="s">
        <v>369</v>
      </c>
      <c r="O26" s="126" t="s">
        <v>348</v>
      </c>
      <c r="P26" s="128" t="s">
        <v>370</v>
      </c>
      <c r="R26" s="26">
        <v>22</v>
      </c>
      <c r="S26" s="129" t="s">
        <v>334</v>
      </c>
      <c r="T26" s="124" t="s">
        <v>335</v>
      </c>
      <c r="U26" s="124" t="s">
        <v>334</v>
      </c>
      <c r="V26" s="130" t="s">
        <v>341</v>
      </c>
      <c r="W26" s="126" t="s">
        <v>360</v>
      </c>
      <c r="X26" s="126" t="s">
        <v>348</v>
      </c>
      <c r="Y26" s="127" t="s">
        <v>371</v>
      </c>
      <c r="Z26" s="123" t="s">
        <v>347</v>
      </c>
      <c r="AA26" s="124" t="s">
        <v>335</v>
      </c>
      <c r="AB26" s="124" t="s">
        <v>347</v>
      </c>
      <c r="AC26" s="125"/>
      <c r="AD26" s="126" t="s">
        <v>376</v>
      </c>
      <c r="AE26" s="126" t="s">
        <v>344</v>
      </c>
      <c r="AF26" s="127" t="s">
        <v>368</v>
      </c>
      <c r="AG26" s="123" t="s">
        <v>347</v>
      </c>
      <c r="AH26" s="124" t="s">
        <v>347</v>
      </c>
      <c r="AI26" s="124" t="s">
        <v>335</v>
      </c>
      <c r="AJ26" s="125"/>
      <c r="AK26" s="126" t="s">
        <v>356</v>
      </c>
      <c r="AL26" s="126" t="s">
        <v>356</v>
      </c>
      <c r="AM26" s="128" t="s">
        <v>366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6" customHeight="1" x14ac:dyDescent="0.25">
      <c r="A27" s="26">
        <v>23</v>
      </c>
      <c r="B27" s="27" t="s">
        <v>168</v>
      </c>
      <c r="C27" s="123" t="s">
        <v>349</v>
      </c>
      <c r="D27" s="124" t="s">
        <v>335</v>
      </c>
      <c r="E27" s="124" t="s">
        <v>347</v>
      </c>
      <c r="F27" s="125" t="s">
        <v>334</v>
      </c>
      <c r="G27" s="126" t="s">
        <v>341</v>
      </c>
      <c r="H27" s="126" t="s">
        <v>355</v>
      </c>
      <c r="I27" s="127" t="s">
        <v>351</v>
      </c>
      <c r="J27" s="123" t="s">
        <v>342</v>
      </c>
      <c r="K27" s="124" t="s">
        <v>347</v>
      </c>
      <c r="L27" s="124" t="s">
        <v>349</v>
      </c>
      <c r="M27" s="125" t="s">
        <v>341</v>
      </c>
      <c r="N27" s="126" t="s">
        <v>346</v>
      </c>
      <c r="O27" s="126" t="s">
        <v>384</v>
      </c>
      <c r="P27" s="128" t="s">
        <v>380</v>
      </c>
      <c r="R27" s="26">
        <v>23</v>
      </c>
      <c r="S27" s="129" t="s">
        <v>340</v>
      </c>
      <c r="T27" s="124" t="s">
        <v>334</v>
      </c>
      <c r="U27" s="124" t="s">
        <v>341</v>
      </c>
      <c r="V27" s="130" t="s">
        <v>341</v>
      </c>
      <c r="W27" s="126" t="s">
        <v>344</v>
      </c>
      <c r="X27" s="126" t="s">
        <v>354</v>
      </c>
      <c r="Y27" s="127" t="s">
        <v>337</v>
      </c>
      <c r="Z27" s="123" t="s">
        <v>347</v>
      </c>
      <c r="AA27" s="124" t="s">
        <v>334</v>
      </c>
      <c r="AB27" s="124" t="s">
        <v>349</v>
      </c>
      <c r="AC27" s="125"/>
      <c r="AD27" s="126" t="s">
        <v>340</v>
      </c>
      <c r="AE27" s="126" t="s">
        <v>344</v>
      </c>
      <c r="AF27" s="127" t="s">
        <v>373</v>
      </c>
      <c r="AG27" s="123" t="s">
        <v>349</v>
      </c>
      <c r="AH27" s="124" t="s">
        <v>347</v>
      </c>
      <c r="AI27" s="124" t="s">
        <v>335</v>
      </c>
      <c r="AJ27" s="125"/>
      <c r="AK27" s="126" t="s">
        <v>356</v>
      </c>
      <c r="AL27" s="126" t="s">
        <v>348</v>
      </c>
      <c r="AM27" s="128" t="s">
        <v>370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6" customHeight="1" x14ac:dyDescent="0.25">
      <c r="A28" s="26">
        <v>24</v>
      </c>
      <c r="B28" s="27" t="s">
        <v>174</v>
      </c>
      <c r="C28" s="123" t="s">
        <v>347</v>
      </c>
      <c r="D28" s="124" t="s">
        <v>335</v>
      </c>
      <c r="E28" s="124" t="s">
        <v>347</v>
      </c>
      <c r="F28" s="125" t="s">
        <v>334</v>
      </c>
      <c r="G28" s="126" t="s">
        <v>368</v>
      </c>
      <c r="H28" s="126" t="s">
        <v>354</v>
      </c>
      <c r="I28" s="127" t="s">
        <v>369</v>
      </c>
      <c r="J28" s="123" t="s">
        <v>334</v>
      </c>
      <c r="K28" s="124" t="s">
        <v>334</v>
      </c>
      <c r="L28" s="124" t="s">
        <v>334</v>
      </c>
      <c r="M28" s="125" t="s">
        <v>347</v>
      </c>
      <c r="N28" s="126" t="s">
        <v>335</v>
      </c>
      <c r="O28" s="126" t="s">
        <v>376</v>
      </c>
      <c r="P28" s="128" t="s">
        <v>370</v>
      </c>
      <c r="R28" s="26">
        <v>24</v>
      </c>
      <c r="S28" s="129" t="s">
        <v>347</v>
      </c>
      <c r="T28" s="124" t="s">
        <v>341</v>
      </c>
      <c r="U28" s="124" t="s">
        <v>347</v>
      </c>
      <c r="V28" s="130" t="s">
        <v>335</v>
      </c>
      <c r="W28" s="126" t="s">
        <v>334</v>
      </c>
      <c r="X28" s="126" t="s">
        <v>360</v>
      </c>
      <c r="Y28" s="127" t="s">
        <v>374</v>
      </c>
      <c r="Z28" s="123" t="s">
        <v>347</v>
      </c>
      <c r="AA28" s="124" t="s">
        <v>335</v>
      </c>
      <c r="AB28" s="124" t="s">
        <v>347</v>
      </c>
      <c r="AC28" s="125"/>
      <c r="AD28" s="126" t="s">
        <v>367</v>
      </c>
      <c r="AE28" s="126" t="s">
        <v>369</v>
      </c>
      <c r="AF28" s="127" t="s">
        <v>376</v>
      </c>
      <c r="AG28" s="123" t="s">
        <v>347</v>
      </c>
      <c r="AH28" s="124" t="s">
        <v>347</v>
      </c>
      <c r="AI28" s="124" t="s">
        <v>335</v>
      </c>
      <c r="AJ28" s="125"/>
      <c r="AK28" s="126" t="s">
        <v>347</v>
      </c>
      <c r="AL28" s="126" t="s">
        <v>413</v>
      </c>
      <c r="AM28" s="128" t="s">
        <v>414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6" customHeight="1" x14ac:dyDescent="0.25">
      <c r="A29" s="42">
        <v>25</v>
      </c>
      <c r="B29" s="43" t="s">
        <v>180</v>
      </c>
      <c r="C29" s="131" t="s">
        <v>334</v>
      </c>
      <c r="D29" s="132" t="s">
        <v>335</v>
      </c>
      <c r="E29" s="132" t="s">
        <v>347</v>
      </c>
      <c r="F29" s="133" t="s">
        <v>335</v>
      </c>
      <c r="G29" s="134" t="s">
        <v>335</v>
      </c>
      <c r="H29" s="134" t="s">
        <v>350</v>
      </c>
      <c r="I29" s="135" t="s">
        <v>370</v>
      </c>
      <c r="J29" s="131" t="s">
        <v>334</v>
      </c>
      <c r="K29" s="132" t="s">
        <v>334</v>
      </c>
      <c r="L29" s="132" t="s">
        <v>349</v>
      </c>
      <c r="M29" s="133" t="s">
        <v>341</v>
      </c>
      <c r="N29" s="134" t="s">
        <v>369</v>
      </c>
      <c r="O29" s="134" t="s">
        <v>344</v>
      </c>
      <c r="P29" s="136" t="s">
        <v>344</v>
      </c>
      <c r="R29" s="42">
        <v>25</v>
      </c>
      <c r="S29" s="137" t="s">
        <v>347</v>
      </c>
      <c r="T29" s="132" t="s">
        <v>341</v>
      </c>
      <c r="U29" s="132" t="s">
        <v>341</v>
      </c>
      <c r="V29" s="138" t="s">
        <v>341</v>
      </c>
      <c r="W29" s="134" t="s">
        <v>343</v>
      </c>
      <c r="X29" s="134" t="s">
        <v>348</v>
      </c>
      <c r="Y29" s="135" t="s">
        <v>379</v>
      </c>
      <c r="Z29" s="131" t="s">
        <v>347</v>
      </c>
      <c r="AA29" s="132" t="s">
        <v>335</v>
      </c>
      <c r="AB29" s="132" t="s">
        <v>335</v>
      </c>
      <c r="AC29" s="133"/>
      <c r="AD29" s="134" t="s">
        <v>335</v>
      </c>
      <c r="AE29" s="134" t="s">
        <v>348</v>
      </c>
      <c r="AF29" s="135" t="s">
        <v>381</v>
      </c>
      <c r="AG29" s="131" t="s">
        <v>340</v>
      </c>
      <c r="AH29" s="132" t="s">
        <v>334</v>
      </c>
      <c r="AI29" s="132" t="s">
        <v>342</v>
      </c>
      <c r="AJ29" s="133"/>
      <c r="AK29" s="134" t="s">
        <v>341</v>
      </c>
      <c r="AL29" s="134" t="s">
        <v>413</v>
      </c>
      <c r="AM29" s="136" t="s">
        <v>351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6" customHeight="1" x14ac:dyDescent="0.25">
      <c r="A30" s="30">
        <v>26</v>
      </c>
      <c r="B30" s="31" t="s">
        <v>186</v>
      </c>
      <c r="C30" s="115" t="s">
        <v>334</v>
      </c>
      <c r="D30" s="116" t="s">
        <v>334</v>
      </c>
      <c r="E30" s="116" t="s">
        <v>341</v>
      </c>
      <c r="F30" s="117" t="s">
        <v>340</v>
      </c>
      <c r="G30" s="118" t="s">
        <v>337</v>
      </c>
      <c r="H30" s="118" t="s">
        <v>385</v>
      </c>
      <c r="I30" s="119" t="s">
        <v>353</v>
      </c>
      <c r="J30" s="115" t="s">
        <v>349</v>
      </c>
      <c r="K30" s="116" t="s">
        <v>349</v>
      </c>
      <c r="L30" s="116" t="s">
        <v>334</v>
      </c>
      <c r="M30" s="117" t="s">
        <v>341</v>
      </c>
      <c r="N30" s="118" t="s">
        <v>476</v>
      </c>
      <c r="O30" s="118" t="s">
        <v>361</v>
      </c>
      <c r="P30" s="120" t="s">
        <v>365</v>
      </c>
      <c r="R30" s="30">
        <v>26</v>
      </c>
      <c r="S30" s="121" t="s">
        <v>341</v>
      </c>
      <c r="T30" s="116" t="s">
        <v>383</v>
      </c>
      <c r="U30" s="116" t="s">
        <v>341</v>
      </c>
      <c r="V30" s="122" t="s">
        <v>349</v>
      </c>
      <c r="W30" s="118" t="s">
        <v>343</v>
      </c>
      <c r="X30" s="118" t="s">
        <v>346</v>
      </c>
      <c r="Y30" s="119" t="s">
        <v>361</v>
      </c>
      <c r="Z30" s="115" t="s">
        <v>349</v>
      </c>
      <c r="AA30" s="116" t="s">
        <v>334</v>
      </c>
      <c r="AB30" s="116" t="s">
        <v>334</v>
      </c>
      <c r="AC30" s="117"/>
      <c r="AD30" s="118" t="s">
        <v>344</v>
      </c>
      <c r="AE30" s="118" t="s">
        <v>343</v>
      </c>
      <c r="AF30" s="119" t="s">
        <v>337</v>
      </c>
      <c r="AG30" s="115" t="s">
        <v>335</v>
      </c>
      <c r="AH30" s="116" t="s">
        <v>341</v>
      </c>
      <c r="AI30" s="116" t="s">
        <v>335</v>
      </c>
      <c r="AJ30" s="117"/>
      <c r="AK30" s="118" t="s">
        <v>356</v>
      </c>
      <c r="AL30" s="118" t="s">
        <v>356</v>
      </c>
      <c r="AM30" s="120" t="s">
        <v>381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6" customHeight="1" x14ac:dyDescent="0.25">
      <c r="A31" s="26">
        <v>27</v>
      </c>
      <c r="B31" s="27" t="s">
        <v>192</v>
      </c>
      <c r="C31" s="123" t="s">
        <v>347</v>
      </c>
      <c r="D31" s="124" t="s">
        <v>334</v>
      </c>
      <c r="E31" s="124" t="s">
        <v>335</v>
      </c>
      <c r="F31" s="125" t="s">
        <v>334</v>
      </c>
      <c r="G31" s="126" t="s">
        <v>362</v>
      </c>
      <c r="H31" s="126" t="s">
        <v>358</v>
      </c>
      <c r="I31" s="127" t="s">
        <v>369</v>
      </c>
      <c r="J31" s="123" t="s">
        <v>341</v>
      </c>
      <c r="K31" s="124" t="s">
        <v>347</v>
      </c>
      <c r="L31" s="124" t="s">
        <v>335</v>
      </c>
      <c r="M31" s="125" t="s">
        <v>334</v>
      </c>
      <c r="N31" s="126" t="s">
        <v>335</v>
      </c>
      <c r="O31" s="126" t="s">
        <v>343</v>
      </c>
      <c r="P31" s="128" t="s">
        <v>358</v>
      </c>
      <c r="R31" s="26">
        <v>27</v>
      </c>
      <c r="S31" s="129" t="s">
        <v>347</v>
      </c>
      <c r="T31" s="124" t="s">
        <v>334</v>
      </c>
      <c r="U31" s="124" t="s">
        <v>334</v>
      </c>
      <c r="V31" s="130" t="s">
        <v>334</v>
      </c>
      <c r="W31" s="126" t="s">
        <v>369</v>
      </c>
      <c r="X31" s="126" t="s">
        <v>339</v>
      </c>
      <c r="Y31" s="127" t="s">
        <v>354</v>
      </c>
      <c r="Z31" s="123" t="s">
        <v>335</v>
      </c>
      <c r="AA31" s="124" t="s">
        <v>335</v>
      </c>
      <c r="AB31" s="124" t="s">
        <v>335</v>
      </c>
      <c r="AC31" s="125"/>
      <c r="AD31" s="126" t="s">
        <v>360</v>
      </c>
      <c r="AE31" s="126" t="s">
        <v>339</v>
      </c>
      <c r="AF31" s="127" t="s">
        <v>379</v>
      </c>
      <c r="AG31" s="123" t="s">
        <v>335</v>
      </c>
      <c r="AH31" s="124" t="s">
        <v>347</v>
      </c>
      <c r="AI31" s="124" t="s">
        <v>334</v>
      </c>
      <c r="AJ31" s="125"/>
      <c r="AK31" s="126" t="s">
        <v>347</v>
      </c>
      <c r="AL31" s="126" t="s">
        <v>356</v>
      </c>
      <c r="AM31" s="128" t="s">
        <v>357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6" customHeight="1" x14ac:dyDescent="0.25">
      <c r="A32" s="26">
        <v>28</v>
      </c>
      <c r="B32" s="27" t="s">
        <v>198</v>
      </c>
      <c r="C32" s="123" t="s">
        <v>335</v>
      </c>
      <c r="D32" s="124" t="s">
        <v>335</v>
      </c>
      <c r="E32" s="124" t="s">
        <v>335</v>
      </c>
      <c r="F32" s="125" t="s">
        <v>334</v>
      </c>
      <c r="G32" s="126" t="s">
        <v>350</v>
      </c>
      <c r="H32" s="126" t="s">
        <v>350</v>
      </c>
      <c r="I32" s="127" t="s">
        <v>369</v>
      </c>
      <c r="J32" s="123" t="s">
        <v>340</v>
      </c>
      <c r="K32" s="124" t="s">
        <v>334</v>
      </c>
      <c r="L32" s="124" t="s">
        <v>335</v>
      </c>
      <c r="M32" s="125" t="s">
        <v>334</v>
      </c>
      <c r="N32" s="126" t="s">
        <v>375</v>
      </c>
      <c r="O32" s="126" t="s">
        <v>346</v>
      </c>
      <c r="P32" s="128" t="s">
        <v>346</v>
      </c>
      <c r="R32" s="26">
        <v>28</v>
      </c>
      <c r="S32" s="129" t="s">
        <v>334</v>
      </c>
      <c r="T32" s="124" t="s">
        <v>335</v>
      </c>
      <c r="U32" s="124" t="s">
        <v>349</v>
      </c>
      <c r="V32" s="130" t="s">
        <v>341</v>
      </c>
      <c r="W32" s="126" t="s">
        <v>343</v>
      </c>
      <c r="X32" s="126" t="s">
        <v>344</v>
      </c>
      <c r="Y32" s="127" t="s">
        <v>372</v>
      </c>
      <c r="Z32" s="123" t="s">
        <v>334</v>
      </c>
      <c r="AA32" s="124" t="s">
        <v>335</v>
      </c>
      <c r="AB32" s="124" t="s">
        <v>347</v>
      </c>
      <c r="AC32" s="125"/>
      <c r="AD32" s="126" t="s">
        <v>360</v>
      </c>
      <c r="AE32" s="126" t="s">
        <v>365</v>
      </c>
      <c r="AF32" s="127" t="s">
        <v>351</v>
      </c>
      <c r="AG32" s="123" t="s">
        <v>334</v>
      </c>
      <c r="AH32" s="124" t="s">
        <v>347</v>
      </c>
      <c r="AI32" s="124" t="s">
        <v>335</v>
      </c>
      <c r="AJ32" s="125"/>
      <c r="AK32" s="126" t="s">
        <v>356</v>
      </c>
      <c r="AL32" s="126" t="s">
        <v>413</v>
      </c>
      <c r="AM32" s="128" t="s">
        <v>356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6" customHeight="1" x14ac:dyDescent="0.25">
      <c r="A33" s="26">
        <v>29</v>
      </c>
      <c r="B33" s="27" t="s">
        <v>204</v>
      </c>
      <c r="C33" s="123" t="s">
        <v>347</v>
      </c>
      <c r="D33" s="124" t="s">
        <v>334</v>
      </c>
      <c r="E33" s="124" t="s">
        <v>335</v>
      </c>
      <c r="F33" s="125" t="s">
        <v>347</v>
      </c>
      <c r="G33" s="126" t="s">
        <v>335</v>
      </c>
      <c r="H33" s="126" t="s">
        <v>354</v>
      </c>
      <c r="I33" s="127" t="s">
        <v>368</v>
      </c>
      <c r="J33" s="123" t="s">
        <v>335</v>
      </c>
      <c r="K33" s="124" t="s">
        <v>335</v>
      </c>
      <c r="L33" s="124" t="s">
        <v>349</v>
      </c>
      <c r="M33" s="125" t="s">
        <v>341</v>
      </c>
      <c r="N33" s="126" t="s">
        <v>334</v>
      </c>
      <c r="O33" s="126" t="s">
        <v>339</v>
      </c>
      <c r="P33" s="128" t="s">
        <v>351</v>
      </c>
      <c r="R33" s="26">
        <v>29</v>
      </c>
      <c r="S33" s="129" t="s">
        <v>347</v>
      </c>
      <c r="T33" s="124" t="s">
        <v>340</v>
      </c>
      <c r="U33" s="124" t="s">
        <v>334</v>
      </c>
      <c r="V33" s="130" t="s">
        <v>334</v>
      </c>
      <c r="W33" s="126" t="s">
        <v>361</v>
      </c>
      <c r="X33" s="126" t="s">
        <v>344</v>
      </c>
      <c r="Y33" s="127" t="s">
        <v>337</v>
      </c>
      <c r="Z33" s="123" t="s">
        <v>341</v>
      </c>
      <c r="AA33" s="124" t="s">
        <v>335</v>
      </c>
      <c r="AB33" s="124" t="s">
        <v>347</v>
      </c>
      <c r="AC33" s="125"/>
      <c r="AD33" s="126" t="s">
        <v>360</v>
      </c>
      <c r="AE33" s="126" t="s">
        <v>339</v>
      </c>
      <c r="AF33" s="127" t="s">
        <v>354</v>
      </c>
      <c r="AG33" s="123" t="s">
        <v>334</v>
      </c>
      <c r="AH33" s="124" t="s">
        <v>335</v>
      </c>
      <c r="AI33" s="124" t="s">
        <v>334</v>
      </c>
      <c r="AJ33" s="125"/>
      <c r="AK33" s="126" t="s">
        <v>334</v>
      </c>
      <c r="AL33" s="126" t="s">
        <v>352</v>
      </c>
      <c r="AM33" s="128" t="s">
        <v>337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6" customHeight="1" x14ac:dyDescent="0.25">
      <c r="A34" s="42">
        <v>30</v>
      </c>
      <c r="B34" s="43" t="s">
        <v>210</v>
      </c>
      <c r="C34" s="131" t="s">
        <v>335</v>
      </c>
      <c r="D34" s="132" t="s">
        <v>335</v>
      </c>
      <c r="E34" s="132" t="s">
        <v>347</v>
      </c>
      <c r="F34" s="133" t="s">
        <v>335</v>
      </c>
      <c r="G34" s="134" t="s">
        <v>371</v>
      </c>
      <c r="H34" s="134" t="s">
        <v>350</v>
      </c>
      <c r="I34" s="135" t="s">
        <v>368</v>
      </c>
      <c r="J34" s="131" t="s">
        <v>341</v>
      </c>
      <c r="K34" s="132" t="s">
        <v>349</v>
      </c>
      <c r="L34" s="132" t="s">
        <v>335</v>
      </c>
      <c r="M34" s="133" t="s">
        <v>335</v>
      </c>
      <c r="N34" s="134" t="s">
        <v>360</v>
      </c>
      <c r="O34" s="134" t="s">
        <v>344</v>
      </c>
      <c r="P34" s="136" t="s">
        <v>377</v>
      </c>
      <c r="R34" s="42">
        <v>30</v>
      </c>
      <c r="S34" s="137" t="s">
        <v>341</v>
      </c>
      <c r="T34" s="132" t="s">
        <v>349</v>
      </c>
      <c r="U34" s="132" t="s">
        <v>335</v>
      </c>
      <c r="V34" s="138" t="s">
        <v>334</v>
      </c>
      <c r="W34" s="134" t="s">
        <v>334</v>
      </c>
      <c r="X34" s="134" t="s">
        <v>376</v>
      </c>
      <c r="Y34" s="135" t="s">
        <v>358</v>
      </c>
      <c r="Z34" s="131" t="s">
        <v>341</v>
      </c>
      <c r="AA34" s="132" t="s">
        <v>335</v>
      </c>
      <c r="AB34" s="132" t="s">
        <v>347</v>
      </c>
      <c r="AC34" s="133"/>
      <c r="AD34" s="134" t="s">
        <v>369</v>
      </c>
      <c r="AE34" s="134" t="s">
        <v>360</v>
      </c>
      <c r="AF34" s="135" t="s">
        <v>374</v>
      </c>
      <c r="AG34" s="131" t="s">
        <v>335</v>
      </c>
      <c r="AH34" s="132" t="s">
        <v>347</v>
      </c>
      <c r="AI34" s="132" t="s">
        <v>335</v>
      </c>
      <c r="AJ34" s="133"/>
      <c r="AK34" s="134" t="s">
        <v>356</v>
      </c>
      <c r="AL34" s="134" t="s">
        <v>348</v>
      </c>
      <c r="AM34" s="136" t="s">
        <v>376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6" customHeight="1" x14ac:dyDescent="0.25">
      <c r="A35" s="30">
        <v>31</v>
      </c>
      <c r="B35" s="31" t="s">
        <v>216</v>
      </c>
      <c r="C35" s="115" t="s">
        <v>341</v>
      </c>
      <c r="D35" s="116" t="s">
        <v>341</v>
      </c>
      <c r="E35" s="116" t="s">
        <v>335</v>
      </c>
      <c r="F35" s="117" t="s">
        <v>334</v>
      </c>
      <c r="G35" s="118" t="s">
        <v>358</v>
      </c>
      <c r="H35" s="118" t="s">
        <v>339</v>
      </c>
      <c r="I35" s="119" t="s">
        <v>351</v>
      </c>
      <c r="J35" s="115" t="s">
        <v>349</v>
      </c>
      <c r="K35" s="116" t="s">
        <v>340</v>
      </c>
      <c r="L35" s="116" t="s">
        <v>335</v>
      </c>
      <c r="M35" s="117" t="s">
        <v>335</v>
      </c>
      <c r="N35" s="118" t="s">
        <v>344</v>
      </c>
      <c r="O35" s="118" t="s">
        <v>361</v>
      </c>
      <c r="P35" s="120" t="s">
        <v>339</v>
      </c>
      <c r="R35" s="30">
        <v>31</v>
      </c>
      <c r="S35" s="121" t="s">
        <v>334</v>
      </c>
      <c r="T35" s="116" t="s">
        <v>334</v>
      </c>
      <c r="U35" s="116" t="s">
        <v>335</v>
      </c>
      <c r="V35" s="122" t="s">
        <v>341</v>
      </c>
      <c r="W35" s="118" t="s">
        <v>346</v>
      </c>
      <c r="X35" s="118" t="s">
        <v>339</v>
      </c>
      <c r="Y35" s="119" t="s">
        <v>337</v>
      </c>
      <c r="Z35" s="115" t="s">
        <v>334</v>
      </c>
      <c r="AA35" s="116" t="s">
        <v>334</v>
      </c>
      <c r="AB35" s="116" t="s">
        <v>347</v>
      </c>
      <c r="AC35" s="117"/>
      <c r="AD35" s="118" t="s">
        <v>344</v>
      </c>
      <c r="AE35" s="118" t="s">
        <v>369</v>
      </c>
      <c r="AF35" s="119" t="s">
        <v>371</v>
      </c>
      <c r="AG35" s="115" t="s">
        <v>335</v>
      </c>
      <c r="AH35" s="116" t="s">
        <v>347</v>
      </c>
      <c r="AI35" s="116" t="s">
        <v>349</v>
      </c>
      <c r="AJ35" s="117"/>
      <c r="AK35" s="118" t="s">
        <v>356</v>
      </c>
      <c r="AL35" s="118" t="s">
        <v>348</v>
      </c>
      <c r="AM35" s="120" t="s">
        <v>370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6" customHeight="1" x14ac:dyDescent="0.25">
      <c r="A36" s="26">
        <v>32</v>
      </c>
      <c r="B36" s="27" t="s">
        <v>221</v>
      </c>
      <c r="C36" s="123" t="s">
        <v>334</v>
      </c>
      <c r="D36" s="124" t="s">
        <v>334</v>
      </c>
      <c r="E36" s="124" t="s">
        <v>334</v>
      </c>
      <c r="F36" s="125" t="s">
        <v>347</v>
      </c>
      <c r="G36" s="126" t="s">
        <v>334</v>
      </c>
      <c r="H36" s="126" t="s">
        <v>358</v>
      </c>
      <c r="I36" s="127" t="s">
        <v>360</v>
      </c>
      <c r="J36" s="123" t="s">
        <v>340</v>
      </c>
      <c r="K36" s="124" t="s">
        <v>340</v>
      </c>
      <c r="L36" s="124" t="s">
        <v>342</v>
      </c>
      <c r="M36" s="125" t="s">
        <v>335</v>
      </c>
      <c r="N36" s="126" t="s">
        <v>361</v>
      </c>
      <c r="O36" s="126" t="s">
        <v>384</v>
      </c>
      <c r="P36" s="128" t="s">
        <v>412</v>
      </c>
      <c r="R36" s="26">
        <v>32</v>
      </c>
      <c r="S36" s="129" t="s">
        <v>341</v>
      </c>
      <c r="T36" s="124" t="s">
        <v>335</v>
      </c>
      <c r="U36" s="124" t="s">
        <v>349</v>
      </c>
      <c r="V36" s="130" t="s">
        <v>349</v>
      </c>
      <c r="W36" s="126" t="s">
        <v>361</v>
      </c>
      <c r="X36" s="126" t="s">
        <v>339</v>
      </c>
      <c r="Y36" s="127" t="s">
        <v>364</v>
      </c>
      <c r="Z36" s="123" t="s">
        <v>347</v>
      </c>
      <c r="AA36" s="124" t="s">
        <v>340</v>
      </c>
      <c r="AB36" s="124" t="s">
        <v>347</v>
      </c>
      <c r="AC36" s="125"/>
      <c r="AD36" s="126" t="s">
        <v>335</v>
      </c>
      <c r="AE36" s="126" t="s">
        <v>344</v>
      </c>
      <c r="AF36" s="127" t="s">
        <v>360</v>
      </c>
      <c r="AG36" s="123" t="s">
        <v>347</v>
      </c>
      <c r="AH36" s="124" t="s">
        <v>347</v>
      </c>
      <c r="AI36" s="124" t="s">
        <v>341</v>
      </c>
      <c r="AJ36" s="125"/>
      <c r="AK36" s="126" t="s">
        <v>347</v>
      </c>
      <c r="AL36" s="126" t="s">
        <v>413</v>
      </c>
      <c r="AM36" s="128" t="s">
        <v>366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6" customHeight="1" x14ac:dyDescent="0.25">
      <c r="A37" s="26">
        <v>33</v>
      </c>
      <c r="B37" s="27" t="s">
        <v>227</v>
      </c>
      <c r="C37" s="123" t="s">
        <v>335</v>
      </c>
      <c r="D37" s="124" t="s">
        <v>334</v>
      </c>
      <c r="E37" s="124" t="s">
        <v>347</v>
      </c>
      <c r="F37" s="125" t="s">
        <v>334</v>
      </c>
      <c r="G37" s="126" t="s">
        <v>358</v>
      </c>
      <c r="H37" s="126" t="s">
        <v>363</v>
      </c>
      <c r="I37" s="127" t="s">
        <v>360</v>
      </c>
      <c r="J37" s="123" t="s">
        <v>340</v>
      </c>
      <c r="K37" s="124" t="s">
        <v>340</v>
      </c>
      <c r="L37" s="124" t="s">
        <v>334</v>
      </c>
      <c r="M37" s="125" t="s">
        <v>334</v>
      </c>
      <c r="N37" s="126" t="s">
        <v>346</v>
      </c>
      <c r="O37" s="126" t="s">
        <v>344</v>
      </c>
      <c r="P37" s="128" t="s">
        <v>353</v>
      </c>
      <c r="R37" s="26">
        <v>33</v>
      </c>
      <c r="S37" s="129" t="s">
        <v>347</v>
      </c>
      <c r="T37" s="124" t="s">
        <v>335</v>
      </c>
      <c r="U37" s="124" t="s">
        <v>334</v>
      </c>
      <c r="V37" s="130" t="s">
        <v>341</v>
      </c>
      <c r="W37" s="126" t="s">
        <v>344</v>
      </c>
      <c r="X37" s="126" t="s">
        <v>344</v>
      </c>
      <c r="Y37" s="127" t="s">
        <v>379</v>
      </c>
      <c r="Z37" s="123" t="s">
        <v>341</v>
      </c>
      <c r="AA37" s="124" t="s">
        <v>335</v>
      </c>
      <c r="AB37" s="124" t="s">
        <v>347</v>
      </c>
      <c r="AC37" s="125"/>
      <c r="AD37" s="126" t="s">
        <v>376</v>
      </c>
      <c r="AE37" s="126" t="s">
        <v>344</v>
      </c>
      <c r="AF37" s="127" t="s">
        <v>374</v>
      </c>
      <c r="AG37" s="123" t="s">
        <v>347</v>
      </c>
      <c r="AH37" s="124" t="s">
        <v>334</v>
      </c>
      <c r="AI37" s="124" t="s">
        <v>347</v>
      </c>
      <c r="AJ37" s="125"/>
      <c r="AK37" s="126" t="s">
        <v>347</v>
      </c>
      <c r="AL37" s="126" t="s">
        <v>413</v>
      </c>
      <c r="AM37" s="128" t="s">
        <v>378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6" customHeight="1" x14ac:dyDescent="0.25">
      <c r="A38" s="26">
        <v>34</v>
      </c>
      <c r="B38" s="27" t="s">
        <v>233</v>
      </c>
      <c r="C38" s="123" t="s">
        <v>347</v>
      </c>
      <c r="D38" s="124" t="s">
        <v>335</v>
      </c>
      <c r="E38" s="124" t="s">
        <v>347</v>
      </c>
      <c r="F38" s="125" t="s">
        <v>347</v>
      </c>
      <c r="G38" s="126" t="s">
        <v>334</v>
      </c>
      <c r="H38" s="126" t="s">
        <v>371</v>
      </c>
      <c r="I38" s="127" t="s">
        <v>370</v>
      </c>
      <c r="J38" s="123" t="s">
        <v>349</v>
      </c>
      <c r="K38" s="124" t="s">
        <v>341</v>
      </c>
      <c r="L38" s="124" t="s">
        <v>341</v>
      </c>
      <c r="M38" s="125" t="s">
        <v>349</v>
      </c>
      <c r="N38" s="126" t="s">
        <v>343</v>
      </c>
      <c r="O38" s="126" t="s">
        <v>352</v>
      </c>
      <c r="P38" s="128" t="s">
        <v>345</v>
      </c>
      <c r="R38" s="26">
        <v>34</v>
      </c>
      <c r="S38" s="129" t="s">
        <v>347</v>
      </c>
      <c r="T38" s="124" t="s">
        <v>349</v>
      </c>
      <c r="U38" s="124" t="s">
        <v>334</v>
      </c>
      <c r="V38" s="130" t="s">
        <v>334</v>
      </c>
      <c r="W38" s="126" t="s">
        <v>334</v>
      </c>
      <c r="X38" s="126" t="s">
        <v>343</v>
      </c>
      <c r="Y38" s="127" t="s">
        <v>363</v>
      </c>
      <c r="Z38" s="123" t="s">
        <v>347</v>
      </c>
      <c r="AA38" s="124" t="s">
        <v>335</v>
      </c>
      <c r="AB38" s="124" t="s">
        <v>334</v>
      </c>
      <c r="AC38" s="125"/>
      <c r="AD38" s="126" t="s">
        <v>360</v>
      </c>
      <c r="AE38" s="126" t="s">
        <v>369</v>
      </c>
      <c r="AF38" s="127" t="s">
        <v>369</v>
      </c>
      <c r="AG38" s="123" t="s">
        <v>335</v>
      </c>
      <c r="AH38" s="124" t="s">
        <v>334</v>
      </c>
      <c r="AI38" s="124" t="s">
        <v>349</v>
      </c>
      <c r="AJ38" s="125"/>
      <c r="AK38" s="126" t="s">
        <v>356</v>
      </c>
      <c r="AL38" s="126" t="s">
        <v>374</v>
      </c>
      <c r="AM38" s="128" t="s">
        <v>371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6" customHeight="1" x14ac:dyDescent="0.25">
      <c r="A39" s="42">
        <v>35</v>
      </c>
      <c r="B39" s="43" t="s">
        <v>239</v>
      </c>
      <c r="C39" s="131" t="s">
        <v>347</v>
      </c>
      <c r="D39" s="132" t="s">
        <v>335</v>
      </c>
      <c r="E39" s="132" t="s">
        <v>347</v>
      </c>
      <c r="F39" s="133" t="s">
        <v>347</v>
      </c>
      <c r="G39" s="134" t="s">
        <v>358</v>
      </c>
      <c r="H39" s="134" t="s">
        <v>350</v>
      </c>
      <c r="I39" s="135" t="s">
        <v>348</v>
      </c>
      <c r="J39" s="131" t="s">
        <v>341</v>
      </c>
      <c r="K39" s="132" t="s">
        <v>347</v>
      </c>
      <c r="L39" s="132" t="s">
        <v>341</v>
      </c>
      <c r="M39" s="133" t="s">
        <v>341</v>
      </c>
      <c r="N39" s="134" t="s">
        <v>335</v>
      </c>
      <c r="O39" s="134" t="s">
        <v>360</v>
      </c>
      <c r="P39" s="136" t="s">
        <v>358</v>
      </c>
      <c r="R39" s="42">
        <v>35</v>
      </c>
      <c r="S39" s="137" t="s">
        <v>347</v>
      </c>
      <c r="T39" s="132" t="s">
        <v>341</v>
      </c>
      <c r="U39" s="132" t="s">
        <v>341</v>
      </c>
      <c r="V39" s="138" t="s">
        <v>334</v>
      </c>
      <c r="W39" s="134" t="s">
        <v>335</v>
      </c>
      <c r="X39" s="134" t="s">
        <v>376</v>
      </c>
      <c r="Y39" s="135" t="s">
        <v>369</v>
      </c>
      <c r="Z39" s="131" t="s">
        <v>341</v>
      </c>
      <c r="AA39" s="132" t="s">
        <v>341</v>
      </c>
      <c r="AB39" s="132" t="s">
        <v>347</v>
      </c>
      <c r="AC39" s="133"/>
      <c r="AD39" s="134" t="s">
        <v>376</v>
      </c>
      <c r="AE39" s="134" t="s">
        <v>369</v>
      </c>
      <c r="AF39" s="135" t="s">
        <v>350</v>
      </c>
      <c r="AG39" s="131" t="s">
        <v>347</v>
      </c>
      <c r="AH39" s="132" t="s">
        <v>347</v>
      </c>
      <c r="AI39" s="132" t="s">
        <v>335</v>
      </c>
      <c r="AJ39" s="133"/>
      <c r="AK39" s="134" t="s">
        <v>356</v>
      </c>
      <c r="AL39" s="134" t="s">
        <v>356</v>
      </c>
      <c r="AM39" s="136" t="s">
        <v>366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6" customHeight="1" x14ac:dyDescent="0.25">
      <c r="A40" s="30">
        <v>36</v>
      </c>
      <c r="B40" s="31" t="s">
        <v>245</v>
      </c>
      <c r="C40" s="115" t="s">
        <v>334</v>
      </c>
      <c r="D40" s="116" t="s">
        <v>335</v>
      </c>
      <c r="E40" s="116" t="s">
        <v>347</v>
      </c>
      <c r="F40" s="117" t="s">
        <v>334</v>
      </c>
      <c r="G40" s="118" t="s">
        <v>363</v>
      </c>
      <c r="H40" s="118" t="s">
        <v>358</v>
      </c>
      <c r="I40" s="119" t="s">
        <v>371</v>
      </c>
      <c r="J40" s="115" t="s">
        <v>334</v>
      </c>
      <c r="K40" s="116" t="s">
        <v>334</v>
      </c>
      <c r="L40" s="116" t="s">
        <v>341</v>
      </c>
      <c r="M40" s="117" t="s">
        <v>342</v>
      </c>
      <c r="N40" s="118" t="s">
        <v>341</v>
      </c>
      <c r="O40" s="118" t="s">
        <v>352</v>
      </c>
      <c r="P40" s="120" t="s">
        <v>338</v>
      </c>
      <c r="R40" s="30">
        <v>36</v>
      </c>
      <c r="S40" s="121" t="s">
        <v>341</v>
      </c>
      <c r="T40" s="116" t="s">
        <v>334</v>
      </c>
      <c r="U40" s="116" t="s">
        <v>340</v>
      </c>
      <c r="V40" s="122" t="s">
        <v>349</v>
      </c>
      <c r="W40" s="118" t="s">
        <v>341</v>
      </c>
      <c r="X40" s="118" t="s">
        <v>369</v>
      </c>
      <c r="Y40" s="119" t="s">
        <v>343</v>
      </c>
      <c r="Z40" s="115" t="s">
        <v>341</v>
      </c>
      <c r="AA40" s="116" t="s">
        <v>335</v>
      </c>
      <c r="AB40" s="116" t="s">
        <v>347</v>
      </c>
      <c r="AC40" s="117"/>
      <c r="AD40" s="118" t="s">
        <v>360</v>
      </c>
      <c r="AE40" s="118" t="s">
        <v>369</v>
      </c>
      <c r="AF40" s="119" t="s">
        <v>350</v>
      </c>
      <c r="AG40" s="115" t="s">
        <v>341</v>
      </c>
      <c r="AH40" s="116" t="s">
        <v>335</v>
      </c>
      <c r="AI40" s="116" t="s">
        <v>335</v>
      </c>
      <c r="AJ40" s="117"/>
      <c r="AK40" s="118" t="s">
        <v>374</v>
      </c>
      <c r="AL40" s="118" t="s">
        <v>374</v>
      </c>
      <c r="AM40" s="120" t="s">
        <v>371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6" customHeight="1" x14ac:dyDescent="0.25">
      <c r="A41" s="26">
        <v>37</v>
      </c>
      <c r="B41" s="27" t="s">
        <v>251</v>
      </c>
      <c r="C41" s="123" t="s">
        <v>347</v>
      </c>
      <c r="D41" s="124" t="s">
        <v>335</v>
      </c>
      <c r="E41" s="124" t="s">
        <v>347</v>
      </c>
      <c r="F41" s="125" t="s">
        <v>335</v>
      </c>
      <c r="G41" s="126" t="s">
        <v>350</v>
      </c>
      <c r="H41" s="126" t="s">
        <v>348</v>
      </c>
      <c r="I41" s="127" t="s">
        <v>381</v>
      </c>
      <c r="J41" s="123" t="s">
        <v>347</v>
      </c>
      <c r="K41" s="124" t="s">
        <v>334</v>
      </c>
      <c r="L41" s="124" t="s">
        <v>341</v>
      </c>
      <c r="M41" s="125" t="s">
        <v>347</v>
      </c>
      <c r="N41" s="126" t="s">
        <v>335</v>
      </c>
      <c r="O41" s="126" t="s">
        <v>360</v>
      </c>
      <c r="P41" s="128" t="s">
        <v>369</v>
      </c>
      <c r="R41" s="26">
        <v>37</v>
      </c>
      <c r="S41" s="129" t="s">
        <v>335</v>
      </c>
      <c r="T41" s="124" t="s">
        <v>341</v>
      </c>
      <c r="U41" s="124" t="s">
        <v>335</v>
      </c>
      <c r="V41" s="130" t="s">
        <v>341</v>
      </c>
      <c r="W41" s="126" t="s">
        <v>343</v>
      </c>
      <c r="X41" s="126" t="s">
        <v>369</v>
      </c>
      <c r="Y41" s="127" t="s">
        <v>379</v>
      </c>
      <c r="Z41" s="123" t="s">
        <v>341</v>
      </c>
      <c r="AA41" s="124" t="s">
        <v>341</v>
      </c>
      <c r="AB41" s="124" t="s">
        <v>347</v>
      </c>
      <c r="AC41" s="125"/>
      <c r="AD41" s="126" t="s">
        <v>376</v>
      </c>
      <c r="AE41" s="126" t="s">
        <v>354</v>
      </c>
      <c r="AF41" s="127" t="s">
        <v>360</v>
      </c>
      <c r="AG41" s="123" t="s">
        <v>340</v>
      </c>
      <c r="AH41" s="124" t="s">
        <v>341</v>
      </c>
      <c r="AI41" s="124" t="s">
        <v>341</v>
      </c>
      <c r="AJ41" s="125"/>
      <c r="AK41" s="126" t="s">
        <v>341</v>
      </c>
      <c r="AL41" s="126" t="s">
        <v>387</v>
      </c>
      <c r="AM41" s="128" t="s">
        <v>352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6" customHeight="1" x14ac:dyDescent="0.25">
      <c r="A42" s="26">
        <v>38</v>
      </c>
      <c r="B42" s="27" t="s">
        <v>257</v>
      </c>
      <c r="C42" s="123" t="s">
        <v>347</v>
      </c>
      <c r="D42" s="124" t="s">
        <v>334</v>
      </c>
      <c r="E42" s="124" t="s">
        <v>335</v>
      </c>
      <c r="F42" s="125" t="s">
        <v>334</v>
      </c>
      <c r="G42" s="126" t="s">
        <v>350</v>
      </c>
      <c r="H42" s="126" t="s">
        <v>351</v>
      </c>
      <c r="I42" s="127" t="s">
        <v>360</v>
      </c>
      <c r="J42" s="123" t="s">
        <v>335</v>
      </c>
      <c r="K42" s="124" t="s">
        <v>335</v>
      </c>
      <c r="L42" s="124" t="s">
        <v>349</v>
      </c>
      <c r="M42" s="125" t="s">
        <v>349</v>
      </c>
      <c r="N42" s="126" t="s">
        <v>360</v>
      </c>
      <c r="O42" s="126" t="s">
        <v>346</v>
      </c>
      <c r="P42" s="128" t="s">
        <v>337</v>
      </c>
      <c r="R42" s="26">
        <v>38</v>
      </c>
      <c r="S42" s="129" t="s">
        <v>347</v>
      </c>
      <c r="T42" s="124" t="s">
        <v>334</v>
      </c>
      <c r="U42" s="124" t="s">
        <v>341</v>
      </c>
      <c r="V42" s="130" t="s">
        <v>341</v>
      </c>
      <c r="W42" s="126" t="s">
        <v>361</v>
      </c>
      <c r="X42" s="126" t="s">
        <v>343</v>
      </c>
      <c r="Y42" s="127" t="s">
        <v>337</v>
      </c>
      <c r="Z42" s="123" t="s">
        <v>335</v>
      </c>
      <c r="AA42" s="124" t="s">
        <v>341</v>
      </c>
      <c r="AB42" s="124" t="s">
        <v>347</v>
      </c>
      <c r="AC42" s="125"/>
      <c r="AD42" s="126" t="s">
        <v>360</v>
      </c>
      <c r="AE42" s="126" t="s">
        <v>369</v>
      </c>
      <c r="AF42" s="127" t="s">
        <v>350</v>
      </c>
      <c r="AG42" s="123" t="s">
        <v>341</v>
      </c>
      <c r="AH42" s="124" t="s">
        <v>335</v>
      </c>
      <c r="AI42" s="124" t="s">
        <v>340</v>
      </c>
      <c r="AJ42" s="125"/>
      <c r="AK42" s="126" t="s">
        <v>356</v>
      </c>
      <c r="AL42" s="126" t="s">
        <v>413</v>
      </c>
      <c r="AM42" s="128" t="s">
        <v>368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6" customHeight="1" x14ac:dyDescent="0.25">
      <c r="A43" s="26">
        <v>39</v>
      </c>
      <c r="B43" s="27" t="s">
        <v>263</v>
      </c>
      <c r="C43" s="123" t="s">
        <v>334</v>
      </c>
      <c r="D43" s="124" t="s">
        <v>334</v>
      </c>
      <c r="E43" s="124" t="s">
        <v>341</v>
      </c>
      <c r="F43" s="125" t="s">
        <v>334</v>
      </c>
      <c r="G43" s="126" t="s">
        <v>364</v>
      </c>
      <c r="H43" s="126" t="s">
        <v>355</v>
      </c>
      <c r="I43" s="127" t="s">
        <v>337</v>
      </c>
      <c r="J43" s="123" t="s">
        <v>335</v>
      </c>
      <c r="K43" s="124" t="s">
        <v>335</v>
      </c>
      <c r="L43" s="124" t="s">
        <v>340</v>
      </c>
      <c r="M43" s="125" t="s">
        <v>342</v>
      </c>
      <c r="N43" s="126" t="s">
        <v>361</v>
      </c>
      <c r="O43" s="126" t="s">
        <v>361</v>
      </c>
      <c r="P43" s="128" t="s">
        <v>345</v>
      </c>
      <c r="R43" s="26">
        <v>39</v>
      </c>
      <c r="S43" s="129" t="s">
        <v>347</v>
      </c>
      <c r="T43" s="124" t="s">
        <v>341</v>
      </c>
      <c r="U43" s="124" t="s">
        <v>335</v>
      </c>
      <c r="V43" s="130" t="s">
        <v>341</v>
      </c>
      <c r="W43" s="126" t="s">
        <v>340</v>
      </c>
      <c r="X43" s="126" t="s">
        <v>352</v>
      </c>
      <c r="Y43" s="127" t="s">
        <v>364</v>
      </c>
      <c r="Z43" s="123" t="s">
        <v>341</v>
      </c>
      <c r="AA43" s="124" t="s">
        <v>349</v>
      </c>
      <c r="AB43" s="124" t="s">
        <v>349</v>
      </c>
      <c r="AC43" s="125"/>
      <c r="AD43" s="126" t="s">
        <v>360</v>
      </c>
      <c r="AE43" s="126" t="s">
        <v>354</v>
      </c>
      <c r="AF43" s="127" t="s">
        <v>372</v>
      </c>
      <c r="AG43" s="123" t="s">
        <v>349</v>
      </c>
      <c r="AH43" s="124" t="s">
        <v>335</v>
      </c>
      <c r="AI43" s="124" t="s">
        <v>335</v>
      </c>
      <c r="AJ43" s="125"/>
      <c r="AK43" s="126" t="s">
        <v>356</v>
      </c>
      <c r="AL43" s="126" t="s">
        <v>339</v>
      </c>
      <c r="AM43" s="128" t="s">
        <v>354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6" customHeight="1" x14ac:dyDescent="0.25">
      <c r="A44" s="42">
        <v>40</v>
      </c>
      <c r="B44" s="43" t="s">
        <v>268</v>
      </c>
      <c r="C44" s="131" t="s">
        <v>335</v>
      </c>
      <c r="D44" s="132" t="s">
        <v>335</v>
      </c>
      <c r="E44" s="132" t="s">
        <v>334</v>
      </c>
      <c r="F44" s="133" t="s">
        <v>341</v>
      </c>
      <c r="G44" s="134" t="s">
        <v>334</v>
      </c>
      <c r="H44" s="134" t="s">
        <v>354</v>
      </c>
      <c r="I44" s="135" t="s">
        <v>379</v>
      </c>
      <c r="J44" s="131" t="s">
        <v>336</v>
      </c>
      <c r="K44" s="132" t="s">
        <v>341</v>
      </c>
      <c r="L44" s="132" t="s">
        <v>341</v>
      </c>
      <c r="M44" s="133" t="s">
        <v>341</v>
      </c>
      <c r="N44" s="134" t="s">
        <v>341</v>
      </c>
      <c r="O44" s="134" t="s">
        <v>361</v>
      </c>
      <c r="P44" s="136" t="s">
        <v>361</v>
      </c>
      <c r="R44" s="42">
        <v>40</v>
      </c>
      <c r="S44" s="137" t="s">
        <v>341</v>
      </c>
      <c r="T44" s="132" t="s">
        <v>334</v>
      </c>
      <c r="U44" s="132" t="s">
        <v>349</v>
      </c>
      <c r="V44" s="138" t="s">
        <v>341</v>
      </c>
      <c r="W44" s="134" t="s">
        <v>343</v>
      </c>
      <c r="X44" s="134" t="s">
        <v>369</v>
      </c>
      <c r="Y44" s="135" t="s">
        <v>351</v>
      </c>
      <c r="Z44" s="131" t="s">
        <v>341</v>
      </c>
      <c r="AA44" s="132" t="s">
        <v>334</v>
      </c>
      <c r="AB44" s="132" t="s">
        <v>347</v>
      </c>
      <c r="AC44" s="133"/>
      <c r="AD44" s="134" t="s">
        <v>360</v>
      </c>
      <c r="AE44" s="134" t="s">
        <v>354</v>
      </c>
      <c r="AF44" s="135" t="s">
        <v>358</v>
      </c>
      <c r="AG44" s="131" t="s">
        <v>334</v>
      </c>
      <c r="AH44" s="132" t="s">
        <v>347</v>
      </c>
      <c r="AI44" s="132" t="s">
        <v>341</v>
      </c>
      <c r="AJ44" s="133"/>
      <c r="AK44" s="134" t="s">
        <v>334</v>
      </c>
      <c r="AL44" s="134" t="s">
        <v>348</v>
      </c>
      <c r="AM44" s="136" t="s">
        <v>374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6" customHeight="1" x14ac:dyDescent="0.25">
      <c r="A45" s="30">
        <v>41</v>
      </c>
      <c r="B45" s="31" t="s">
        <v>274</v>
      </c>
      <c r="C45" s="115" t="s">
        <v>335</v>
      </c>
      <c r="D45" s="116" t="s">
        <v>335</v>
      </c>
      <c r="E45" s="116" t="s">
        <v>335</v>
      </c>
      <c r="F45" s="117" t="s">
        <v>335</v>
      </c>
      <c r="G45" s="118" t="s">
        <v>362</v>
      </c>
      <c r="H45" s="118" t="s">
        <v>358</v>
      </c>
      <c r="I45" s="119" t="s">
        <v>368</v>
      </c>
      <c r="J45" s="115" t="s">
        <v>342</v>
      </c>
      <c r="K45" s="116" t="s">
        <v>349</v>
      </c>
      <c r="L45" s="116" t="s">
        <v>340</v>
      </c>
      <c r="M45" s="117" t="s">
        <v>335</v>
      </c>
      <c r="N45" s="118" t="s">
        <v>334</v>
      </c>
      <c r="O45" s="118" t="s">
        <v>354</v>
      </c>
      <c r="P45" s="120" t="s">
        <v>373</v>
      </c>
      <c r="R45" s="30">
        <v>41</v>
      </c>
      <c r="S45" s="121" t="s">
        <v>347</v>
      </c>
      <c r="T45" s="116" t="s">
        <v>334</v>
      </c>
      <c r="U45" s="116" t="s">
        <v>334</v>
      </c>
      <c r="V45" s="122" t="s">
        <v>334</v>
      </c>
      <c r="W45" s="118" t="s">
        <v>360</v>
      </c>
      <c r="X45" s="118" t="s">
        <v>360</v>
      </c>
      <c r="Y45" s="119" t="s">
        <v>371</v>
      </c>
      <c r="Z45" s="115" t="s">
        <v>334</v>
      </c>
      <c r="AA45" s="116" t="s">
        <v>335</v>
      </c>
      <c r="AB45" s="116" t="s">
        <v>335</v>
      </c>
      <c r="AC45" s="117"/>
      <c r="AD45" s="118" t="s">
        <v>344</v>
      </c>
      <c r="AE45" s="118" t="s">
        <v>343</v>
      </c>
      <c r="AF45" s="119" t="s">
        <v>377</v>
      </c>
      <c r="AG45" s="115" t="s">
        <v>334</v>
      </c>
      <c r="AH45" s="116" t="s">
        <v>335</v>
      </c>
      <c r="AI45" s="116" t="s">
        <v>334</v>
      </c>
      <c r="AJ45" s="117"/>
      <c r="AK45" s="118" t="s">
        <v>334</v>
      </c>
      <c r="AL45" s="118" t="s">
        <v>354</v>
      </c>
      <c r="AM45" s="120" t="s">
        <v>379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6" customHeight="1" x14ac:dyDescent="0.25">
      <c r="A46" s="26">
        <v>42</v>
      </c>
      <c r="B46" s="27" t="s">
        <v>280</v>
      </c>
      <c r="C46" s="123" t="s">
        <v>347</v>
      </c>
      <c r="D46" s="124" t="s">
        <v>335</v>
      </c>
      <c r="E46" s="124" t="s">
        <v>335</v>
      </c>
      <c r="F46" s="125" t="s">
        <v>347</v>
      </c>
      <c r="G46" s="126" t="s">
        <v>358</v>
      </c>
      <c r="H46" s="126" t="s">
        <v>358</v>
      </c>
      <c r="I46" s="127" t="s">
        <v>368</v>
      </c>
      <c r="J46" s="123" t="s">
        <v>342</v>
      </c>
      <c r="K46" s="124" t="s">
        <v>335</v>
      </c>
      <c r="L46" s="124" t="s">
        <v>349</v>
      </c>
      <c r="M46" s="125" t="s">
        <v>349</v>
      </c>
      <c r="N46" s="126" t="s">
        <v>341</v>
      </c>
      <c r="O46" s="126" t="s">
        <v>346</v>
      </c>
      <c r="P46" s="128" t="s">
        <v>338</v>
      </c>
      <c r="R46" s="26">
        <v>42</v>
      </c>
      <c r="S46" s="129" t="s">
        <v>341</v>
      </c>
      <c r="T46" s="124" t="s">
        <v>341</v>
      </c>
      <c r="U46" s="124" t="s">
        <v>335</v>
      </c>
      <c r="V46" s="130" t="s">
        <v>341</v>
      </c>
      <c r="W46" s="126" t="s">
        <v>361</v>
      </c>
      <c r="X46" s="126" t="s">
        <v>354</v>
      </c>
      <c r="Y46" s="127" t="s">
        <v>337</v>
      </c>
      <c r="Z46" s="123" t="s">
        <v>341</v>
      </c>
      <c r="AA46" s="124" t="s">
        <v>335</v>
      </c>
      <c r="AB46" s="124" t="s">
        <v>334</v>
      </c>
      <c r="AC46" s="125"/>
      <c r="AD46" s="126" t="s">
        <v>335</v>
      </c>
      <c r="AE46" s="126" t="s">
        <v>343</v>
      </c>
      <c r="AF46" s="127" t="s">
        <v>354</v>
      </c>
      <c r="AG46" s="123" t="s">
        <v>334</v>
      </c>
      <c r="AH46" s="124" t="s">
        <v>347</v>
      </c>
      <c r="AI46" s="124" t="s">
        <v>335</v>
      </c>
      <c r="AJ46" s="125"/>
      <c r="AK46" s="126" t="s">
        <v>356</v>
      </c>
      <c r="AL46" s="126" t="s">
        <v>354</v>
      </c>
      <c r="AM46" s="128" t="s">
        <v>368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6" customHeight="1" x14ac:dyDescent="0.25">
      <c r="A47" s="26">
        <v>43</v>
      </c>
      <c r="B47" s="27" t="s">
        <v>286</v>
      </c>
      <c r="C47" s="123" t="s">
        <v>347</v>
      </c>
      <c r="D47" s="124" t="s">
        <v>334</v>
      </c>
      <c r="E47" s="124" t="s">
        <v>347</v>
      </c>
      <c r="F47" s="125" t="s">
        <v>347</v>
      </c>
      <c r="G47" s="126" t="s">
        <v>368</v>
      </c>
      <c r="H47" s="126" t="s">
        <v>350</v>
      </c>
      <c r="I47" s="127" t="s">
        <v>348</v>
      </c>
      <c r="J47" s="123" t="s">
        <v>340</v>
      </c>
      <c r="K47" s="124" t="s">
        <v>334</v>
      </c>
      <c r="L47" s="124" t="s">
        <v>347</v>
      </c>
      <c r="M47" s="125" t="s">
        <v>341</v>
      </c>
      <c r="N47" s="126" t="s">
        <v>341</v>
      </c>
      <c r="O47" s="126" t="s">
        <v>339</v>
      </c>
      <c r="P47" s="128" t="s">
        <v>355</v>
      </c>
      <c r="R47" s="26">
        <v>43</v>
      </c>
      <c r="S47" s="129" t="s">
        <v>335</v>
      </c>
      <c r="T47" s="124" t="s">
        <v>349</v>
      </c>
      <c r="U47" s="124" t="s">
        <v>334</v>
      </c>
      <c r="V47" s="130" t="s">
        <v>341</v>
      </c>
      <c r="W47" s="126" t="s">
        <v>361</v>
      </c>
      <c r="X47" s="126" t="s">
        <v>367</v>
      </c>
      <c r="Y47" s="127" t="s">
        <v>354</v>
      </c>
      <c r="Z47" s="123" t="s">
        <v>349</v>
      </c>
      <c r="AA47" s="124" t="s">
        <v>335</v>
      </c>
      <c r="AB47" s="124" t="s">
        <v>347</v>
      </c>
      <c r="AC47" s="125"/>
      <c r="AD47" s="126" t="s">
        <v>369</v>
      </c>
      <c r="AE47" s="126" t="s">
        <v>354</v>
      </c>
      <c r="AF47" s="127" t="s">
        <v>360</v>
      </c>
      <c r="AG47" s="123" t="s">
        <v>347</v>
      </c>
      <c r="AH47" s="124" t="s">
        <v>347</v>
      </c>
      <c r="AI47" s="124" t="s">
        <v>349</v>
      </c>
      <c r="AJ47" s="125"/>
      <c r="AK47" s="126" t="s">
        <v>356</v>
      </c>
      <c r="AL47" s="126" t="s">
        <v>348</v>
      </c>
      <c r="AM47" s="128" t="s">
        <v>348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398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399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400</v>
      </c>
      <c r="B61" s="213"/>
      <c r="C61" s="213" t="s">
        <v>401</v>
      </c>
      <c r="D61" s="213"/>
      <c r="E61" s="213"/>
      <c r="F61" s="213"/>
      <c r="G61" s="213"/>
      <c r="H61" s="213"/>
      <c r="I61" s="213"/>
      <c r="J61" s="213" t="s">
        <v>401</v>
      </c>
      <c r="K61" s="213"/>
      <c r="L61" s="213"/>
      <c r="M61" s="213"/>
      <c r="N61" s="213"/>
      <c r="O61" s="213"/>
      <c r="P61" s="213"/>
      <c r="R61" s="213" t="s">
        <v>401</v>
      </c>
      <c r="S61" s="213"/>
      <c r="T61" s="213"/>
      <c r="U61" s="213"/>
      <c r="V61" s="213"/>
      <c r="W61" s="213"/>
      <c r="X61" s="213"/>
      <c r="Y61" s="213" t="s">
        <v>401</v>
      </c>
      <c r="Z61" s="213"/>
      <c r="AA61" s="213"/>
      <c r="AB61" s="213"/>
      <c r="AC61" s="213"/>
      <c r="AD61" s="213"/>
      <c r="AE61" s="213"/>
      <c r="AF61" s="213" t="s">
        <v>401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402</v>
      </c>
      <c r="D62" s="215"/>
      <c r="E62" s="215"/>
      <c r="F62" s="215"/>
      <c r="G62" s="215"/>
      <c r="H62" s="215"/>
      <c r="I62" s="215"/>
      <c r="J62" s="215" t="s">
        <v>403</v>
      </c>
      <c r="K62" s="215"/>
      <c r="L62" s="215"/>
      <c r="M62" s="215"/>
      <c r="N62" s="215"/>
      <c r="O62" s="215"/>
      <c r="P62" s="215"/>
      <c r="R62" s="215" t="s">
        <v>404</v>
      </c>
      <c r="S62" s="215"/>
      <c r="T62" s="215"/>
      <c r="U62" s="215"/>
      <c r="V62" s="215"/>
      <c r="W62" s="215"/>
      <c r="X62" s="215"/>
      <c r="Y62" s="215"/>
      <c r="Z62" s="215" t="s">
        <v>473</v>
      </c>
      <c r="AA62" s="215"/>
      <c r="AB62" s="215"/>
      <c r="AC62" s="215"/>
      <c r="AD62" s="215"/>
      <c r="AE62" s="215"/>
      <c r="AF62" s="215"/>
      <c r="AG62" s="215" t="s">
        <v>406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474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474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324</v>
      </c>
      <c r="C64" s="225" t="s">
        <v>407</v>
      </c>
      <c r="D64" s="225"/>
      <c r="E64" s="225"/>
      <c r="F64" s="225"/>
      <c r="G64" s="225"/>
      <c r="H64" s="225"/>
      <c r="I64" s="225"/>
      <c r="J64" s="224" t="s">
        <v>408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409</v>
      </c>
      <c r="T64" s="224"/>
      <c r="U64" s="224"/>
      <c r="V64" s="224"/>
      <c r="W64" s="224"/>
      <c r="X64" s="224"/>
      <c r="Y64" s="224"/>
      <c r="Z64" s="225" t="s">
        <v>410</v>
      </c>
      <c r="AA64" s="225"/>
      <c r="AB64" s="225"/>
      <c r="AC64" s="225"/>
      <c r="AD64" s="225"/>
      <c r="AE64" s="225"/>
      <c r="AF64" s="225"/>
      <c r="AG64" s="224" t="s">
        <v>411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330</v>
      </c>
      <c r="D65" s="211"/>
      <c r="E65" s="211"/>
      <c r="F65" s="211"/>
      <c r="G65" s="212" t="s">
        <v>331</v>
      </c>
      <c r="H65" s="212" t="s">
        <v>332</v>
      </c>
      <c r="I65" s="212" t="s">
        <v>333</v>
      </c>
      <c r="J65" s="211" t="s">
        <v>330</v>
      </c>
      <c r="K65" s="211"/>
      <c r="L65" s="211"/>
      <c r="M65" s="211"/>
      <c r="N65" s="212" t="s">
        <v>331</v>
      </c>
      <c r="O65" s="212" t="s">
        <v>332</v>
      </c>
      <c r="P65" s="221" t="s">
        <v>333</v>
      </c>
      <c r="R65" s="218"/>
      <c r="S65" s="216" t="s">
        <v>330</v>
      </c>
      <c r="T65" s="211"/>
      <c r="U65" s="211"/>
      <c r="V65" s="211"/>
      <c r="W65" s="212" t="s">
        <v>331</v>
      </c>
      <c r="X65" s="212" t="s">
        <v>332</v>
      </c>
      <c r="Y65" s="212" t="s">
        <v>333</v>
      </c>
      <c r="Z65" s="211" t="s">
        <v>330</v>
      </c>
      <c r="AA65" s="211"/>
      <c r="AB65" s="211"/>
      <c r="AC65" s="211"/>
      <c r="AD65" s="212" t="s">
        <v>331</v>
      </c>
      <c r="AE65" s="212" t="s">
        <v>332</v>
      </c>
      <c r="AF65" s="212" t="s">
        <v>333</v>
      </c>
      <c r="AG65" s="211" t="s">
        <v>330</v>
      </c>
      <c r="AH65" s="211"/>
      <c r="AI65" s="211"/>
      <c r="AJ65" s="211"/>
      <c r="AK65" s="212" t="s">
        <v>331</v>
      </c>
      <c r="AL65" s="212" t="s">
        <v>332</v>
      </c>
      <c r="AM65" s="221" t="s">
        <v>333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6" customHeight="1" x14ac:dyDescent="0.25">
      <c r="A67" s="30">
        <v>1</v>
      </c>
      <c r="B67" s="31" t="s">
        <v>36</v>
      </c>
      <c r="C67" s="115" t="s">
        <v>347</v>
      </c>
      <c r="D67" s="116" t="s">
        <v>341</v>
      </c>
      <c r="E67" s="116" t="s">
        <v>334</v>
      </c>
      <c r="F67" s="117" t="s">
        <v>334</v>
      </c>
      <c r="G67" s="118" t="s">
        <v>345</v>
      </c>
      <c r="H67" s="118" t="s">
        <v>339</v>
      </c>
      <c r="I67" s="119" t="s">
        <v>337</v>
      </c>
      <c r="J67" s="115" t="s">
        <v>335</v>
      </c>
      <c r="K67" s="116" t="s">
        <v>372</v>
      </c>
      <c r="L67" s="116" t="s">
        <v>335</v>
      </c>
      <c r="M67" s="117"/>
      <c r="N67" s="118" t="s">
        <v>374</v>
      </c>
      <c r="O67" s="118" t="s">
        <v>343</v>
      </c>
      <c r="P67" s="120" t="s">
        <v>379</v>
      </c>
      <c r="R67" s="30">
        <v>1</v>
      </c>
      <c r="S67" s="121" t="s">
        <v>335</v>
      </c>
      <c r="T67" s="116" t="s">
        <v>349</v>
      </c>
      <c r="U67" s="116" t="s">
        <v>334</v>
      </c>
      <c r="V67" s="122"/>
      <c r="W67" s="118" t="s">
        <v>356</v>
      </c>
      <c r="X67" s="118" t="s">
        <v>376</v>
      </c>
      <c r="Y67" s="119" t="s">
        <v>369</v>
      </c>
      <c r="Z67" s="115" t="s">
        <v>334</v>
      </c>
      <c r="AA67" s="116" t="s">
        <v>334</v>
      </c>
      <c r="AB67" s="116" t="s">
        <v>334</v>
      </c>
      <c r="AC67" s="117" t="s">
        <v>335</v>
      </c>
      <c r="AD67" s="118" t="s">
        <v>397</v>
      </c>
      <c r="AE67" s="118" t="s">
        <v>352</v>
      </c>
      <c r="AF67" s="119" t="s">
        <v>339</v>
      </c>
      <c r="AG67" s="115" t="s">
        <v>334</v>
      </c>
      <c r="AH67" s="116" t="s">
        <v>335</v>
      </c>
      <c r="AI67" s="116"/>
      <c r="AJ67" s="117"/>
      <c r="AK67" s="118" t="s">
        <v>378</v>
      </c>
      <c r="AL67" s="118" t="s">
        <v>356</v>
      </c>
      <c r="AM67" s="120" t="s">
        <v>376</v>
      </c>
    </row>
    <row r="68" spans="1:39" ht="15.6" customHeight="1" x14ac:dyDescent="0.25">
      <c r="A68" s="26">
        <v>2</v>
      </c>
      <c r="B68" s="27" t="s">
        <v>45</v>
      </c>
      <c r="C68" s="123" t="s">
        <v>347</v>
      </c>
      <c r="D68" s="124" t="s">
        <v>341</v>
      </c>
      <c r="E68" s="124" t="s">
        <v>349</v>
      </c>
      <c r="F68" s="125" t="s">
        <v>334</v>
      </c>
      <c r="G68" s="126" t="s">
        <v>345</v>
      </c>
      <c r="H68" s="126" t="s">
        <v>372</v>
      </c>
      <c r="I68" s="127" t="s">
        <v>337</v>
      </c>
      <c r="J68" s="123" t="s">
        <v>347</v>
      </c>
      <c r="K68" s="124" t="s">
        <v>374</v>
      </c>
      <c r="L68" s="124" t="s">
        <v>347</v>
      </c>
      <c r="M68" s="125"/>
      <c r="N68" s="126" t="s">
        <v>341</v>
      </c>
      <c r="O68" s="126" t="s">
        <v>372</v>
      </c>
      <c r="P68" s="128" t="s">
        <v>379</v>
      </c>
      <c r="R68" s="26">
        <v>2</v>
      </c>
      <c r="S68" s="129" t="s">
        <v>335</v>
      </c>
      <c r="T68" s="124" t="s">
        <v>349</v>
      </c>
      <c r="U68" s="124" t="s">
        <v>341</v>
      </c>
      <c r="V68" s="130"/>
      <c r="W68" s="126" t="s">
        <v>376</v>
      </c>
      <c r="X68" s="126" t="s">
        <v>348</v>
      </c>
      <c r="Y68" s="127" t="s">
        <v>374</v>
      </c>
      <c r="Z68" s="123" t="s">
        <v>334</v>
      </c>
      <c r="AA68" s="124" t="s">
        <v>372</v>
      </c>
      <c r="AB68" s="124" t="s">
        <v>416</v>
      </c>
      <c r="AC68" s="125" t="s">
        <v>416</v>
      </c>
      <c r="AD68" s="126" t="s">
        <v>375</v>
      </c>
      <c r="AE68" s="126" t="s">
        <v>386</v>
      </c>
      <c r="AF68" s="127" t="s">
        <v>375</v>
      </c>
      <c r="AG68" s="123" t="s">
        <v>347</v>
      </c>
      <c r="AH68" s="124" t="s">
        <v>347</v>
      </c>
      <c r="AI68" s="124"/>
      <c r="AJ68" s="125"/>
      <c r="AK68" s="126" t="s">
        <v>378</v>
      </c>
      <c r="AL68" s="126" t="s">
        <v>376</v>
      </c>
      <c r="AM68" s="128" t="s">
        <v>366</v>
      </c>
    </row>
    <row r="69" spans="1:39" ht="15.6" customHeight="1" x14ac:dyDescent="0.25">
      <c r="A69" s="26">
        <v>3</v>
      </c>
      <c r="B69" s="27" t="s">
        <v>51</v>
      </c>
      <c r="C69" s="123" t="s">
        <v>347</v>
      </c>
      <c r="D69" s="124" t="s">
        <v>349</v>
      </c>
      <c r="E69" s="124" t="s">
        <v>334</v>
      </c>
      <c r="F69" s="125" t="s">
        <v>335</v>
      </c>
      <c r="G69" s="126" t="s">
        <v>341</v>
      </c>
      <c r="H69" s="126" t="s">
        <v>345</v>
      </c>
      <c r="I69" s="127" t="s">
        <v>337</v>
      </c>
      <c r="J69" s="123" t="s">
        <v>347</v>
      </c>
      <c r="K69" s="124" t="s">
        <v>334</v>
      </c>
      <c r="L69" s="124" t="s">
        <v>335</v>
      </c>
      <c r="M69" s="125"/>
      <c r="N69" s="126" t="s">
        <v>374</v>
      </c>
      <c r="O69" s="126" t="s">
        <v>343</v>
      </c>
      <c r="P69" s="128" t="s">
        <v>358</v>
      </c>
      <c r="R69" s="26">
        <v>3</v>
      </c>
      <c r="S69" s="129" t="s">
        <v>335</v>
      </c>
      <c r="T69" s="124" t="s">
        <v>349</v>
      </c>
      <c r="U69" s="124" t="s">
        <v>341</v>
      </c>
      <c r="V69" s="130"/>
      <c r="W69" s="126" t="s">
        <v>356</v>
      </c>
      <c r="X69" s="126" t="s">
        <v>348</v>
      </c>
      <c r="Y69" s="127" t="s">
        <v>374</v>
      </c>
      <c r="Z69" s="123" t="s">
        <v>335</v>
      </c>
      <c r="AA69" s="124" t="s">
        <v>349</v>
      </c>
      <c r="AB69" s="124" t="s">
        <v>345</v>
      </c>
      <c r="AC69" s="125" t="s">
        <v>341</v>
      </c>
      <c r="AD69" s="126" t="s">
        <v>361</v>
      </c>
      <c r="AE69" s="126" t="s">
        <v>352</v>
      </c>
      <c r="AF69" s="127" t="s">
        <v>338</v>
      </c>
      <c r="AG69" s="123" t="s">
        <v>347</v>
      </c>
      <c r="AH69" s="124" t="s">
        <v>347</v>
      </c>
      <c r="AI69" s="124"/>
      <c r="AJ69" s="125"/>
      <c r="AK69" s="126" t="s">
        <v>356</v>
      </c>
      <c r="AL69" s="126" t="s">
        <v>348</v>
      </c>
      <c r="AM69" s="128" t="s">
        <v>357</v>
      </c>
    </row>
    <row r="70" spans="1:39" ht="15.6" customHeight="1" x14ac:dyDescent="0.25">
      <c r="A70" s="26">
        <v>4</v>
      </c>
      <c r="B70" s="27" t="s">
        <v>57</v>
      </c>
      <c r="C70" s="123" t="s">
        <v>334</v>
      </c>
      <c r="D70" s="124" t="s">
        <v>341</v>
      </c>
      <c r="E70" s="124" t="s">
        <v>334</v>
      </c>
      <c r="F70" s="125" t="s">
        <v>334</v>
      </c>
      <c r="G70" s="126" t="s">
        <v>345</v>
      </c>
      <c r="H70" s="126" t="s">
        <v>372</v>
      </c>
      <c r="I70" s="127" t="s">
        <v>337</v>
      </c>
      <c r="J70" s="123" t="s">
        <v>335</v>
      </c>
      <c r="K70" s="124" t="s">
        <v>335</v>
      </c>
      <c r="L70" s="124" t="s">
        <v>347</v>
      </c>
      <c r="M70" s="125"/>
      <c r="N70" s="126" t="s">
        <v>349</v>
      </c>
      <c r="O70" s="126" t="s">
        <v>364</v>
      </c>
      <c r="P70" s="128" t="s">
        <v>351</v>
      </c>
      <c r="R70" s="26">
        <v>4</v>
      </c>
      <c r="S70" s="129" t="s">
        <v>334</v>
      </c>
      <c r="T70" s="124" t="s">
        <v>340</v>
      </c>
      <c r="U70" s="124" t="s">
        <v>341</v>
      </c>
      <c r="V70" s="130"/>
      <c r="W70" s="126" t="s">
        <v>363</v>
      </c>
      <c r="X70" s="126" t="s">
        <v>348</v>
      </c>
      <c r="Y70" s="127" t="s">
        <v>363</v>
      </c>
      <c r="Z70" s="123" t="s">
        <v>341</v>
      </c>
      <c r="AA70" s="124" t="s">
        <v>341</v>
      </c>
      <c r="AB70" s="124" t="s">
        <v>340</v>
      </c>
      <c r="AC70" s="125" t="s">
        <v>340</v>
      </c>
      <c r="AD70" s="126" t="s">
        <v>349</v>
      </c>
      <c r="AE70" s="126" t="s">
        <v>416</v>
      </c>
      <c r="AF70" s="127" t="s">
        <v>412</v>
      </c>
      <c r="AG70" s="123" t="s">
        <v>347</v>
      </c>
      <c r="AH70" s="124" t="s">
        <v>347</v>
      </c>
      <c r="AI70" s="124"/>
      <c r="AJ70" s="125"/>
      <c r="AK70" s="126" t="s">
        <v>376</v>
      </c>
      <c r="AL70" s="126" t="s">
        <v>374</v>
      </c>
      <c r="AM70" s="128" t="s">
        <v>362</v>
      </c>
    </row>
    <row r="71" spans="1:39" ht="15.6" customHeight="1" x14ac:dyDescent="0.25">
      <c r="A71" s="42">
        <v>5</v>
      </c>
      <c r="B71" s="43" t="s">
        <v>63</v>
      </c>
      <c r="C71" s="131" t="s">
        <v>347</v>
      </c>
      <c r="D71" s="132" t="s">
        <v>334</v>
      </c>
      <c r="E71" s="132" t="s">
        <v>340</v>
      </c>
      <c r="F71" s="133" t="s">
        <v>334</v>
      </c>
      <c r="G71" s="134" t="s">
        <v>372</v>
      </c>
      <c r="H71" s="134" t="s">
        <v>372</v>
      </c>
      <c r="I71" s="135" t="s">
        <v>351</v>
      </c>
      <c r="J71" s="131" t="s">
        <v>347</v>
      </c>
      <c r="K71" s="132" t="s">
        <v>412</v>
      </c>
      <c r="L71" s="132" t="s">
        <v>347</v>
      </c>
      <c r="M71" s="133"/>
      <c r="N71" s="134" t="s">
        <v>368</v>
      </c>
      <c r="O71" s="134" t="s">
        <v>376</v>
      </c>
      <c r="P71" s="136" t="s">
        <v>370</v>
      </c>
      <c r="R71" s="42">
        <v>5</v>
      </c>
      <c r="S71" s="137" t="s">
        <v>335</v>
      </c>
      <c r="T71" s="132" t="s">
        <v>334</v>
      </c>
      <c r="U71" s="132" t="s">
        <v>334</v>
      </c>
      <c r="V71" s="138"/>
      <c r="W71" s="134" t="s">
        <v>376</v>
      </c>
      <c r="X71" s="134" t="s">
        <v>413</v>
      </c>
      <c r="Y71" s="135" t="s">
        <v>362</v>
      </c>
      <c r="Z71" s="131" t="s">
        <v>334</v>
      </c>
      <c r="AA71" s="132" t="s">
        <v>341</v>
      </c>
      <c r="AB71" s="132" t="s">
        <v>349</v>
      </c>
      <c r="AC71" s="133" t="s">
        <v>372</v>
      </c>
      <c r="AD71" s="134" t="s">
        <v>397</v>
      </c>
      <c r="AE71" s="134" t="s">
        <v>361</v>
      </c>
      <c r="AF71" s="135" t="s">
        <v>338</v>
      </c>
      <c r="AG71" s="131" t="s">
        <v>347</v>
      </c>
      <c r="AH71" s="132" t="s">
        <v>347</v>
      </c>
      <c r="AI71" s="132"/>
      <c r="AJ71" s="133"/>
      <c r="AK71" s="134" t="s">
        <v>347</v>
      </c>
      <c r="AL71" s="134" t="s">
        <v>378</v>
      </c>
      <c r="AM71" s="136" t="s">
        <v>414</v>
      </c>
    </row>
    <row r="72" spans="1:39" ht="15.6" customHeight="1" x14ac:dyDescent="0.25">
      <c r="A72" s="30">
        <v>6</v>
      </c>
      <c r="B72" s="31" t="s">
        <v>69</v>
      </c>
      <c r="C72" s="115" t="s">
        <v>335</v>
      </c>
      <c r="D72" s="116" t="s">
        <v>341</v>
      </c>
      <c r="E72" s="116" t="s">
        <v>341</v>
      </c>
      <c r="F72" s="117" t="s">
        <v>334</v>
      </c>
      <c r="G72" s="118" t="s">
        <v>341</v>
      </c>
      <c r="H72" s="118" t="s">
        <v>339</v>
      </c>
      <c r="I72" s="119" t="s">
        <v>343</v>
      </c>
      <c r="J72" s="115" t="s">
        <v>347</v>
      </c>
      <c r="K72" s="116" t="s">
        <v>334</v>
      </c>
      <c r="L72" s="116" t="s">
        <v>335</v>
      </c>
      <c r="M72" s="117"/>
      <c r="N72" s="118" t="s">
        <v>376</v>
      </c>
      <c r="O72" s="118" t="s">
        <v>376</v>
      </c>
      <c r="P72" s="120" t="s">
        <v>362</v>
      </c>
      <c r="R72" s="30">
        <v>6</v>
      </c>
      <c r="S72" s="121" t="s">
        <v>335</v>
      </c>
      <c r="T72" s="116" t="s">
        <v>341</v>
      </c>
      <c r="U72" s="116" t="s">
        <v>334</v>
      </c>
      <c r="V72" s="122"/>
      <c r="W72" s="118" t="s">
        <v>335</v>
      </c>
      <c r="X72" s="118" t="s">
        <v>356</v>
      </c>
      <c r="Y72" s="119" t="s">
        <v>368</v>
      </c>
      <c r="Z72" s="115" t="s">
        <v>341</v>
      </c>
      <c r="AA72" s="116" t="s">
        <v>372</v>
      </c>
      <c r="AB72" s="116" t="s">
        <v>335</v>
      </c>
      <c r="AC72" s="117" t="s">
        <v>349</v>
      </c>
      <c r="AD72" s="118" t="s">
        <v>412</v>
      </c>
      <c r="AE72" s="118" t="s">
        <v>375</v>
      </c>
      <c r="AF72" s="119" t="s">
        <v>361</v>
      </c>
      <c r="AG72" s="115" t="s">
        <v>334</v>
      </c>
      <c r="AH72" s="116" t="s">
        <v>347</v>
      </c>
      <c r="AI72" s="116"/>
      <c r="AJ72" s="117"/>
      <c r="AK72" s="118" t="s">
        <v>376</v>
      </c>
      <c r="AL72" s="118" t="s">
        <v>376</v>
      </c>
      <c r="AM72" s="120" t="s">
        <v>362</v>
      </c>
    </row>
    <row r="73" spans="1:39" ht="15.6" customHeight="1" x14ac:dyDescent="0.25">
      <c r="A73" s="26">
        <v>7</v>
      </c>
      <c r="B73" s="27" t="s">
        <v>75</v>
      </c>
      <c r="C73" s="123" t="s">
        <v>347</v>
      </c>
      <c r="D73" s="124" t="s">
        <v>341</v>
      </c>
      <c r="E73" s="124" t="s">
        <v>335</v>
      </c>
      <c r="F73" s="125" t="s">
        <v>334</v>
      </c>
      <c r="G73" s="126" t="s">
        <v>345</v>
      </c>
      <c r="H73" s="126" t="s">
        <v>372</v>
      </c>
      <c r="I73" s="127" t="s">
        <v>344</v>
      </c>
      <c r="J73" s="123" t="s">
        <v>347</v>
      </c>
      <c r="K73" s="124" t="s">
        <v>341</v>
      </c>
      <c r="L73" s="124" t="s">
        <v>347</v>
      </c>
      <c r="M73" s="125"/>
      <c r="N73" s="126" t="s">
        <v>376</v>
      </c>
      <c r="O73" s="126" t="s">
        <v>413</v>
      </c>
      <c r="P73" s="128" t="s">
        <v>356</v>
      </c>
      <c r="R73" s="26">
        <v>7</v>
      </c>
      <c r="S73" s="129" t="s">
        <v>335</v>
      </c>
      <c r="T73" s="124" t="s">
        <v>334</v>
      </c>
      <c r="U73" s="124" t="s">
        <v>341</v>
      </c>
      <c r="V73" s="130"/>
      <c r="W73" s="126" t="s">
        <v>378</v>
      </c>
      <c r="X73" s="126" t="s">
        <v>413</v>
      </c>
      <c r="Y73" s="127" t="s">
        <v>362</v>
      </c>
      <c r="Z73" s="123" t="s">
        <v>341</v>
      </c>
      <c r="AA73" s="124" t="s">
        <v>374</v>
      </c>
      <c r="AB73" s="124" t="s">
        <v>345</v>
      </c>
      <c r="AC73" s="125" t="s">
        <v>372</v>
      </c>
      <c r="AD73" s="126" t="s">
        <v>345</v>
      </c>
      <c r="AE73" s="126" t="s">
        <v>360</v>
      </c>
      <c r="AF73" s="127" t="s">
        <v>372</v>
      </c>
      <c r="AG73" s="123" t="s">
        <v>334</v>
      </c>
      <c r="AH73" s="124" t="s">
        <v>347</v>
      </c>
      <c r="AI73" s="124"/>
      <c r="AJ73" s="125"/>
      <c r="AK73" s="126" t="s">
        <v>347</v>
      </c>
      <c r="AL73" s="126" t="s">
        <v>413</v>
      </c>
      <c r="AM73" s="128" t="s">
        <v>367</v>
      </c>
    </row>
    <row r="74" spans="1:39" ht="15.6" customHeight="1" x14ac:dyDescent="0.25">
      <c r="A74" s="26">
        <v>8</v>
      </c>
      <c r="B74" s="27" t="s">
        <v>81</v>
      </c>
      <c r="C74" s="123" t="s">
        <v>335</v>
      </c>
      <c r="D74" s="124" t="s">
        <v>349</v>
      </c>
      <c r="E74" s="139" t="s">
        <v>334</v>
      </c>
      <c r="F74" s="125" t="s">
        <v>349</v>
      </c>
      <c r="G74" s="126" t="s">
        <v>412</v>
      </c>
      <c r="H74" s="126" t="s">
        <v>352</v>
      </c>
      <c r="I74" s="127" t="s">
        <v>385</v>
      </c>
      <c r="J74" s="123" t="s">
        <v>347</v>
      </c>
      <c r="K74" s="124" t="s">
        <v>374</v>
      </c>
      <c r="L74" s="124" t="s">
        <v>335</v>
      </c>
      <c r="M74" s="125"/>
      <c r="N74" s="126" t="s">
        <v>360</v>
      </c>
      <c r="O74" s="126" t="s">
        <v>376</v>
      </c>
      <c r="P74" s="128" t="s">
        <v>348</v>
      </c>
      <c r="R74" s="26">
        <v>8</v>
      </c>
      <c r="S74" s="129" t="s">
        <v>335</v>
      </c>
      <c r="T74" s="124" t="s">
        <v>341</v>
      </c>
      <c r="U74" s="139" t="s">
        <v>334</v>
      </c>
      <c r="V74" s="130"/>
      <c r="W74" s="126" t="s">
        <v>376</v>
      </c>
      <c r="X74" s="126" t="s">
        <v>413</v>
      </c>
      <c r="Y74" s="127" t="s">
        <v>381</v>
      </c>
      <c r="Z74" s="123" t="s">
        <v>335</v>
      </c>
      <c r="AA74" s="124" t="s">
        <v>349</v>
      </c>
      <c r="AB74" s="139" t="s">
        <v>374</v>
      </c>
      <c r="AC74" s="125" t="s">
        <v>372</v>
      </c>
      <c r="AD74" s="126" t="s">
        <v>361</v>
      </c>
      <c r="AE74" s="126" t="s">
        <v>339</v>
      </c>
      <c r="AF74" s="127" t="s">
        <v>355</v>
      </c>
      <c r="AG74" s="123" t="s">
        <v>347</v>
      </c>
      <c r="AH74" s="124" t="s">
        <v>347</v>
      </c>
      <c r="AI74" s="139"/>
      <c r="AJ74" s="125"/>
      <c r="AK74" s="126" t="s">
        <v>347</v>
      </c>
      <c r="AL74" s="126" t="s">
        <v>376</v>
      </c>
      <c r="AM74" s="128" t="s">
        <v>367</v>
      </c>
    </row>
    <row r="75" spans="1:39" ht="15.6" customHeight="1" x14ac:dyDescent="0.25">
      <c r="A75" s="26">
        <v>9</v>
      </c>
      <c r="B75" s="27" t="s">
        <v>87</v>
      </c>
      <c r="C75" s="123" t="s">
        <v>347</v>
      </c>
      <c r="D75" s="124" t="s">
        <v>349</v>
      </c>
      <c r="E75" s="124" t="s">
        <v>335</v>
      </c>
      <c r="F75" s="125" t="s">
        <v>334</v>
      </c>
      <c r="G75" s="126" t="s">
        <v>334</v>
      </c>
      <c r="H75" s="126" t="s">
        <v>372</v>
      </c>
      <c r="I75" s="127" t="s">
        <v>377</v>
      </c>
      <c r="J75" s="123" t="s">
        <v>347</v>
      </c>
      <c r="K75" s="124" t="s">
        <v>334</v>
      </c>
      <c r="L75" s="124" t="s">
        <v>347</v>
      </c>
      <c r="M75" s="125"/>
      <c r="N75" s="126" t="s">
        <v>363</v>
      </c>
      <c r="O75" s="126" t="s">
        <v>360</v>
      </c>
      <c r="P75" s="128" t="s">
        <v>350</v>
      </c>
      <c r="R75" s="26">
        <v>9</v>
      </c>
      <c r="S75" s="129" t="s">
        <v>335</v>
      </c>
      <c r="T75" s="124" t="s">
        <v>349</v>
      </c>
      <c r="U75" s="124" t="s">
        <v>334</v>
      </c>
      <c r="V75" s="130"/>
      <c r="W75" s="126" t="s">
        <v>374</v>
      </c>
      <c r="X75" s="126" t="s">
        <v>376</v>
      </c>
      <c r="Y75" s="127" t="s">
        <v>374</v>
      </c>
      <c r="Z75" s="123" t="s">
        <v>334</v>
      </c>
      <c r="AA75" s="124" t="s">
        <v>335</v>
      </c>
      <c r="AB75" s="124" t="s">
        <v>334</v>
      </c>
      <c r="AC75" s="125" t="s">
        <v>334</v>
      </c>
      <c r="AD75" s="126" t="s">
        <v>341</v>
      </c>
      <c r="AE75" s="126" t="s">
        <v>354</v>
      </c>
      <c r="AF75" s="127" t="s">
        <v>377</v>
      </c>
      <c r="AG75" s="123" t="s">
        <v>334</v>
      </c>
      <c r="AH75" s="124" t="s">
        <v>335</v>
      </c>
      <c r="AI75" s="124"/>
      <c r="AJ75" s="125"/>
      <c r="AK75" s="126" t="s">
        <v>356</v>
      </c>
      <c r="AL75" s="126" t="s">
        <v>413</v>
      </c>
      <c r="AM75" s="128" t="s">
        <v>357</v>
      </c>
    </row>
    <row r="76" spans="1:39" ht="15.6" customHeight="1" x14ac:dyDescent="0.25">
      <c r="A76" s="42">
        <v>10</v>
      </c>
      <c r="B76" s="43" t="s">
        <v>93</v>
      </c>
      <c r="C76" s="131" t="s">
        <v>347</v>
      </c>
      <c r="D76" s="132" t="s">
        <v>335</v>
      </c>
      <c r="E76" s="132" t="s">
        <v>334</v>
      </c>
      <c r="F76" s="133" t="s">
        <v>334</v>
      </c>
      <c r="G76" s="134" t="s">
        <v>372</v>
      </c>
      <c r="H76" s="134" t="s">
        <v>345</v>
      </c>
      <c r="I76" s="135" t="s">
        <v>344</v>
      </c>
      <c r="J76" s="131" t="s">
        <v>347</v>
      </c>
      <c r="K76" s="132" t="s">
        <v>372</v>
      </c>
      <c r="L76" s="132" t="s">
        <v>347</v>
      </c>
      <c r="M76" s="133"/>
      <c r="N76" s="134" t="s">
        <v>368</v>
      </c>
      <c r="O76" s="134" t="s">
        <v>378</v>
      </c>
      <c r="P76" s="136" t="s">
        <v>376</v>
      </c>
      <c r="R76" s="42">
        <v>10</v>
      </c>
      <c r="S76" s="137" t="s">
        <v>335</v>
      </c>
      <c r="T76" s="132" t="s">
        <v>349</v>
      </c>
      <c r="U76" s="132" t="s">
        <v>335</v>
      </c>
      <c r="V76" s="138"/>
      <c r="W76" s="134" t="s">
        <v>356</v>
      </c>
      <c r="X76" s="134" t="s">
        <v>378</v>
      </c>
      <c r="Y76" s="135" t="s">
        <v>381</v>
      </c>
      <c r="Z76" s="131" t="s">
        <v>347</v>
      </c>
      <c r="AA76" s="132" t="s">
        <v>347</v>
      </c>
      <c r="AB76" s="132" t="s">
        <v>335</v>
      </c>
      <c r="AC76" s="133" t="s">
        <v>356</v>
      </c>
      <c r="AD76" s="134" t="s">
        <v>360</v>
      </c>
      <c r="AE76" s="134" t="s">
        <v>354</v>
      </c>
      <c r="AF76" s="135" t="s">
        <v>368</v>
      </c>
      <c r="AG76" s="131" t="s">
        <v>347</v>
      </c>
      <c r="AH76" s="132" t="s">
        <v>347</v>
      </c>
      <c r="AI76" s="132"/>
      <c r="AJ76" s="133"/>
      <c r="AK76" s="134" t="s">
        <v>376</v>
      </c>
      <c r="AL76" s="134" t="s">
        <v>413</v>
      </c>
      <c r="AM76" s="136" t="s">
        <v>378</v>
      </c>
    </row>
    <row r="77" spans="1:39" ht="15.6" customHeight="1" x14ac:dyDescent="0.25">
      <c r="A77" s="30">
        <v>11</v>
      </c>
      <c r="B77" s="31" t="s">
        <v>99</v>
      </c>
      <c r="C77" s="115" t="s">
        <v>334</v>
      </c>
      <c r="D77" s="116" t="s">
        <v>335</v>
      </c>
      <c r="E77" s="116" t="s">
        <v>335</v>
      </c>
      <c r="F77" s="117" t="s">
        <v>341</v>
      </c>
      <c r="G77" s="118" t="s">
        <v>372</v>
      </c>
      <c r="H77" s="118" t="s">
        <v>372</v>
      </c>
      <c r="I77" s="119" t="s">
        <v>363</v>
      </c>
      <c r="J77" s="115" t="s">
        <v>347</v>
      </c>
      <c r="K77" s="116" t="s">
        <v>374</v>
      </c>
      <c r="L77" s="116" t="s">
        <v>335</v>
      </c>
      <c r="M77" s="117"/>
      <c r="N77" s="118" t="s">
        <v>335</v>
      </c>
      <c r="O77" s="118" t="s">
        <v>348</v>
      </c>
      <c r="P77" s="120" t="s">
        <v>381</v>
      </c>
      <c r="R77" s="30">
        <v>11</v>
      </c>
      <c r="S77" s="121" t="s">
        <v>334</v>
      </c>
      <c r="T77" s="116" t="s">
        <v>341</v>
      </c>
      <c r="U77" s="116" t="s">
        <v>341</v>
      </c>
      <c r="V77" s="122"/>
      <c r="W77" s="118" t="s">
        <v>347</v>
      </c>
      <c r="X77" s="118" t="s">
        <v>376</v>
      </c>
      <c r="Y77" s="119" t="s">
        <v>369</v>
      </c>
      <c r="Z77" s="115" t="s">
        <v>334</v>
      </c>
      <c r="AA77" s="116" t="s">
        <v>334</v>
      </c>
      <c r="AB77" s="116" t="s">
        <v>334</v>
      </c>
      <c r="AC77" s="117" t="s">
        <v>412</v>
      </c>
      <c r="AD77" s="118" t="s">
        <v>361</v>
      </c>
      <c r="AE77" s="118" t="s">
        <v>361</v>
      </c>
      <c r="AF77" s="119" t="s">
        <v>364</v>
      </c>
      <c r="AG77" s="115" t="s">
        <v>334</v>
      </c>
      <c r="AH77" s="116" t="s">
        <v>347</v>
      </c>
      <c r="AI77" s="116"/>
      <c r="AJ77" s="117"/>
      <c r="AK77" s="118" t="s">
        <v>378</v>
      </c>
      <c r="AL77" s="118" t="s">
        <v>356</v>
      </c>
      <c r="AM77" s="120" t="s">
        <v>357</v>
      </c>
    </row>
    <row r="78" spans="1:39" ht="15.6" customHeight="1" x14ac:dyDescent="0.25">
      <c r="A78" s="26">
        <v>12</v>
      </c>
      <c r="B78" s="27" t="s">
        <v>104</v>
      </c>
      <c r="C78" s="123" t="s">
        <v>347</v>
      </c>
      <c r="D78" s="124" t="s">
        <v>342</v>
      </c>
      <c r="E78" s="124" t="s">
        <v>334</v>
      </c>
      <c r="F78" s="125" t="s">
        <v>334</v>
      </c>
      <c r="G78" s="126" t="s">
        <v>341</v>
      </c>
      <c r="H78" s="126" t="s">
        <v>345</v>
      </c>
      <c r="I78" s="127" t="s">
        <v>373</v>
      </c>
      <c r="J78" s="123" t="s">
        <v>347</v>
      </c>
      <c r="K78" s="124" t="s">
        <v>374</v>
      </c>
      <c r="L78" s="124" t="s">
        <v>347</v>
      </c>
      <c r="M78" s="125"/>
      <c r="N78" s="126" t="s">
        <v>335</v>
      </c>
      <c r="O78" s="126" t="s">
        <v>356</v>
      </c>
      <c r="P78" s="128" t="s">
        <v>357</v>
      </c>
      <c r="R78" s="26">
        <v>12</v>
      </c>
      <c r="S78" s="129" t="s">
        <v>335</v>
      </c>
      <c r="T78" s="124" t="s">
        <v>334</v>
      </c>
      <c r="U78" s="124" t="s">
        <v>341</v>
      </c>
      <c r="V78" s="130"/>
      <c r="W78" s="126" t="s">
        <v>356</v>
      </c>
      <c r="X78" s="126" t="s">
        <v>378</v>
      </c>
      <c r="Y78" s="127" t="s">
        <v>381</v>
      </c>
      <c r="Z78" s="123" t="s">
        <v>334</v>
      </c>
      <c r="AA78" s="124" t="s">
        <v>340</v>
      </c>
      <c r="AB78" s="124" t="s">
        <v>412</v>
      </c>
      <c r="AC78" s="125" t="s">
        <v>341</v>
      </c>
      <c r="AD78" s="126" t="s">
        <v>364</v>
      </c>
      <c r="AE78" s="126" t="s">
        <v>387</v>
      </c>
      <c r="AF78" s="127" t="s">
        <v>352</v>
      </c>
      <c r="AG78" s="123" t="s">
        <v>347</v>
      </c>
      <c r="AH78" s="124" t="s">
        <v>347</v>
      </c>
      <c r="AI78" s="124"/>
      <c r="AJ78" s="125"/>
      <c r="AK78" s="126" t="s">
        <v>356</v>
      </c>
      <c r="AL78" s="126" t="s">
        <v>376</v>
      </c>
      <c r="AM78" s="128" t="s">
        <v>366</v>
      </c>
    </row>
    <row r="79" spans="1:39" ht="15.6" customHeight="1" x14ac:dyDescent="0.25">
      <c r="A79" s="26">
        <v>13</v>
      </c>
      <c r="B79" s="27" t="s">
        <v>110</v>
      </c>
      <c r="C79" s="123" t="s">
        <v>347</v>
      </c>
      <c r="D79" s="124" t="s">
        <v>341</v>
      </c>
      <c r="E79" s="124" t="s">
        <v>335</v>
      </c>
      <c r="F79" s="125" t="s">
        <v>334</v>
      </c>
      <c r="G79" s="126" t="s">
        <v>374</v>
      </c>
      <c r="H79" s="126" t="s">
        <v>354</v>
      </c>
      <c r="I79" s="127" t="s">
        <v>360</v>
      </c>
      <c r="J79" s="123" t="s">
        <v>347</v>
      </c>
      <c r="K79" s="124" t="s">
        <v>374</v>
      </c>
      <c r="L79" s="124" t="s">
        <v>335</v>
      </c>
      <c r="M79" s="125"/>
      <c r="N79" s="126" t="s">
        <v>335</v>
      </c>
      <c r="O79" s="126" t="s">
        <v>378</v>
      </c>
      <c r="P79" s="128" t="s">
        <v>357</v>
      </c>
      <c r="R79" s="26">
        <v>13</v>
      </c>
      <c r="S79" s="129" t="s">
        <v>335</v>
      </c>
      <c r="T79" s="124" t="s">
        <v>341</v>
      </c>
      <c r="U79" s="124" t="s">
        <v>341</v>
      </c>
      <c r="V79" s="130"/>
      <c r="W79" s="126" t="s">
        <v>347</v>
      </c>
      <c r="X79" s="126" t="s">
        <v>413</v>
      </c>
      <c r="Y79" s="127" t="s">
        <v>381</v>
      </c>
      <c r="Z79" s="123" t="s">
        <v>341</v>
      </c>
      <c r="AA79" s="124" t="s">
        <v>374</v>
      </c>
      <c r="AB79" s="124" t="s">
        <v>349</v>
      </c>
      <c r="AC79" s="125" t="s">
        <v>334</v>
      </c>
      <c r="AD79" s="126" t="s">
        <v>361</v>
      </c>
      <c r="AE79" s="126" t="s">
        <v>375</v>
      </c>
      <c r="AF79" s="127" t="s">
        <v>385</v>
      </c>
      <c r="AG79" s="123" t="s">
        <v>347</v>
      </c>
      <c r="AH79" s="124" t="s">
        <v>347</v>
      </c>
      <c r="AI79" s="124"/>
      <c r="AJ79" s="125"/>
      <c r="AK79" s="126" t="s">
        <v>347</v>
      </c>
      <c r="AL79" s="126" t="s">
        <v>413</v>
      </c>
      <c r="AM79" s="128" t="s">
        <v>413</v>
      </c>
    </row>
    <row r="80" spans="1:39" ht="15.6" customHeight="1" x14ac:dyDescent="0.25">
      <c r="A80" s="26">
        <v>14</v>
      </c>
      <c r="B80" s="27" t="s">
        <v>116</v>
      </c>
      <c r="C80" s="123" t="s">
        <v>334</v>
      </c>
      <c r="D80" s="124" t="s">
        <v>349</v>
      </c>
      <c r="E80" s="124" t="s">
        <v>341</v>
      </c>
      <c r="F80" s="125" t="s">
        <v>334</v>
      </c>
      <c r="G80" s="126" t="s">
        <v>345</v>
      </c>
      <c r="H80" s="126" t="s">
        <v>372</v>
      </c>
      <c r="I80" s="127" t="s">
        <v>355</v>
      </c>
      <c r="J80" s="123" t="s">
        <v>347</v>
      </c>
      <c r="K80" s="124" t="s">
        <v>335</v>
      </c>
      <c r="L80" s="124" t="s">
        <v>347</v>
      </c>
      <c r="M80" s="125"/>
      <c r="N80" s="126" t="s">
        <v>368</v>
      </c>
      <c r="O80" s="126" t="s">
        <v>356</v>
      </c>
      <c r="P80" s="128" t="s">
        <v>357</v>
      </c>
      <c r="R80" s="26">
        <v>14</v>
      </c>
      <c r="S80" s="129" t="s">
        <v>334</v>
      </c>
      <c r="T80" s="124" t="s">
        <v>349</v>
      </c>
      <c r="U80" s="124" t="s">
        <v>334</v>
      </c>
      <c r="V80" s="130"/>
      <c r="W80" s="126" t="s">
        <v>356</v>
      </c>
      <c r="X80" s="126" t="s">
        <v>413</v>
      </c>
      <c r="Y80" s="127" t="s">
        <v>370</v>
      </c>
      <c r="Z80" s="123" t="s">
        <v>334</v>
      </c>
      <c r="AA80" s="124" t="s">
        <v>335</v>
      </c>
      <c r="AB80" s="124" t="s">
        <v>334</v>
      </c>
      <c r="AC80" s="125" t="s">
        <v>335</v>
      </c>
      <c r="AD80" s="126" t="s">
        <v>372</v>
      </c>
      <c r="AE80" s="126" t="s">
        <v>363</v>
      </c>
      <c r="AF80" s="127" t="s">
        <v>354</v>
      </c>
      <c r="AG80" s="123" t="s">
        <v>347</v>
      </c>
      <c r="AH80" s="124" t="s">
        <v>347</v>
      </c>
      <c r="AI80" s="124"/>
      <c r="AJ80" s="125"/>
      <c r="AK80" s="126" t="s">
        <v>356</v>
      </c>
      <c r="AL80" s="126" t="s">
        <v>356</v>
      </c>
      <c r="AM80" s="128" t="s">
        <v>366</v>
      </c>
    </row>
    <row r="81" spans="1:39" ht="15.6" customHeight="1" x14ac:dyDescent="0.25">
      <c r="A81" s="42">
        <v>15</v>
      </c>
      <c r="B81" s="43" t="s">
        <v>121</v>
      </c>
      <c r="C81" s="131" t="s">
        <v>347</v>
      </c>
      <c r="D81" s="132" t="s">
        <v>349</v>
      </c>
      <c r="E81" s="132" t="s">
        <v>341</v>
      </c>
      <c r="F81" s="133" t="s">
        <v>334</v>
      </c>
      <c r="G81" s="134" t="s">
        <v>345</v>
      </c>
      <c r="H81" s="134" t="s">
        <v>354</v>
      </c>
      <c r="I81" s="135" t="s">
        <v>351</v>
      </c>
      <c r="J81" s="131" t="s">
        <v>347</v>
      </c>
      <c r="K81" s="132" t="s">
        <v>335</v>
      </c>
      <c r="L81" s="132" t="s">
        <v>347</v>
      </c>
      <c r="M81" s="133"/>
      <c r="N81" s="134" t="s">
        <v>372</v>
      </c>
      <c r="O81" s="134" t="s">
        <v>360</v>
      </c>
      <c r="P81" s="136" t="s">
        <v>350</v>
      </c>
      <c r="R81" s="42">
        <v>15</v>
      </c>
      <c r="S81" s="137" t="s">
        <v>335</v>
      </c>
      <c r="T81" s="132" t="s">
        <v>340</v>
      </c>
      <c r="U81" s="132" t="s">
        <v>341</v>
      </c>
      <c r="V81" s="138"/>
      <c r="W81" s="134" t="s">
        <v>372</v>
      </c>
      <c r="X81" s="134" t="s">
        <v>356</v>
      </c>
      <c r="Y81" s="135" t="s">
        <v>379</v>
      </c>
      <c r="Z81" s="131" t="s">
        <v>341</v>
      </c>
      <c r="AA81" s="132" t="s">
        <v>342</v>
      </c>
      <c r="AB81" s="132" t="s">
        <v>412</v>
      </c>
      <c r="AC81" s="133" t="s">
        <v>412</v>
      </c>
      <c r="AD81" s="134" t="s">
        <v>363</v>
      </c>
      <c r="AE81" s="134" t="s">
        <v>412</v>
      </c>
      <c r="AF81" s="135" t="s">
        <v>352</v>
      </c>
      <c r="AG81" s="131" t="s">
        <v>334</v>
      </c>
      <c r="AH81" s="132" t="s">
        <v>347</v>
      </c>
      <c r="AI81" s="132"/>
      <c r="AJ81" s="133"/>
      <c r="AK81" s="134" t="s">
        <v>368</v>
      </c>
      <c r="AL81" s="134" t="s">
        <v>360</v>
      </c>
      <c r="AM81" s="136" t="s">
        <v>350</v>
      </c>
    </row>
    <row r="82" spans="1:39" ht="15.6" customHeight="1" x14ac:dyDescent="0.25">
      <c r="A82" s="30">
        <v>16</v>
      </c>
      <c r="B82" s="31" t="s">
        <v>127</v>
      </c>
      <c r="C82" s="115" t="s">
        <v>347</v>
      </c>
      <c r="D82" s="116" t="s">
        <v>341</v>
      </c>
      <c r="E82" s="116" t="s">
        <v>334</v>
      </c>
      <c r="F82" s="117" t="s">
        <v>334</v>
      </c>
      <c r="G82" s="118" t="s">
        <v>334</v>
      </c>
      <c r="H82" s="118" t="s">
        <v>372</v>
      </c>
      <c r="I82" s="119" t="s">
        <v>377</v>
      </c>
      <c r="J82" s="115" t="s">
        <v>347</v>
      </c>
      <c r="K82" s="116" t="s">
        <v>335</v>
      </c>
      <c r="L82" s="116" t="s">
        <v>335</v>
      </c>
      <c r="M82" s="117"/>
      <c r="N82" s="118" t="s">
        <v>374</v>
      </c>
      <c r="O82" s="118" t="s">
        <v>360</v>
      </c>
      <c r="P82" s="120" t="s">
        <v>369</v>
      </c>
      <c r="R82" s="30">
        <v>16</v>
      </c>
      <c r="S82" s="121" t="s">
        <v>335</v>
      </c>
      <c r="T82" s="116" t="s">
        <v>342</v>
      </c>
      <c r="U82" s="116" t="s">
        <v>334</v>
      </c>
      <c r="V82" s="122"/>
      <c r="W82" s="118" t="s">
        <v>376</v>
      </c>
      <c r="X82" s="118" t="s">
        <v>378</v>
      </c>
      <c r="Y82" s="119" t="s">
        <v>350</v>
      </c>
      <c r="Z82" s="115" t="s">
        <v>334</v>
      </c>
      <c r="AA82" s="116" t="s">
        <v>340</v>
      </c>
      <c r="AB82" s="116" t="s">
        <v>342</v>
      </c>
      <c r="AC82" s="117" t="s">
        <v>340</v>
      </c>
      <c r="AD82" s="118" t="s">
        <v>361</v>
      </c>
      <c r="AE82" s="118" t="s">
        <v>394</v>
      </c>
      <c r="AF82" s="119" t="s">
        <v>396</v>
      </c>
      <c r="AG82" s="115" t="s">
        <v>347</v>
      </c>
      <c r="AH82" s="116" t="s">
        <v>347</v>
      </c>
      <c r="AI82" s="116"/>
      <c r="AJ82" s="117"/>
      <c r="AK82" s="118" t="s">
        <v>356</v>
      </c>
      <c r="AL82" s="118" t="s">
        <v>374</v>
      </c>
      <c r="AM82" s="120" t="s">
        <v>362</v>
      </c>
    </row>
    <row r="83" spans="1:39" ht="15.6" customHeight="1" x14ac:dyDescent="0.25">
      <c r="A83" s="26">
        <v>17</v>
      </c>
      <c r="B83" s="27" t="s">
        <v>133</v>
      </c>
      <c r="C83" s="123" t="s">
        <v>347</v>
      </c>
      <c r="D83" s="124" t="s">
        <v>341</v>
      </c>
      <c r="E83" s="124" t="s">
        <v>341</v>
      </c>
      <c r="F83" s="125" t="s">
        <v>341</v>
      </c>
      <c r="G83" s="126" t="s">
        <v>372</v>
      </c>
      <c r="H83" s="126" t="s">
        <v>339</v>
      </c>
      <c r="I83" s="127" t="s">
        <v>337</v>
      </c>
      <c r="J83" s="123" t="s">
        <v>335</v>
      </c>
      <c r="K83" s="124" t="s">
        <v>374</v>
      </c>
      <c r="L83" s="124" t="s">
        <v>335</v>
      </c>
      <c r="M83" s="125"/>
      <c r="N83" s="126" t="s">
        <v>391</v>
      </c>
      <c r="O83" s="126" t="s">
        <v>345</v>
      </c>
      <c r="P83" s="128" t="s">
        <v>339</v>
      </c>
      <c r="R83" s="26">
        <v>17</v>
      </c>
      <c r="S83" s="129" t="s">
        <v>335</v>
      </c>
      <c r="T83" s="124" t="s">
        <v>342</v>
      </c>
      <c r="U83" s="124" t="s">
        <v>334</v>
      </c>
      <c r="V83" s="130"/>
      <c r="W83" s="126" t="s">
        <v>334</v>
      </c>
      <c r="X83" s="126" t="s">
        <v>378</v>
      </c>
      <c r="Y83" s="127" t="s">
        <v>360</v>
      </c>
      <c r="Z83" s="123" t="s">
        <v>341</v>
      </c>
      <c r="AA83" s="124" t="s">
        <v>341</v>
      </c>
      <c r="AB83" s="124" t="s">
        <v>340</v>
      </c>
      <c r="AC83" s="125" t="s">
        <v>412</v>
      </c>
      <c r="AD83" s="126" t="s">
        <v>361</v>
      </c>
      <c r="AE83" s="126" t="s">
        <v>386</v>
      </c>
      <c r="AF83" s="127" t="s">
        <v>393</v>
      </c>
      <c r="AG83" s="123" t="s">
        <v>334</v>
      </c>
      <c r="AH83" s="124" t="s">
        <v>347</v>
      </c>
      <c r="AI83" s="124"/>
      <c r="AJ83" s="125"/>
      <c r="AK83" s="126" t="s">
        <v>374</v>
      </c>
      <c r="AL83" s="126" t="s">
        <v>363</v>
      </c>
      <c r="AM83" s="128" t="s">
        <v>360</v>
      </c>
    </row>
    <row r="84" spans="1:39" ht="15.6" customHeight="1" x14ac:dyDescent="0.25">
      <c r="A84" s="26">
        <v>18</v>
      </c>
      <c r="B84" s="27" t="s">
        <v>139</v>
      </c>
      <c r="C84" s="123" t="s">
        <v>334</v>
      </c>
      <c r="D84" s="124" t="s">
        <v>349</v>
      </c>
      <c r="E84" s="124" t="s">
        <v>334</v>
      </c>
      <c r="F84" s="125" t="s">
        <v>334</v>
      </c>
      <c r="G84" s="126" t="s">
        <v>372</v>
      </c>
      <c r="H84" s="126" t="s">
        <v>345</v>
      </c>
      <c r="I84" s="127" t="s">
        <v>355</v>
      </c>
      <c r="J84" s="123" t="s">
        <v>347</v>
      </c>
      <c r="K84" s="124" t="s">
        <v>334</v>
      </c>
      <c r="L84" s="124" t="s">
        <v>347</v>
      </c>
      <c r="M84" s="125"/>
      <c r="N84" s="126" t="s">
        <v>378</v>
      </c>
      <c r="O84" s="126" t="s">
        <v>348</v>
      </c>
      <c r="P84" s="128" t="s">
        <v>376</v>
      </c>
      <c r="R84" s="26">
        <v>18</v>
      </c>
      <c r="S84" s="129" t="s">
        <v>335</v>
      </c>
      <c r="T84" s="124" t="s">
        <v>335</v>
      </c>
      <c r="U84" s="124" t="s">
        <v>341</v>
      </c>
      <c r="V84" s="130"/>
      <c r="W84" s="126" t="s">
        <v>374</v>
      </c>
      <c r="X84" s="126" t="s">
        <v>413</v>
      </c>
      <c r="Y84" s="127" t="s">
        <v>348</v>
      </c>
      <c r="Z84" s="123" t="s">
        <v>341</v>
      </c>
      <c r="AA84" s="124" t="s">
        <v>349</v>
      </c>
      <c r="AB84" s="124" t="s">
        <v>340</v>
      </c>
      <c r="AC84" s="125" t="s">
        <v>341</v>
      </c>
      <c r="AD84" s="126" t="s">
        <v>345</v>
      </c>
      <c r="AE84" s="126" t="s">
        <v>375</v>
      </c>
      <c r="AF84" s="127" t="s">
        <v>352</v>
      </c>
      <c r="AG84" s="123" t="s">
        <v>334</v>
      </c>
      <c r="AH84" s="124" t="s">
        <v>347</v>
      </c>
      <c r="AI84" s="124"/>
      <c r="AJ84" s="125"/>
      <c r="AK84" s="126" t="s">
        <v>378</v>
      </c>
      <c r="AL84" s="126" t="s">
        <v>376</v>
      </c>
      <c r="AM84" s="128" t="s">
        <v>357</v>
      </c>
    </row>
    <row r="85" spans="1:39" ht="15.6" customHeight="1" x14ac:dyDescent="0.25">
      <c r="A85" s="26">
        <v>19</v>
      </c>
      <c r="B85" s="27" t="s">
        <v>145</v>
      </c>
      <c r="C85" s="123" t="s">
        <v>335</v>
      </c>
      <c r="D85" s="124" t="s">
        <v>340</v>
      </c>
      <c r="E85" s="124" t="s">
        <v>341</v>
      </c>
      <c r="F85" s="125" t="s">
        <v>341</v>
      </c>
      <c r="G85" s="126" t="s">
        <v>349</v>
      </c>
      <c r="H85" s="126" t="s">
        <v>345</v>
      </c>
      <c r="I85" s="127" t="s">
        <v>338</v>
      </c>
      <c r="J85" s="123" t="s">
        <v>347</v>
      </c>
      <c r="K85" s="124" t="s">
        <v>334</v>
      </c>
      <c r="L85" s="124" t="s">
        <v>335</v>
      </c>
      <c r="M85" s="125"/>
      <c r="N85" s="126" t="s">
        <v>334</v>
      </c>
      <c r="O85" s="126" t="s">
        <v>352</v>
      </c>
      <c r="P85" s="128" t="s">
        <v>351</v>
      </c>
      <c r="R85" s="26">
        <v>19</v>
      </c>
      <c r="S85" s="129" t="s">
        <v>335</v>
      </c>
      <c r="T85" s="124" t="s">
        <v>342</v>
      </c>
      <c r="U85" s="124" t="s">
        <v>334</v>
      </c>
      <c r="V85" s="130"/>
      <c r="W85" s="126" t="s">
        <v>363</v>
      </c>
      <c r="X85" s="126" t="s">
        <v>376</v>
      </c>
      <c r="Y85" s="127" t="s">
        <v>379</v>
      </c>
      <c r="Z85" s="123" t="s">
        <v>334</v>
      </c>
      <c r="AA85" s="124" t="s">
        <v>349</v>
      </c>
      <c r="AB85" s="124" t="s">
        <v>340</v>
      </c>
      <c r="AC85" s="125" t="s">
        <v>345</v>
      </c>
      <c r="AD85" s="126" t="s">
        <v>412</v>
      </c>
      <c r="AE85" s="126" t="s">
        <v>386</v>
      </c>
      <c r="AF85" s="127" t="s">
        <v>412</v>
      </c>
      <c r="AG85" s="123" t="s">
        <v>334</v>
      </c>
      <c r="AH85" s="124" t="s">
        <v>347</v>
      </c>
      <c r="AI85" s="124"/>
      <c r="AJ85" s="125"/>
      <c r="AK85" s="126" t="s">
        <v>374</v>
      </c>
      <c r="AL85" s="126" t="s">
        <v>354</v>
      </c>
      <c r="AM85" s="128" t="s">
        <v>371</v>
      </c>
    </row>
    <row r="86" spans="1:39" ht="15.6" customHeight="1" x14ac:dyDescent="0.25">
      <c r="A86" s="42">
        <v>20</v>
      </c>
      <c r="B86" s="43" t="s">
        <v>151</v>
      </c>
      <c r="C86" s="131" t="s">
        <v>347</v>
      </c>
      <c r="D86" s="132" t="s">
        <v>349</v>
      </c>
      <c r="E86" s="132" t="s">
        <v>347</v>
      </c>
      <c r="F86" s="133" t="s">
        <v>334</v>
      </c>
      <c r="G86" s="134" t="s">
        <v>341</v>
      </c>
      <c r="H86" s="134" t="s">
        <v>372</v>
      </c>
      <c r="I86" s="135" t="s">
        <v>363</v>
      </c>
      <c r="J86" s="131" t="s">
        <v>347</v>
      </c>
      <c r="K86" s="132" t="s">
        <v>356</v>
      </c>
      <c r="L86" s="132" t="s">
        <v>347</v>
      </c>
      <c r="M86" s="133"/>
      <c r="N86" s="134" t="s">
        <v>376</v>
      </c>
      <c r="O86" s="134" t="s">
        <v>356</v>
      </c>
      <c r="P86" s="136" t="s">
        <v>366</v>
      </c>
      <c r="R86" s="42">
        <v>20</v>
      </c>
      <c r="S86" s="137" t="s">
        <v>335</v>
      </c>
      <c r="T86" s="132" t="s">
        <v>334</v>
      </c>
      <c r="U86" s="132" t="s">
        <v>335</v>
      </c>
      <c r="V86" s="138"/>
      <c r="W86" s="134" t="s">
        <v>378</v>
      </c>
      <c r="X86" s="134" t="s">
        <v>413</v>
      </c>
      <c r="Y86" s="135" t="s">
        <v>356</v>
      </c>
      <c r="Z86" s="131" t="s">
        <v>347</v>
      </c>
      <c r="AA86" s="132" t="s">
        <v>374</v>
      </c>
      <c r="AB86" s="132" t="s">
        <v>374</v>
      </c>
      <c r="AC86" s="133" t="s">
        <v>374</v>
      </c>
      <c r="AD86" s="134" t="s">
        <v>372</v>
      </c>
      <c r="AE86" s="134" t="s">
        <v>352</v>
      </c>
      <c r="AF86" s="135" t="s">
        <v>351</v>
      </c>
      <c r="AG86" s="131" t="s">
        <v>334</v>
      </c>
      <c r="AH86" s="132" t="s">
        <v>347</v>
      </c>
      <c r="AI86" s="132"/>
      <c r="AJ86" s="133"/>
      <c r="AK86" s="134" t="s">
        <v>378</v>
      </c>
      <c r="AL86" s="134" t="s">
        <v>413</v>
      </c>
      <c r="AM86" s="136" t="s">
        <v>367</v>
      </c>
    </row>
    <row r="87" spans="1:39" ht="15.6" customHeight="1" x14ac:dyDescent="0.25">
      <c r="A87" s="30">
        <v>21</v>
      </c>
      <c r="B87" s="31" t="s">
        <v>156</v>
      </c>
      <c r="C87" s="115" t="s">
        <v>335</v>
      </c>
      <c r="D87" s="116" t="s">
        <v>342</v>
      </c>
      <c r="E87" s="116" t="s">
        <v>340</v>
      </c>
      <c r="F87" s="117" t="s">
        <v>336</v>
      </c>
      <c r="G87" s="118" t="s">
        <v>416</v>
      </c>
      <c r="H87" s="118" t="s">
        <v>412</v>
      </c>
      <c r="I87" s="119" t="s">
        <v>396</v>
      </c>
      <c r="J87" s="115" t="s">
        <v>341</v>
      </c>
      <c r="K87" s="116" t="s">
        <v>335</v>
      </c>
      <c r="L87" s="116" t="s">
        <v>341</v>
      </c>
      <c r="M87" s="117"/>
      <c r="N87" s="118" t="s">
        <v>345</v>
      </c>
      <c r="O87" s="118" t="s">
        <v>397</v>
      </c>
      <c r="P87" s="120" t="s">
        <v>346</v>
      </c>
      <c r="R87" s="30">
        <v>21</v>
      </c>
      <c r="S87" s="121" t="s">
        <v>334</v>
      </c>
      <c r="T87" s="116" t="s">
        <v>336</v>
      </c>
      <c r="U87" s="116" t="s">
        <v>341</v>
      </c>
      <c r="V87" s="122"/>
      <c r="W87" s="118" t="s">
        <v>375</v>
      </c>
      <c r="X87" s="118" t="s">
        <v>364</v>
      </c>
      <c r="Y87" s="119" t="s">
        <v>380</v>
      </c>
      <c r="Z87" s="115" t="s">
        <v>340</v>
      </c>
      <c r="AA87" s="116" t="s">
        <v>341</v>
      </c>
      <c r="AB87" s="116" t="s">
        <v>342</v>
      </c>
      <c r="AC87" s="117" t="s">
        <v>416</v>
      </c>
      <c r="AD87" s="118" t="s">
        <v>349</v>
      </c>
      <c r="AE87" s="118" t="s">
        <v>419</v>
      </c>
      <c r="AF87" s="119" t="s">
        <v>420</v>
      </c>
      <c r="AG87" s="115" t="s">
        <v>347</v>
      </c>
      <c r="AH87" s="116" t="s">
        <v>347</v>
      </c>
      <c r="AI87" s="116"/>
      <c r="AJ87" s="117"/>
      <c r="AK87" s="118" t="s">
        <v>343</v>
      </c>
      <c r="AL87" s="118" t="s">
        <v>339</v>
      </c>
      <c r="AM87" s="120" t="s">
        <v>377</v>
      </c>
    </row>
    <row r="88" spans="1:39" ht="15.6" customHeight="1" x14ac:dyDescent="0.25">
      <c r="A88" s="26">
        <v>22</v>
      </c>
      <c r="B88" s="27" t="s">
        <v>162</v>
      </c>
      <c r="C88" s="123" t="s">
        <v>335</v>
      </c>
      <c r="D88" s="124" t="s">
        <v>340</v>
      </c>
      <c r="E88" s="124" t="s">
        <v>335</v>
      </c>
      <c r="F88" s="125" t="s">
        <v>335</v>
      </c>
      <c r="G88" s="126" t="s">
        <v>349</v>
      </c>
      <c r="H88" s="126" t="s">
        <v>345</v>
      </c>
      <c r="I88" s="127" t="s">
        <v>373</v>
      </c>
      <c r="J88" s="123" t="s">
        <v>335</v>
      </c>
      <c r="K88" s="124" t="s">
        <v>334</v>
      </c>
      <c r="L88" s="124" t="s">
        <v>347</v>
      </c>
      <c r="M88" s="125"/>
      <c r="N88" s="126" t="s">
        <v>334</v>
      </c>
      <c r="O88" s="126" t="s">
        <v>372</v>
      </c>
      <c r="P88" s="128" t="s">
        <v>358</v>
      </c>
      <c r="R88" s="26">
        <v>22</v>
      </c>
      <c r="S88" s="129" t="s">
        <v>335</v>
      </c>
      <c r="T88" s="124" t="s">
        <v>335</v>
      </c>
      <c r="U88" s="124" t="s">
        <v>334</v>
      </c>
      <c r="V88" s="130"/>
      <c r="W88" s="126" t="s">
        <v>334</v>
      </c>
      <c r="X88" s="126" t="s">
        <v>343</v>
      </c>
      <c r="Y88" s="127" t="s">
        <v>354</v>
      </c>
      <c r="Z88" s="123" t="s">
        <v>334</v>
      </c>
      <c r="AA88" s="124" t="s">
        <v>356</v>
      </c>
      <c r="AB88" s="124" t="s">
        <v>341</v>
      </c>
      <c r="AC88" s="125" t="s">
        <v>345</v>
      </c>
      <c r="AD88" s="126" t="s">
        <v>345</v>
      </c>
      <c r="AE88" s="126" t="s">
        <v>397</v>
      </c>
      <c r="AF88" s="127" t="s">
        <v>364</v>
      </c>
      <c r="AG88" s="123" t="s">
        <v>334</v>
      </c>
      <c r="AH88" s="124" t="s">
        <v>335</v>
      </c>
      <c r="AI88" s="124"/>
      <c r="AJ88" s="125"/>
      <c r="AK88" s="126" t="s">
        <v>335</v>
      </c>
      <c r="AL88" s="126" t="s">
        <v>354</v>
      </c>
      <c r="AM88" s="128" t="s">
        <v>371</v>
      </c>
    </row>
    <row r="89" spans="1:39" ht="15.6" customHeight="1" x14ac:dyDescent="0.25">
      <c r="A89" s="26">
        <v>23</v>
      </c>
      <c r="B89" s="27" t="s">
        <v>168</v>
      </c>
      <c r="C89" s="123" t="s">
        <v>341</v>
      </c>
      <c r="D89" s="124" t="s">
        <v>349</v>
      </c>
      <c r="E89" s="124" t="s">
        <v>340</v>
      </c>
      <c r="F89" s="125" t="s">
        <v>340</v>
      </c>
      <c r="G89" s="126" t="s">
        <v>417</v>
      </c>
      <c r="H89" s="126" t="s">
        <v>352</v>
      </c>
      <c r="I89" s="127" t="s">
        <v>375</v>
      </c>
      <c r="J89" s="123" t="s">
        <v>341</v>
      </c>
      <c r="K89" s="124" t="s">
        <v>334</v>
      </c>
      <c r="L89" s="124" t="s">
        <v>335</v>
      </c>
      <c r="M89" s="125"/>
      <c r="N89" s="126" t="s">
        <v>361</v>
      </c>
      <c r="O89" s="126" t="s">
        <v>412</v>
      </c>
      <c r="P89" s="128" t="s">
        <v>338</v>
      </c>
      <c r="R89" s="26">
        <v>23</v>
      </c>
      <c r="S89" s="129" t="s">
        <v>341</v>
      </c>
      <c r="T89" s="124" t="s">
        <v>349</v>
      </c>
      <c r="U89" s="124" t="s">
        <v>340</v>
      </c>
      <c r="V89" s="130"/>
      <c r="W89" s="126" t="s">
        <v>423</v>
      </c>
      <c r="X89" s="126" t="s">
        <v>397</v>
      </c>
      <c r="Y89" s="127" t="s">
        <v>421</v>
      </c>
      <c r="Z89" s="123" t="s">
        <v>340</v>
      </c>
      <c r="AA89" s="124" t="s">
        <v>349</v>
      </c>
      <c r="AB89" s="124" t="s">
        <v>342</v>
      </c>
      <c r="AC89" s="125" t="s">
        <v>412</v>
      </c>
      <c r="AD89" s="126" t="s">
        <v>391</v>
      </c>
      <c r="AE89" s="126" t="s">
        <v>392</v>
      </c>
      <c r="AF89" s="127" t="s">
        <v>477</v>
      </c>
      <c r="AG89" s="123" t="s">
        <v>334</v>
      </c>
      <c r="AH89" s="124" t="s">
        <v>334</v>
      </c>
      <c r="AI89" s="124"/>
      <c r="AJ89" s="125"/>
      <c r="AK89" s="126" t="s">
        <v>341</v>
      </c>
      <c r="AL89" s="126" t="s">
        <v>343</v>
      </c>
      <c r="AM89" s="128" t="s">
        <v>337</v>
      </c>
    </row>
    <row r="90" spans="1:39" ht="15.6" customHeight="1" x14ac:dyDescent="0.25">
      <c r="A90" s="26">
        <v>24</v>
      </c>
      <c r="B90" s="27" t="s">
        <v>174</v>
      </c>
      <c r="C90" s="123" t="s">
        <v>347</v>
      </c>
      <c r="D90" s="124" t="s">
        <v>340</v>
      </c>
      <c r="E90" s="124" t="s">
        <v>341</v>
      </c>
      <c r="F90" s="125" t="s">
        <v>334</v>
      </c>
      <c r="G90" s="126" t="s">
        <v>341</v>
      </c>
      <c r="H90" s="126" t="s">
        <v>412</v>
      </c>
      <c r="I90" s="127" t="s">
        <v>346</v>
      </c>
      <c r="J90" s="123" t="s">
        <v>347</v>
      </c>
      <c r="K90" s="124" t="s">
        <v>347</v>
      </c>
      <c r="L90" s="124" t="s">
        <v>335</v>
      </c>
      <c r="M90" s="125"/>
      <c r="N90" s="126" t="s">
        <v>356</v>
      </c>
      <c r="O90" s="126" t="s">
        <v>413</v>
      </c>
      <c r="P90" s="128" t="s">
        <v>378</v>
      </c>
      <c r="R90" s="26">
        <v>24</v>
      </c>
      <c r="S90" s="129" t="s">
        <v>334</v>
      </c>
      <c r="T90" s="124" t="s">
        <v>335</v>
      </c>
      <c r="U90" s="124" t="s">
        <v>334</v>
      </c>
      <c r="V90" s="130"/>
      <c r="W90" s="126" t="s">
        <v>347</v>
      </c>
      <c r="X90" s="126" t="s">
        <v>413</v>
      </c>
      <c r="Y90" s="127" t="s">
        <v>357</v>
      </c>
      <c r="Z90" s="123" t="s">
        <v>349</v>
      </c>
      <c r="AA90" s="124" t="s">
        <v>341</v>
      </c>
      <c r="AB90" s="124" t="s">
        <v>341</v>
      </c>
      <c r="AC90" s="125" t="s">
        <v>341</v>
      </c>
      <c r="AD90" s="126" t="s">
        <v>334</v>
      </c>
      <c r="AE90" s="126" t="s">
        <v>416</v>
      </c>
      <c r="AF90" s="127" t="s">
        <v>361</v>
      </c>
      <c r="AG90" s="123" t="s">
        <v>347</v>
      </c>
      <c r="AH90" s="124" t="s">
        <v>347</v>
      </c>
      <c r="AI90" s="124"/>
      <c r="AJ90" s="125"/>
      <c r="AK90" s="126" t="s">
        <v>378</v>
      </c>
      <c r="AL90" s="126" t="s">
        <v>356</v>
      </c>
      <c r="AM90" s="128" t="s">
        <v>367</v>
      </c>
    </row>
    <row r="91" spans="1:39" ht="15.6" customHeight="1" x14ac:dyDescent="0.25">
      <c r="A91" s="42">
        <v>25</v>
      </c>
      <c r="B91" s="43" t="s">
        <v>180</v>
      </c>
      <c r="C91" s="131" t="s">
        <v>347</v>
      </c>
      <c r="D91" s="132" t="s">
        <v>341</v>
      </c>
      <c r="E91" s="132" t="s">
        <v>340</v>
      </c>
      <c r="F91" s="133" t="s">
        <v>341</v>
      </c>
      <c r="G91" s="134" t="s">
        <v>412</v>
      </c>
      <c r="H91" s="134" t="s">
        <v>352</v>
      </c>
      <c r="I91" s="135" t="s">
        <v>385</v>
      </c>
      <c r="J91" s="131" t="s">
        <v>341</v>
      </c>
      <c r="K91" s="132" t="s">
        <v>334</v>
      </c>
      <c r="L91" s="132" t="s">
        <v>335</v>
      </c>
      <c r="M91" s="133"/>
      <c r="N91" s="134" t="s">
        <v>376</v>
      </c>
      <c r="O91" s="134" t="s">
        <v>360</v>
      </c>
      <c r="P91" s="136" t="s">
        <v>371</v>
      </c>
      <c r="R91" s="42">
        <v>25</v>
      </c>
      <c r="S91" s="137" t="s">
        <v>341</v>
      </c>
      <c r="T91" s="132" t="s">
        <v>340</v>
      </c>
      <c r="U91" s="132" t="s">
        <v>349</v>
      </c>
      <c r="V91" s="138"/>
      <c r="W91" s="134" t="s">
        <v>343</v>
      </c>
      <c r="X91" s="134" t="s">
        <v>374</v>
      </c>
      <c r="Y91" s="135" t="s">
        <v>343</v>
      </c>
      <c r="Z91" s="131" t="s">
        <v>340</v>
      </c>
      <c r="AA91" s="132" t="s">
        <v>349</v>
      </c>
      <c r="AB91" s="132" t="s">
        <v>417</v>
      </c>
      <c r="AC91" s="133" t="s">
        <v>336</v>
      </c>
      <c r="AD91" s="134" t="s">
        <v>364</v>
      </c>
      <c r="AE91" s="134" t="s">
        <v>394</v>
      </c>
      <c r="AF91" s="135" t="s">
        <v>391</v>
      </c>
      <c r="AG91" s="131" t="s">
        <v>334</v>
      </c>
      <c r="AH91" s="132" t="s">
        <v>334</v>
      </c>
      <c r="AI91" s="132"/>
      <c r="AJ91" s="133"/>
      <c r="AK91" s="134" t="s">
        <v>376</v>
      </c>
      <c r="AL91" s="134" t="s">
        <v>348</v>
      </c>
      <c r="AM91" s="136" t="s">
        <v>368</v>
      </c>
    </row>
    <row r="92" spans="1:39" ht="15.6" customHeight="1" x14ac:dyDescent="0.25">
      <c r="A92" s="30">
        <v>26</v>
      </c>
      <c r="B92" s="31" t="s">
        <v>186</v>
      </c>
      <c r="C92" s="115" t="s">
        <v>341</v>
      </c>
      <c r="D92" s="116" t="s">
        <v>340</v>
      </c>
      <c r="E92" s="116" t="s">
        <v>340</v>
      </c>
      <c r="F92" s="117" t="s">
        <v>340</v>
      </c>
      <c r="G92" s="118" t="s">
        <v>412</v>
      </c>
      <c r="H92" s="118" t="s">
        <v>387</v>
      </c>
      <c r="I92" s="119" t="s">
        <v>375</v>
      </c>
      <c r="J92" s="115" t="s">
        <v>349</v>
      </c>
      <c r="K92" s="116" t="s">
        <v>341</v>
      </c>
      <c r="L92" s="116" t="s">
        <v>334</v>
      </c>
      <c r="M92" s="117"/>
      <c r="N92" s="118" t="s">
        <v>375</v>
      </c>
      <c r="O92" s="118" t="s">
        <v>339</v>
      </c>
      <c r="P92" s="120" t="s">
        <v>338</v>
      </c>
      <c r="R92" s="30">
        <v>26</v>
      </c>
      <c r="S92" s="121" t="s">
        <v>334</v>
      </c>
      <c r="T92" s="116" t="s">
        <v>349</v>
      </c>
      <c r="U92" s="116" t="s">
        <v>334</v>
      </c>
      <c r="V92" s="122"/>
      <c r="W92" s="118" t="s">
        <v>375</v>
      </c>
      <c r="X92" s="118" t="s">
        <v>364</v>
      </c>
      <c r="Y92" s="119" t="s">
        <v>338</v>
      </c>
      <c r="Z92" s="115" t="s">
        <v>341</v>
      </c>
      <c r="AA92" s="116" t="s">
        <v>334</v>
      </c>
      <c r="AB92" s="116" t="s">
        <v>341</v>
      </c>
      <c r="AC92" s="117" t="s">
        <v>372</v>
      </c>
      <c r="AD92" s="118" t="s">
        <v>345</v>
      </c>
      <c r="AE92" s="118" t="s">
        <v>364</v>
      </c>
      <c r="AF92" s="119" t="s">
        <v>339</v>
      </c>
      <c r="AG92" s="115" t="s">
        <v>334</v>
      </c>
      <c r="AH92" s="116" t="s">
        <v>335</v>
      </c>
      <c r="AI92" s="116"/>
      <c r="AJ92" s="117"/>
      <c r="AK92" s="118" t="s">
        <v>376</v>
      </c>
      <c r="AL92" s="118" t="s">
        <v>354</v>
      </c>
      <c r="AM92" s="120" t="s">
        <v>374</v>
      </c>
    </row>
    <row r="93" spans="1:39" ht="15.6" customHeight="1" x14ac:dyDescent="0.25">
      <c r="A93" s="26">
        <v>27</v>
      </c>
      <c r="B93" s="27" t="s">
        <v>192</v>
      </c>
      <c r="C93" s="123" t="s">
        <v>347</v>
      </c>
      <c r="D93" s="124" t="s">
        <v>349</v>
      </c>
      <c r="E93" s="124" t="s">
        <v>341</v>
      </c>
      <c r="F93" s="125" t="s">
        <v>335</v>
      </c>
      <c r="G93" s="126" t="s">
        <v>341</v>
      </c>
      <c r="H93" s="126" t="s">
        <v>352</v>
      </c>
      <c r="I93" s="127" t="s">
        <v>373</v>
      </c>
      <c r="J93" s="123" t="s">
        <v>347</v>
      </c>
      <c r="K93" s="124" t="s">
        <v>334</v>
      </c>
      <c r="L93" s="124" t="s">
        <v>335</v>
      </c>
      <c r="M93" s="125"/>
      <c r="N93" s="126" t="s">
        <v>374</v>
      </c>
      <c r="O93" s="126" t="s">
        <v>360</v>
      </c>
      <c r="P93" s="128" t="s">
        <v>350</v>
      </c>
      <c r="R93" s="26">
        <v>27</v>
      </c>
      <c r="S93" s="129" t="s">
        <v>334</v>
      </c>
      <c r="T93" s="124" t="s">
        <v>341</v>
      </c>
      <c r="U93" s="124" t="s">
        <v>341</v>
      </c>
      <c r="V93" s="130"/>
      <c r="W93" s="126" t="s">
        <v>360</v>
      </c>
      <c r="X93" s="126" t="s">
        <v>348</v>
      </c>
      <c r="Y93" s="127" t="s">
        <v>358</v>
      </c>
      <c r="Z93" s="123" t="s">
        <v>341</v>
      </c>
      <c r="AA93" s="124" t="s">
        <v>340</v>
      </c>
      <c r="AB93" s="124" t="s">
        <v>345</v>
      </c>
      <c r="AC93" s="125" t="s">
        <v>340</v>
      </c>
      <c r="AD93" s="126" t="s">
        <v>341</v>
      </c>
      <c r="AE93" s="126" t="s">
        <v>394</v>
      </c>
      <c r="AF93" s="127" t="s">
        <v>412</v>
      </c>
      <c r="AG93" s="123" t="s">
        <v>347</v>
      </c>
      <c r="AH93" s="124" t="s">
        <v>335</v>
      </c>
      <c r="AI93" s="124"/>
      <c r="AJ93" s="125"/>
      <c r="AK93" s="126" t="s">
        <v>374</v>
      </c>
      <c r="AL93" s="126" t="s">
        <v>360</v>
      </c>
      <c r="AM93" s="128" t="s">
        <v>369</v>
      </c>
    </row>
    <row r="94" spans="1:39" ht="15.6" customHeight="1" x14ac:dyDescent="0.25">
      <c r="A94" s="26">
        <v>28</v>
      </c>
      <c r="B94" s="27" t="s">
        <v>198</v>
      </c>
      <c r="C94" s="123" t="s">
        <v>334</v>
      </c>
      <c r="D94" s="124" t="s">
        <v>340</v>
      </c>
      <c r="E94" s="124" t="s">
        <v>341</v>
      </c>
      <c r="F94" s="125" t="s">
        <v>334</v>
      </c>
      <c r="G94" s="126" t="s">
        <v>372</v>
      </c>
      <c r="H94" s="126" t="s">
        <v>339</v>
      </c>
      <c r="I94" s="127" t="s">
        <v>373</v>
      </c>
      <c r="J94" s="123" t="s">
        <v>347</v>
      </c>
      <c r="K94" s="124" t="s">
        <v>334</v>
      </c>
      <c r="L94" s="124" t="s">
        <v>335</v>
      </c>
      <c r="M94" s="125"/>
      <c r="N94" s="126" t="s">
        <v>372</v>
      </c>
      <c r="O94" s="126" t="s">
        <v>360</v>
      </c>
      <c r="P94" s="128" t="s">
        <v>371</v>
      </c>
      <c r="R94" s="26">
        <v>28</v>
      </c>
      <c r="S94" s="129" t="s">
        <v>335</v>
      </c>
      <c r="T94" s="124" t="s">
        <v>340</v>
      </c>
      <c r="U94" s="124" t="s">
        <v>341</v>
      </c>
      <c r="V94" s="130"/>
      <c r="W94" s="126" t="s">
        <v>334</v>
      </c>
      <c r="X94" s="126" t="s">
        <v>348</v>
      </c>
      <c r="Y94" s="127" t="s">
        <v>354</v>
      </c>
      <c r="Z94" s="123" t="s">
        <v>334</v>
      </c>
      <c r="AA94" s="124" t="s">
        <v>347</v>
      </c>
      <c r="AB94" s="124" t="s">
        <v>335</v>
      </c>
      <c r="AC94" s="125" t="s">
        <v>356</v>
      </c>
      <c r="AD94" s="126" t="s">
        <v>376</v>
      </c>
      <c r="AE94" s="126" t="s">
        <v>354</v>
      </c>
      <c r="AF94" s="127" t="s">
        <v>368</v>
      </c>
      <c r="AG94" s="123" t="s">
        <v>347</v>
      </c>
      <c r="AH94" s="124" t="s">
        <v>347</v>
      </c>
      <c r="AI94" s="124"/>
      <c r="AJ94" s="125"/>
      <c r="AK94" s="126" t="s">
        <v>360</v>
      </c>
      <c r="AL94" s="126" t="s">
        <v>348</v>
      </c>
      <c r="AM94" s="128" t="s">
        <v>381</v>
      </c>
    </row>
    <row r="95" spans="1:39" ht="15.6" customHeight="1" x14ac:dyDescent="0.25">
      <c r="A95" s="26">
        <v>29</v>
      </c>
      <c r="B95" s="27" t="s">
        <v>204</v>
      </c>
      <c r="C95" s="123" t="s">
        <v>347</v>
      </c>
      <c r="D95" s="124" t="s">
        <v>341</v>
      </c>
      <c r="E95" s="124" t="s">
        <v>341</v>
      </c>
      <c r="F95" s="125" t="s">
        <v>335</v>
      </c>
      <c r="G95" s="126" t="s">
        <v>349</v>
      </c>
      <c r="H95" s="126" t="s">
        <v>387</v>
      </c>
      <c r="I95" s="127" t="s">
        <v>346</v>
      </c>
      <c r="J95" s="123" t="s">
        <v>335</v>
      </c>
      <c r="K95" s="124" t="s">
        <v>374</v>
      </c>
      <c r="L95" s="124" t="s">
        <v>334</v>
      </c>
      <c r="M95" s="125"/>
      <c r="N95" s="126" t="s">
        <v>374</v>
      </c>
      <c r="O95" s="126" t="s">
        <v>339</v>
      </c>
      <c r="P95" s="128" t="s">
        <v>377</v>
      </c>
      <c r="R95" s="26">
        <v>29</v>
      </c>
      <c r="S95" s="129" t="s">
        <v>334</v>
      </c>
      <c r="T95" s="124" t="s">
        <v>341</v>
      </c>
      <c r="U95" s="124" t="s">
        <v>334</v>
      </c>
      <c r="V95" s="130"/>
      <c r="W95" s="126" t="s">
        <v>343</v>
      </c>
      <c r="X95" s="126" t="s">
        <v>339</v>
      </c>
      <c r="Y95" s="127" t="s">
        <v>343</v>
      </c>
      <c r="Z95" s="123" t="s">
        <v>349</v>
      </c>
      <c r="AA95" s="124" t="s">
        <v>416</v>
      </c>
      <c r="AB95" s="124" t="s">
        <v>417</v>
      </c>
      <c r="AC95" s="125" t="s">
        <v>417</v>
      </c>
      <c r="AD95" s="126" t="s">
        <v>412</v>
      </c>
      <c r="AE95" s="126" t="s">
        <v>391</v>
      </c>
      <c r="AF95" s="127" t="s">
        <v>391</v>
      </c>
      <c r="AG95" s="123" t="s">
        <v>334</v>
      </c>
      <c r="AH95" s="124" t="s">
        <v>335</v>
      </c>
      <c r="AI95" s="124"/>
      <c r="AJ95" s="125"/>
      <c r="AK95" s="126" t="s">
        <v>356</v>
      </c>
      <c r="AL95" s="126" t="s">
        <v>368</v>
      </c>
      <c r="AM95" s="128" t="s">
        <v>370</v>
      </c>
    </row>
    <row r="96" spans="1:39" ht="15.6" customHeight="1" x14ac:dyDescent="0.25">
      <c r="A96" s="42">
        <v>30</v>
      </c>
      <c r="B96" s="43" t="s">
        <v>210</v>
      </c>
      <c r="C96" s="131" t="s">
        <v>334</v>
      </c>
      <c r="D96" s="132" t="s">
        <v>349</v>
      </c>
      <c r="E96" s="132" t="s">
        <v>349</v>
      </c>
      <c r="F96" s="133" t="s">
        <v>334</v>
      </c>
      <c r="G96" s="134" t="s">
        <v>349</v>
      </c>
      <c r="H96" s="134" t="s">
        <v>345</v>
      </c>
      <c r="I96" s="135" t="s">
        <v>338</v>
      </c>
      <c r="J96" s="131" t="s">
        <v>334</v>
      </c>
      <c r="K96" s="132" t="s">
        <v>335</v>
      </c>
      <c r="L96" s="132" t="s">
        <v>335</v>
      </c>
      <c r="M96" s="133"/>
      <c r="N96" s="134" t="s">
        <v>334</v>
      </c>
      <c r="O96" s="134" t="s">
        <v>348</v>
      </c>
      <c r="P96" s="136" t="s">
        <v>350</v>
      </c>
      <c r="R96" s="42">
        <v>30</v>
      </c>
      <c r="S96" s="137" t="s">
        <v>334</v>
      </c>
      <c r="T96" s="132" t="s">
        <v>342</v>
      </c>
      <c r="U96" s="132" t="s">
        <v>341</v>
      </c>
      <c r="V96" s="138"/>
      <c r="W96" s="134" t="s">
        <v>374</v>
      </c>
      <c r="X96" s="134" t="s">
        <v>348</v>
      </c>
      <c r="Y96" s="135" t="s">
        <v>377</v>
      </c>
      <c r="Z96" s="131" t="s">
        <v>340</v>
      </c>
      <c r="AA96" s="132" t="s">
        <v>416</v>
      </c>
      <c r="AB96" s="132" t="s">
        <v>345</v>
      </c>
      <c r="AC96" s="133" t="s">
        <v>412</v>
      </c>
      <c r="AD96" s="134" t="s">
        <v>375</v>
      </c>
      <c r="AE96" s="134" t="s">
        <v>387</v>
      </c>
      <c r="AF96" s="135" t="s">
        <v>396</v>
      </c>
      <c r="AG96" s="131" t="s">
        <v>334</v>
      </c>
      <c r="AH96" s="132" t="s">
        <v>335</v>
      </c>
      <c r="AI96" s="132"/>
      <c r="AJ96" s="133"/>
      <c r="AK96" s="134" t="s">
        <v>363</v>
      </c>
      <c r="AL96" s="134" t="s">
        <v>376</v>
      </c>
      <c r="AM96" s="136" t="s">
        <v>350</v>
      </c>
    </row>
    <row r="97" spans="1:39" ht="15.6" customHeight="1" x14ac:dyDescent="0.25">
      <c r="A97" s="30">
        <v>31</v>
      </c>
      <c r="B97" s="31" t="s">
        <v>216</v>
      </c>
      <c r="C97" s="115" t="s">
        <v>347</v>
      </c>
      <c r="D97" s="116" t="s">
        <v>340</v>
      </c>
      <c r="E97" s="116" t="s">
        <v>334</v>
      </c>
      <c r="F97" s="117" t="s">
        <v>341</v>
      </c>
      <c r="G97" s="118" t="s">
        <v>340</v>
      </c>
      <c r="H97" s="118" t="s">
        <v>372</v>
      </c>
      <c r="I97" s="119" t="s">
        <v>353</v>
      </c>
      <c r="J97" s="115" t="s">
        <v>347</v>
      </c>
      <c r="K97" s="116" t="s">
        <v>341</v>
      </c>
      <c r="L97" s="116" t="s">
        <v>335</v>
      </c>
      <c r="M97" s="117"/>
      <c r="N97" s="118" t="s">
        <v>376</v>
      </c>
      <c r="O97" s="118" t="s">
        <v>372</v>
      </c>
      <c r="P97" s="120" t="s">
        <v>371</v>
      </c>
      <c r="R97" s="30">
        <v>31</v>
      </c>
      <c r="S97" s="121" t="s">
        <v>334</v>
      </c>
      <c r="T97" s="116" t="s">
        <v>340</v>
      </c>
      <c r="U97" s="116" t="s">
        <v>349</v>
      </c>
      <c r="V97" s="122"/>
      <c r="W97" s="118" t="s">
        <v>374</v>
      </c>
      <c r="X97" s="118" t="s">
        <v>413</v>
      </c>
      <c r="Y97" s="119" t="s">
        <v>360</v>
      </c>
      <c r="Z97" s="115" t="s">
        <v>340</v>
      </c>
      <c r="AA97" s="116" t="s">
        <v>356</v>
      </c>
      <c r="AB97" s="116" t="s">
        <v>412</v>
      </c>
      <c r="AC97" s="117" t="s">
        <v>416</v>
      </c>
      <c r="AD97" s="118" t="s">
        <v>341</v>
      </c>
      <c r="AE97" s="118" t="s">
        <v>375</v>
      </c>
      <c r="AF97" s="119" t="s">
        <v>352</v>
      </c>
      <c r="AG97" s="115" t="s">
        <v>347</v>
      </c>
      <c r="AH97" s="116" t="s">
        <v>347</v>
      </c>
      <c r="AI97" s="116"/>
      <c r="AJ97" s="117"/>
      <c r="AK97" s="118" t="s">
        <v>335</v>
      </c>
      <c r="AL97" s="118" t="s">
        <v>348</v>
      </c>
      <c r="AM97" s="120" t="s">
        <v>376</v>
      </c>
    </row>
    <row r="98" spans="1:39" ht="15.6" customHeight="1" x14ac:dyDescent="0.25">
      <c r="A98" s="26">
        <v>32</v>
      </c>
      <c r="B98" s="27" t="s">
        <v>221</v>
      </c>
      <c r="C98" s="123" t="s">
        <v>335</v>
      </c>
      <c r="D98" s="124" t="s">
        <v>340</v>
      </c>
      <c r="E98" s="124" t="s">
        <v>349</v>
      </c>
      <c r="F98" s="125" t="s">
        <v>340</v>
      </c>
      <c r="G98" s="126" t="s">
        <v>416</v>
      </c>
      <c r="H98" s="126" t="s">
        <v>339</v>
      </c>
      <c r="I98" s="127" t="s">
        <v>380</v>
      </c>
      <c r="J98" s="123" t="s">
        <v>334</v>
      </c>
      <c r="K98" s="124" t="s">
        <v>335</v>
      </c>
      <c r="L98" s="124" t="s">
        <v>335</v>
      </c>
      <c r="M98" s="125"/>
      <c r="N98" s="126" t="s">
        <v>361</v>
      </c>
      <c r="O98" s="126" t="s">
        <v>339</v>
      </c>
      <c r="P98" s="128" t="s">
        <v>372</v>
      </c>
      <c r="R98" s="26">
        <v>32</v>
      </c>
      <c r="S98" s="129" t="s">
        <v>341</v>
      </c>
      <c r="T98" s="124" t="s">
        <v>334</v>
      </c>
      <c r="U98" s="124" t="s">
        <v>341</v>
      </c>
      <c r="V98" s="130"/>
      <c r="W98" s="126" t="s">
        <v>363</v>
      </c>
      <c r="X98" s="126" t="s">
        <v>374</v>
      </c>
      <c r="Y98" s="127" t="s">
        <v>377</v>
      </c>
      <c r="Z98" s="123" t="s">
        <v>340</v>
      </c>
      <c r="AA98" s="124" t="s">
        <v>334</v>
      </c>
      <c r="AB98" s="124" t="s">
        <v>372</v>
      </c>
      <c r="AC98" s="125" t="s">
        <v>340</v>
      </c>
      <c r="AD98" s="126" t="s">
        <v>391</v>
      </c>
      <c r="AE98" s="126" t="s">
        <v>392</v>
      </c>
      <c r="AF98" s="127" t="s">
        <v>387</v>
      </c>
      <c r="AG98" s="123" t="s">
        <v>347</v>
      </c>
      <c r="AH98" s="124" t="s">
        <v>335</v>
      </c>
      <c r="AI98" s="124"/>
      <c r="AJ98" s="125"/>
      <c r="AK98" s="126" t="s">
        <v>374</v>
      </c>
      <c r="AL98" s="126" t="s">
        <v>376</v>
      </c>
      <c r="AM98" s="128" t="s">
        <v>381</v>
      </c>
    </row>
    <row r="99" spans="1:39" ht="15.6" customHeight="1" x14ac:dyDescent="0.25">
      <c r="A99" s="26">
        <v>33</v>
      </c>
      <c r="B99" s="27" t="s">
        <v>227</v>
      </c>
      <c r="C99" s="123" t="s">
        <v>347</v>
      </c>
      <c r="D99" s="124" t="s">
        <v>349</v>
      </c>
      <c r="E99" s="124" t="s">
        <v>334</v>
      </c>
      <c r="F99" s="125" t="s">
        <v>347</v>
      </c>
      <c r="G99" s="126" t="s">
        <v>345</v>
      </c>
      <c r="H99" s="126" t="s">
        <v>372</v>
      </c>
      <c r="I99" s="127" t="s">
        <v>344</v>
      </c>
      <c r="J99" s="123" t="s">
        <v>347</v>
      </c>
      <c r="K99" s="124" t="s">
        <v>372</v>
      </c>
      <c r="L99" s="124" t="s">
        <v>335</v>
      </c>
      <c r="M99" s="125"/>
      <c r="N99" s="126" t="s">
        <v>368</v>
      </c>
      <c r="O99" s="126" t="s">
        <v>378</v>
      </c>
      <c r="P99" s="128" t="s">
        <v>362</v>
      </c>
      <c r="R99" s="26">
        <v>33</v>
      </c>
      <c r="S99" s="129" t="s">
        <v>335</v>
      </c>
      <c r="T99" s="124" t="s">
        <v>340</v>
      </c>
      <c r="U99" s="124" t="s">
        <v>341</v>
      </c>
      <c r="V99" s="130"/>
      <c r="W99" s="126" t="s">
        <v>347</v>
      </c>
      <c r="X99" s="126" t="s">
        <v>413</v>
      </c>
      <c r="Y99" s="127" t="s">
        <v>370</v>
      </c>
      <c r="Z99" s="123" t="s">
        <v>347</v>
      </c>
      <c r="AA99" s="124" t="s">
        <v>347</v>
      </c>
      <c r="AB99" s="124" t="s">
        <v>334</v>
      </c>
      <c r="AC99" s="125" t="s">
        <v>374</v>
      </c>
      <c r="AD99" s="126" t="s">
        <v>363</v>
      </c>
      <c r="AE99" s="126" t="s">
        <v>345</v>
      </c>
      <c r="AF99" s="127" t="s">
        <v>354</v>
      </c>
      <c r="AG99" s="123" t="s">
        <v>347</v>
      </c>
      <c r="AH99" s="124" t="s">
        <v>347</v>
      </c>
      <c r="AI99" s="124"/>
      <c r="AJ99" s="125"/>
      <c r="AK99" s="126" t="s">
        <v>347</v>
      </c>
      <c r="AL99" s="126" t="s">
        <v>376</v>
      </c>
      <c r="AM99" s="128" t="s">
        <v>367</v>
      </c>
    </row>
    <row r="100" spans="1:39" ht="15.6" customHeight="1" x14ac:dyDescent="0.25">
      <c r="A100" s="26">
        <v>34</v>
      </c>
      <c r="B100" s="27" t="s">
        <v>233</v>
      </c>
      <c r="C100" s="123" t="s">
        <v>335</v>
      </c>
      <c r="D100" s="124" t="s">
        <v>349</v>
      </c>
      <c r="E100" s="124" t="s">
        <v>341</v>
      </c>
      <c r="F100" s="125" t="s">
        <v>335</v>
      </c>
      <c r="G100" s="126" t="s">
        <v>349</v>
      </c>
      <c r="H100" s="126" t="s">
        <v>354</v>
      </c>
      <c r="I100" s="127" t="s">
        <v>337</v>
      </c>
      <c r="J100" s="123" t="s">
        <v>347</v>
      </c>
      <c r="K100" s="124" t="s">
        <v>374</v>
      </c>
      <c r="L100" s="124" t="s">
        <v>335</v>
      </c>
      <c r="M100" s="125"/>
      <c r="N100" s="126" t="s">
        <v>360</v>
      </c>
      <c r="O100" s="126" t="s">
        <v>374</v>
      </c>
      <c r="P100" s="128" t="s">
        <v>369</v>
      </c>
      <c r="R100" s="26">
        <v>34</v>
      </c>
      <c r="S100" s="129" t="s">
        <v>341</v>
      </c>
      <c r="T100" s="124" t="s">
        <v>340</v>
      </c>
      <c r="U100" s="124" t="s">
        <v>341</v>
      </c>
      <c r="V100" s="130"/>
      <c r="W100" s="126" t="s">
        <v>334</v>
      </c>
      <c r="X100" s="126" t="s">
        <v>356</v>
      </c>
      <c r="Y100" s="127" t="s">
        <v>377</v>
      </c>
      <c r="Z100" s="123" t="s">
        <v>340</v>
      </c>
      <c r="AA100" s="124" t="s">
        <v>416</v>
      </c>
      <c r="AB100" s="124" t="s">
        <v>342</v>
      </c>
      <c r="AC100" s="125" t="s">
        <v>340</v>
      </c>
      <c r="AD100" s="126" t="s">
        <v>360</v>
      </c>
      <c r="AE100" s="126" t="s">
        <v>386</v>
      </c>
      <c r="AF100" s="127" t="s">
        <v>375</v>
      </c>
      <c r="AG100" s="123" t="s">
        <v>334</v>
      </c>
      <c r="AH100" s="124" t="s">
        <v>335</v>
      </c>
      <c r="AI100" s="124"/>
      <c r="AJ100" s="125"/>
      <c r="AK100" s="126" t="s">
        <v>368</v>
      </c>
      <c r="AL100" s="126" t="s">
        <v>360</v>
      </c>
      <c r="AM100" s="128" t="s">
        <v>374</v>
      </c>
    </row>
    <row r="101" spans="1:39" ht="15.6" customHeight="1" x14ac:dyDescent="0.25">
      <c r="A101" s="42">
        <v>35</v>
      </c>
      <c r="B101" s="43" t="s">
        <v>239</v>
      </c>
      <c r="C101" s="131" t="s">
        <v>347</v>
      </c>
      <c r="D101" s="132" t="s">
        <v>341</v>
      </c>
      <c r="E101" s="132" t="s">
        <v>334</v>
      </c>
      <c r="F101" s="133" t="s">
        <v>341</v>
      </c>
      <c r="G101" s="134" t="s">
        <v>349</v>
      </c>
      <c r="H101" s="134" t="s">
        <v>345</v>
      </c>
      <c r="I101" s="135" t="s">
        <v>373</v>
      </c>
      <c r="J101" s="131" t="s">
        <v>347</v>
      </c>
      <c r="K101" s="132" t="s">
        <v>341</v>
      </c>
      <c r="L101" s="132" t="s">
        <v>335</v>
      </c>
      <c r="M101" s="133"/>
      <c r="N101" s="134" t="s">
        <v>335</v>
      </c>
      <c r="O101" s="134" t="s">
        <v>374</v>
      </c>
      <c r="P101" s="136" t="s">
        <v>369</v>
      </c>
      <c r="R101" s="42">
        <v>35</v>
      </c>
      <c r="S101" s="137" t="s">
        <v>334</v>
      </c>
      <c r="T101" s="132" t="s">
        <v>349</v>
      </c>
      <c r="U101" s="132" t="s">
        <v>334</v>
      </c>
      <c r="V101" s="138"/>
      <c r="W101" s="134" t="s">
        <v>378</v>
      </c>
      <c r="X101" s="134" t="s">
        <v>413</v>
      </c>
      <c r="Y101" s="135" t="s">
        <v>348</v>
      </c>
      <c r="Z101" s="131" t="s">
        <v>334</v>
      </c>
      <c r="AA101" s="132" t="s">
        <v>341</v>
      </c>
      <c r="AB101" s="132" t="s">
        <v>372</v>
      </c>
      <c r="AC101" s="133" t="s">
        <v>372</v>
      </c>
      <c r="AD101" s="134" t="s">
        <v>341</v>
      </c>
      <c r="AE101" s="134" t="s">
        <v>397</v>
      </c>
      <c r="AF101" s="135" t="s">
        <v>364</v>
      </c>
      <c r="AG101" s="131" t="s">
        <v>347</v>
      </c>
      <c r="AH101" s="132" t="s">
        <v>334</v>
      </c>
      <c r="AI101" s="132"/>
      <c r="AJ101" s="133"/>
      <c r="AK101" s="134" t="s">
        <v>356</v>
      </c>
      <c r="AL101" s="134" t="s">
        <v>378</v>
      </c>
      <c r="AM101" s="136" t="s">
        <v>356</v>
      </c>
    </row>
    <row r="102" spans="1:39" ht="15.6" customHeight="1" x14ac:dyDescent="0.25">
      <c r="A102" s="30">
        <v>36</v>
      </c>
      <c r="B102" s="31" t="s">
        <v>245</v>
      </c>
      <c r="C102" s="115" t="s">
        <v>347</v>
      </c>
      <c r="D102" s="116" t="s">
        <v>349</v>
      </c>
      <c r="E102" s="116" t="s">
        <v>335</v>
      </c>
      <c r="F102" s="117" t="s">
        <v>335</v>
      </c>
      <c r="G102" s="118" t="s">
        <v>412</v>
      </c>
      <c r="H102" s="118" t="s">
        <v>339</v>
      </c>
      <c r="I102" s="119" t="s">
        <v>343</v>
      </c>
      <c r="J102" s="115" t="s">
        <v>341</v>
      </c>
      <c r="K102" s="116" t="s">
        <v>374</v>
      </c>
      <c r="L102" s="116" t="s">
        <v>335</v>
      </c>
      <c r="M102" s="117"/>
      <c r="N102" s="118" t="s">
        <v>376</v>
      </c>
      <c r="O102" s="118" t="s">
        <v>339</v>
      </c>
      <c r="P102" s="120" t="s">
        <v>354</v>
      </c>
      <c r="R102" s="30">
        <v>36</v>
      </c>
      <c r="S102" s="121" t="s">
        <v>334</v>
      </c>
      <c r="T102" s="116" t="s">
        <v>340</v>
      </c>
      <c r="U102" s="116" t="s">
        <v>341</v>
      </c>
      <c r="V102" s="122"/>
      <c r="W102" s="118" t="s">
        <v>376</v>
      </c>
      <c r="X102" s="118" t="s">
        <v>356</v>
      </c>
      <c r="Y102" s="119" t="s">
        <v>371</v>
      </c>
      <c r="Z102" s="115" t="s">
        <v>340</v>
      </c>
      <c r="AA102" s="116" t="s">
        <v>372</v>
      </c>
      <c r="AB102" s="116" t="s">
        <v>412</v>
      </c>
      <c r="AC102" s="117" t="s">
        <v>349</v>
      </c>
      <c r="AD102" s="118" t="s">
        <v>334</v>
      </c>
      <c r="AE102" s="118" t="s">
        <v>352</v>
      </c>
      <c r="AF102" s="119" t="s">
        <v>385</v>
      </c>
      <c r="AG102" s="115" t="s">
        <v>334</v>
      </c>
      <c r="AH102" s="116" t="s">
        <v>347</v>
      </c>
      <c r="AI102" s="116"/>
      <c r="AJ102" s="117"/>
      <c r="AK102" s="118" t="s">
        <v>347</v>
      </c>
      <c r="AL102" s="118" t="s">
        <v>348</v>
      </c>
      <c r="AM102" s="120" t="s">
        <v>376</v>
      </c>
    </row>
    <row r="103" spans="1:39" ht="15.6" customHeight="1" x14ac:dyDescent="0.25">
      <c r="A103" s="26">
        <v>37</v>
      </c>
      <c r="B103" s="27" t="s">
        <v>251</v>
      </c>
      <c r="C103" s="123" t="s">
        <v>335</v>
      </c>
      <c r="D103" s="124" t="s">
        <v>341</v>
      </c>
      <c r="E103" s="124" t="s">
        <v>349</v>
      </c>
      <c r="F103" s="125" t="s">
        <v>341</v>
      </c>
      <c r="G103" s="126" t="s">
        <v>349</v>
      </c>
      <c r="H103" s="126" t="s">
        <v>372</v>
      </c>
      <c r="I103" s="127" t="s">
        <v>373</v>
      </c>
      <c r="J103" s="123" t="s">
        <v>341</v>
      </c>
      <c r="K103" s="124" t="s">
        <v>334</v>
      </c>
      <c r="L103" s="124" t="s">
        <v>335</v>
      </c>
      <c r="M103" s="125"/>
      <c r="N103" s="126" t="s">
        <v>334</v>
      </c>
      <c r="O103" s="126" t="s">
        <v>387</v>
      </c>
      <c r="P103" s="128" t="s">
        <v>353</v>
      </c>
      <c r="R103" s="26">
        <v>37</v>
      </c>
      <c r="S103" s="129" t="s">
        <v>349</v>
      </c>
      <c r="T103" s="124" t="s">
        <v>349</v>
      </c>
      <c r="U103" s="124" t="s">
        <v>349</v>
      </c>
      <c r="V103" s="130"/>
      <c r="W103" s="126" t="s">
        <v>336</v>
      </c>
      <c r="X103" s="126" t="s">
        <v>374</v>
      </c>
      <c r="Y103" s="127" t="s">
        <v>359</v>
      </c>
      <c r="Z103" s="123" t="s">
        <v>340</v>
      </c>
      <c r="AA103" s="124" t="s">
        <v>341</v>
      </c>
      <c r="AB103" s="124" t="s">
        <v>417</v>
      </c>
      <c r="AC103" s="125" t="s">
        <v>412</v>
      </c>
      <c r="AD103" s="126" t="s">
        <v>364</v>
      </c>
      <c r="AE103" s="126" t="s">
        <v>419</v>
      </c>
      <c r="AF103" s="127" t="s">
        <v>421</v>
      </c>
      <c r="AG103" s="123" t="s">
        <v>334</v>
      </c>
      <c r="AH103" s="124" t="s">
        <v>334</v>
      </c>
      <c r="AI103" s="124"/>
      <c r="AJ103" s="125"/>
      <c r="AK103" s="126" t="s">
        <v>376</v>
      </c>
      <c r="AL103" s="126" t="s">
        <v>376</v>
      </c>
      <c r="AM103" s="128" t="s">
        <v>370</v>
      </c>
    </row>
    <row r="104" spans="1:39" ht="15.6" customHeight="1" x14ac:dyDescent="0.25">
      <c r="A104" s="26">
        <v>38</v>
      </c>
      <c r="B104" s="27" t="s">
        <v>257</v>
      </c>
      <c r="C104" s="123" t="s">
        <v>335</v>
      </c>
      <c r="D104" s="124" t="s">
        <v>349</v>
      </c>
      <c r="E104" s="124" t="s">
        <v>341</v>
      </c>
      <c r="F104" s="125" t="s">
        <v>347</v>
      </c>
      <c r="G104" s="126" t="s">
        <v>345</v>
      </c>
      <c r="H104" s="126" t="s">
        <v>352</v>
      </c>
      <c r="I104" s="127" t="s">
        <v>339</v>
      </c>
      <c r="J104" s="123" t="s">
        <v>347</v>
      </c>
      <c r="K104" s="124" t="s">
        <v>335</v>
      </c>
      <c r="L104" s="124" t="s">
        <v>334</v>
      </c>
      <c r="M104" s="125"/>
      <c r="N104" s="126" t="s">
        <v>374</v>
      </c>
      <c r="O104" s="126" t="s">
        <v>360</v>
      </c>
      <c r="P104" s="128" t="s">
        <v>350</v>
      </c>
      <c r="R104" s="26">
        <v>38</v>
      </c>
      <c r="S104" s="129" t="s">
        <v>334</v>
      </c>
      <c r="T104" s="124" t="s">
        <v>349</v>
      </c>
      <c r="U104" s="124" t="s">
        <v>334</v>
      </c>
      <c r="V104" s="130"/>
      <c r="W104" s="126" t="s">
        <v>334</v>
      </c>
      <c r="X104" s="126" t="s">
        <v>378</v>
      </c>
      <c r="Y104" s="127" t="s">
        <v>371</v>
      </c>
      <c r="Z104" s="123" t="s">
        <v>349</v>
      </c>
      <c r="AA104" s="124" t="s">
        <v>341</v>
      </c>
      <c r="AB104" s="124" t="s">
        <v>372</v>
      </c>
      <c r="AC104" s="125" t="s">
        <v>341</v>
      </c>
      <c r="AD104" s="126" t="s">
        <v>372</v>
      </c>
      <c r="AE104" s="126" t="s">
        <v>387</v>
      </c>
      <c r="AF104" s="127" t="s">
        <v>385</v>
      </c>
      <c r="AG104" s="123" t="s">
        <v>334</v>
      </c>
      <c r="AH104" s="124" t="s">
        <v>335</v>
      </c>
      <c r="AI104" s="124"/>
      <c r="AJ104" s="125"/>
      <c r="AK104" s="126" t="s">
        <v>368</v>
      </c>
      <c r="AL104" s="126" t="s">
        <v>368</v>
      </c>
      <c r="AM104" s="128" t="s">
        <v>369</v>
      </c>
    </row>
    <row r="105" spans="1:39" ht="15.6" customHeight="1" x14ac:dyDescent="0.25">
      <c r="A105" s="26">
        <v>39</v>
      </c>
      <c r="B105" s="27" t="s">
        <v>263</v>
      </c>
      <c r="C105" s="123" t="s">
        <v>341</v>
      </c>
      <c r="D105" s="124" t="s">
        <v>340</v>
      </c>
      <c r="E105" s="124" t="s">
        <v>341</v>
      </c>
      <c r="F105" s="125" t="s">
        <v>349</v>
      </c>
      <c r="G105" s="126" t="s">
        <v>416</v>
      </c>
      <c r="H105" s="126" t="s">
        <v>352</v>
      </c>
      <c r="I105" s="127" t="s">
        <v>397</v>
      </c>
      <c r="J105" s="123" t="s">
        <v>341</v>
      </c>
      <c r="K105" s="124" t="s">
        <v>374</v>
      </c>
      <c r="L105" s="124" t="s">
        <v>334</v>
      </c>
      <c r="M105" s="125"/>
      <c r="N105" s="126" t="s">
        <v>341</v>
      </c>
      <c r="O105" s="126" t="s">
        <v>354</v>
      </c>
      <c r="P105" s="128" t="s">
        <v>344</v>
      </c>
      <c r="R105" s="26">
        <v>39</v>
      </c>
      <c r="S105" s="129" t="s">
        <v>341</v>
      </c>
      <c r="T105" s="124" t="s">
        <v>349</v>
      </c>
      <c r="U105" s="124" t="s">
        <v>335</v>
      </c>
      <c r="V105" s="130"/>
      <c r="W105" s="126" t="s">
        <v>397</v>
      </c>
      <c r="X105" s="126" t="s">
        <v>339</v>
      </c>
      <c r="Y105" s="127" t="s">
        <v>364</v>
      </c>
      <c r="Z105" s="123" t="s">
        <v>341</v>
      </c>
      <c r="AA105" s="124" t="s">
        <v>374</v>
      </c>
      <c r="AB105" s="124" t="s">
        <v>349</v>
      </c>
      <c r="AC105" s="125" t="s">
        <v>345</v>
      </c>
      <c r="AD105" s="126" t="s">
        <v>343</v>
      </c>
      <c r="AE105" s="126" t="s">
        <v>397</v>
      </c>
      <c r="AF105" s="127" t="s">
        <v>346</v>
      </c>
      <c r="AG105" s="123" t="s">
        <v>334</v>
      </c>
      <c r="AH105" s="124" t="s">
        <v>347</v>
      </c>
      <c r="AI105" s="124"/>
      <c r="AJ105" s="125"/>
      <c r="AK105" s="126" t="s">
        <v>334</v>
      </c>
      <c r="AL105" s="126" t="s">
        <v>343</v>
      </c>
      <c r="AM105" s="128" t="s">
        <v>354</v>
      </c>
    </row>
    <row r="106" spans="1:39" ht="15.6" customHeight="1" x14ac:dyDescent="0.25">
      <c r="A106" s="42">
        <v>40</v>
      </c>
      <c r="B106" s="43" t="s">
        <v>268</v>
      </c>
      <c r="C106" s="131" t="s">
        <v>334</v>
      </c>
      <c r="D106" s="132" t="s">
        <v>341</v>
      </c>
      <c r="E106" s="132" t="s">
        <v>349</v>
      </c>
      <c r="F106" s="133" t="s">
        <v>334</v>
      </c>
      <c r="G106" s="134" t="s">
        <v>349</v>
      </c>
      <c r="H106" s="134" t="s">
        <v>345</v>
      </c>
      <c r="I106" s="135" t="s">
        <v>346</v>
      </c>
      <c r="J106" s="131" t="s">
        <v>334</v>
      </c>
      <c r="K106" s="132" t="s">
        <v>341</v>
      </c>
      <c r="L106" s="132" t="s">
        <v>335</v>
      </c>
      <c r="M106" s="133"/>
      <c r="N106" s="134" t="s">
        <v>364</v>
      </c>
      <c r="O106" s="134" t="s">
        <v>354</v>
      </c>
      <c r="P106" s="136" t="s">
        <v>344</v>
      </c>
      <c r="R106" s="42">
        <v>40</v>
      </c>
      <c r="S106" s="137" t="s">
        <v>334</v>
      </c>
      <c r="T106" s="132" t="s">
        <v>341</v>
      </c>
      <c r="U106" s="132" t="s">
        <v>342</v>
      </c>
      <c r="V106" s="138"/>
      <c r="W106" s="134" t="s">
        <v>397</v>
      </c>
      <c r="X106" s="134" t="s">
        <v>374</v>
      </c>
      <c r="Y106" s="135" t="s">
        <v>339</v>
      </c>
      <c r="Z106" s="131" t="s">
        <v>349</v>
      </c>
      <c r="AA106" s="132" t="s">
        <v>412</v>
      </c>
      <c r="AB106" s="132" t="s">
        <v>340</v>
      </c>
      <c r="AC106" s="133" t="s">
        <v>345</v>
      </c>
      <c r="AD106" s="134" t="s">
        <v>372</v>
      </c>
      <c r="AE106" s="134" t="s">
        <v>345</v>
      </c>
      <c r="AF106" s="135" t="s">
        <v>385</v>
      </c>
      <c r="AG106" s="131" t="s">
        <v>347</v>
      </c>
      <c r="AH106" s="132" t="s">
        <v>347</v>
      </c>
      <c r="AI106" s="132"/>
      <c r="AJ106" s="133"/>
      <c r="AK106" s="134" t="s">
        <v>376</v>
      </c>
      <c r="AL106" s="134" t="s">
        <v>360</v>
      </c>
      <c r="AM106" s="136" t="s">
        <v>381</v>
      </c>
    </row>
    <row r="107" spans="1:39" ht="15.6" customHeight="1" x14ac:dyDescent="0.25">
      <c r="A107" s="30">
        <v>41</v>
      </c>
      <c r="B107" s="31" t="s">
        <v>274</v>
      </c>
      <c r="C107" s="115" t="s">
        <v>334</v>
      </c>
      <c r="D107" s="116" t="s">
        <v>340</v>
      </c>
      <c r="E107" s="116" t="s">
        <v>341</v>
      </c>
      <c r="F107" s="117" t="s">
        <v>341</v>
      </c>
      <c r="G107" s="118" t="s">
        <v>345</v>
      </c>
      <c r="H107" s="118" t="s">
        <v>387</v>
      </c>
      <c r="I107" s="119" t="s">
        <v>380</v>
      </c>
      <c r="J107" s="115" t="s">
        <v>341</v>
      </c>
      <c r="K107" s="116" t="s">
        <v>374</v>
      </c>
      <c r="L107" s="116" t="s">
        <v>335</v>
      </c>
      <c r="M107" s="117"/>
      <c r="N107" s="118" t="s">
        <v>360</v>
      </c>
      <c r="O107" s="118" t="s">
        <v>339</v>
      </c>
      <c r="P107" s="120" t="s">
        <v>363</v>
      </c>
      <c r="R107" s="30">
        <v>41</v>
      </c>
      <c r="S107" s="121" t="s">
        <v>341</v>
      </c>
      <c r="T107" s="116" t="s">
        <v>342</v>
      </c>
      <c r="U107" s="116" t="s">
        <v>347</v>
      </c>
      <c r="V107" s="122"/>
      <c r="W107" s="118" t="s">
        <v>372</v>
      </c>
      <c r="X107" s="118" t="s">
        <v>376</v>
      </c>
      <c r="Y107" s="119" t="s">
        <v>354</v>
      </c>
      <c r="Z107" s="115" t="s">
        <v>342</v>
      </c>
      <c r="AA107" s="116" t="s">
        <v>341</v>
      </c>
      <c r="AB107" s="116" t="s">
        <v>345</v>
      </c>
      <c r="AC107" s="117" t="s">
        <v>340</v>
      </c>
      <c r="AD107" s="118" t="s">
        <v>375</v>
      </c>
      <c r="AE107" s="118" t="s">
        <v>375</v>
      </c>
      <c r="AF107" s="119" t="s">
        <v>382</v>
      </c>
      <c r="AG107" s="115" t="s">
        <v>347</v>
      </c>
      <c r="AH107" s="116" t="s">
        <v>335</v>
      </c>
      <c r="AI107" s="116"/>
      <c r="AJ107" s="117"/>
      <c r="AK107" s="118" t="s">
        <v>376</v>
      </c>
      <c r="AL107" s="118" t="s">
        <v>376</v>
      </c>
      <c r="AM107" s="120" t="s">
        <v>357</v>
      </c>
    </row>
    <row r="108" spans="1:39" ht="15.6" customHeight="1" x14ac:dyDescent="0.25">
      <c r="A108" s="26">
        <v>42</v>
      </c>
      <c r="B108" s="27" t="s">
        <v>280</v>
      </c>
      <c r="C108" s="123" t="s">
        <v>347</v>
      </c>
      <c r="D108" s="124" t="s">
        <v>349</v>
      </c>
      <c r="E108" s="124" t="s">
        <v>349</v>
      </c>
      <c r="F108" s="125" t="s">
        <v>341</v>
      </c>
      <c r="G108" s="126" t="s">
        <v>412</v>
      </c>
      <c r="H108" s="126" t="s">
        <v>345</v>
      </c>
      <c r="I108" s="127" t="s">
        <v>338</v>
      </c>
      <c r="J108" s="123" t="s">
        <v>341</v>
      </c>
      <c r="K108" s="124" t="s">
        <v>335</v>
      </c>
      <c r="L108" s="124" t="s">
        <v>335</v>
      </c>
      <c r="M108" s="125"/>
      <c r="N108" s="126" t="s">
        <v>364</v>
      </c>
      <c r="O108" s="126" t="s">
        <v>376</v>
      </c>
      <c r="P108" s="128" t="s">
        <v>360</v>
      </c>
      <c r="R108" s="26">
        <v>42</v>
      </c>
      <c r="S108" s="129" t="s">
        <v>334</v>
      </c>
      <c r="T108" s="124" t="s">
        <v>349</v>
      </c>
      <c r="U108" s="124" t="s">
        <v>347</v>
      </c>
      <c r="V108" s="130"/>
      <c r="W108" s="126" t="s">
        <v>363</v>
      </c>
      <c r="X108" s="126" t="s">
        <v>376</v>
      </c>
      <c r="Y108" s="127" t="s">
        <v>371</v>
      </c>
      <c r="Z108" s="123" t="s">
        <v>340</v>
      </c>
      <c r="AA108" s="124" t="s">
        <v>374</v>
      </c>
      <c r="AB108" s="124" t="s">
        <v>340</v>
      </c>
      <c r="AC108" s="125" t="s">
        <v>349</v>
      </c>
      <c r="AD108" s="126" t="s">
        <v>412</v>
      </c>
      <c r="AE108" s="126" t="s">
        <v>386</v>
      </c>
      <c r="AF108" s="127" t="s">
        <v>382</v>
      </c>
      <c r="AG108" s="123" t="s">
        <v>334</v>
      </c>
      <c r="AH108" s="124" t="s">
        <v>335</v>
      </c>
      <c r="AI108" s="124"/>
      <c r="AJ108" s="125"/>
      <c r="AK108" s="126" t="s">
        <v>363</v>
      </c>
      <c r="AL108" s="126" t="s">
        <v>368</v>
      </c>
      <c r="AM108" s="128" t="s">
        <v>371</v>
      </c>
    </row>
    <row r="109" spans="1:39" ht="15.6" customHeight="1" x14ac:dyDescent="0.25">
      <c r="A109" s="26">
        <v>43</v>
      </c>
      <c r="B109" s="27" t="s">
        <v>286</v>
      </c>
      <c r="C109" s="123" t="s">
        <v>347</v>
      </c>
      <c r="D109" s="124" t="s">
        <v>349</v>
      </c>
      <c r="E109" s="124" t="s">
        <v>334</v>
      </c>
      <c r="F109" s="125" t="s">
        <v>335</v>
      </c>
      <c r="G109" s="126" t="s">
        <v>345</v>
      </c>
      <c r="H109" s="126" t="s">
        <v>374</v>
      </c>
      <c r="I109" s="127" t="s">
        <v>377</v>
      </c>
      <c r="J109" s="123" t="s">
        <v>335</v>
      </c>
      <c r="K109" s="124" t="s">
        <v>334</v>
      </c>
      <c r="L109" s="124" t="s">
        <v>335</v>
      </c>
      <c r="M109" s="125"/>
      <c r="N109" s="126" t="s">
        <v>356</v>
      </c>
      <c r="O109" s="126" t="s">
        <v>356</v>
      </c>
      <c r="P109" s="128" t="s">
        <v>362</v>
      </c>
      <c r="R109" s="26">
        <v>43</v>
      </c>
      <c r="S109" s="129" t="s">
        <v>335</v>
      </c>
      <c r="T109" s="124" t="s">
        <v>342</v>
      </c>
      <c r="U109" s="124" t="s">
        <v>334</v>
      </c>
      <c r="V109" s="130"/>
      <c r="W109" s="126" t="s">
        <v>376</v>
      </c>
      <c r="X109" s="126" t="s">
        <v>378</v>
      </c>
      <c r="Y109" s="127" t="s">
        <v>350</v>
      </c>
      <c r="Z109" s="123" t="s">
        <v>349</v>
      </c>
      <c r="AA109" s="124" t="s">
        <v>347</v>
      </c>
      <c r="AB109" s="124" t="s">
        <v>340</v>
      </c>
      <c r="AC109" s="125" t="s">
        <v>412</v>
      </c>
      <c r="AD109" s="126" t="s">
        <v>364</v>
      </c>
      <c r="AE109" s="126" t="s">
        <v>343</v>
      </c>
      <c r="AF109" s="127" t="s">
        <v>353</v>
      </c>
      <c r="AG109" s="123" t="s">
        <v>334</v>
      </c>
      <c r="AH109" s="124" t="s">
        <v>347</v>
      </c>
      <c r="AI109" s="124"/>
      <c r="AJ109" s="125"/>
      <c r="AK109" s="126" t="s">
        <v>378</v>
      </c>
      <c r="AL109" s="126" t="s">
        <v>378</v>
      </c>
      <c r="AM109" s="128" t="s">
        <v>366</v>
      </c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425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426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400</v>
      </c>
      <c r="B123" s="213"/>
      <c r="C123" s="213" t="s">
        <v>401</v>
      </c>
      <c r="D123" s="213"/>
      <c r="E123" s="213"/>
      <c r="F123" s="213"/>
      <c r="G123" s="213"/>
      <c r="H123" s="213"/>
      <c r="I123" s="213"/>
      <c r="J123" s="213" t="s">
        <v>401</v>
      </c>
      <c r="K123" s="213"/>
      <c r="L123" s="213"/>
      <c r="M123" s="213"/>
      <c r="N123" s="213"/>
      <c r="O123" s="213"/>
      <c r="P123" s="213"/>
      <c r="R123" s="213" t="s">
        <v>401</v>
      </c>
      <c r="S123" s="213"/>
      <c r="T123" s="213"/>
      <c r="U123" s="213"/>
      <c r="V123" s="213"/>
      <c r="W123" s="213"/>
      <c r="X123" s="213"/>
      <c r="Y123" s="213" t="s">
        <v>401</v>
      </c>
      <c r="Z123" s="213"/>
      <c r="AA123" s="213"/>
      <c r="AB123" s="213"/>
      <c r="AC123" s="213"/>
      <c r="AD123" s="213"/>
      <c r="AE123" s="213"/>
      <c r="AF123" s="213" t="s">
        <v>401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427</v>
      </c>
      <c r="D124" s="215"/>
      <c r="E124" s="215"/>
      <c r="F124" s="215"/>
      <c r="G124" s="215"/>
      <c r="H124" s="215"/>
      <c r="I124" s="215"/>
      <c r="J124" s="215" t="s">
        <v>428</v>
      </c>
      <c r="K124" s="215"/>
      <c r="L124" s="215"/>
      <c r="M124" s="215"/>
      <c r="N124" s="215"/>
      <c r="O124" s="215"/>
      <c r="P124" s="215"/>
      <c r="R124" s="215" t="s">
        <v>429</v>
      </c>
      <c r="S124" s="215"/>
      <c r="T124" s="215"/>
      <c r="U124" s="215"/>
      <c r="V124" s="215"/>
      <c r="W124" s="215"/>
      <c r="X124" s="215"/>
      <c r="Y124" s="215"/>
      <c r="Z124" s="215" t="s">
        <v>19</v>
      </c>
      <c r="AA124" s="215"/>
      <c r="AB124" s="215"/>
      <c r="AC124" s="215"/>
      <c r="AD124" s="215"/>
      <c r="AE124" s="215"/>
      <c r="AF124" s="215"/>
      <c r="AG124" s="215" t="s">
        <v>430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474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474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324</v>
      </c>
      <c r="C126" s="225" t="s">
        <v>431</v>
      </c>
      <c r="D126" s="225"/>
      <c r="E126" s="225"/>
      <c r="F126" s="225"/>
      <c r="G126" s="225"/>
      <c r="H126" s="225"/>
      <c r="I126" s="225"/>
      <c r="J126" s="224" t="s">
        <v>432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434</v>
      </c>
      <c r="T126" s="224"/>
      <c r="U126" s="224"/>
      <c r="V126" s="224"/>
      <c r="W126" s="224"/>
      <c r="X126" s="224"/>
      <c r="Y126" s="224"/>
      <c r="Z126" s="225" t="s">
        <v>434</v>
      </c>
      <c r="AA126" s="225"/>
      <c r="AB126" s="225"/>
      <c r="AC126" s="225"/>
      <c r="AD126" s="225"/>
      <c r="AE126" s="225"/>
      <c r="AF126" s="225"/>
      <c r="AG126" s="224" t="s">
        <v>434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330</v>
      </c>
      <c r="D127" s="211"/>
      <c r="E127" s="211"/>
      <c r="F127" s="211"/>
      <c r="G127" s="212" t="s">
        <v>331</v>
      </c>
      <c r="H127" s="212" t="s">
        <v>332</v>
      </c>
      <c r="I127" s="212" t="s">
        <v>333</v>
      </c>
      <c r="J127" s="211" t="s">
        <v>330</v>
      </c>
      <c r="K127" s="211"/>
      <c r="L127" s="211"/>
      <c r="M127" s="211"/>
      <c r="N127" s="212" t="s">
        <v>331</v>
      </c>
      <c r="O127" s="212" t="s">
        <v>332</v>
      </c>
      <c r="P127" s="221" t="s">
        <v>333</v>
      </c>
      <c r="R127" s="218"/>
      <c r="S127" s="216" t="s">
        <v>330</v>
      </c>
      <c r="T127" s="211"/>
      <c r="U127" s="211"/>
      <c r="V127" s="211"/>
      <c r="W127" s="212" t="s">
        <v>331</v>
      </c>
      <c r="X127" s="212" t="s">
        <v>332</v>
      </c>
      <c r="Y127" s="212" t="s">
        <v>333</v>
      </c>
      <c r="Z127" s="211" t="s">
        <v>330</v>
      </c>
      <c r="AA127" s="211"/>
      <c r="AB127" s="211"/>
      <c r="AC127" s="211"/>
      <c r="AD127" s="212" t="s">
        <v>331</v>
      </c>
      <c r="AE127" s="212" t="s">
        <v>332</v>
      </c>
      <c r="AF127" s="212" t="s">
        <v>333</v>
      </c>
      <c r="AG127" s="211" t="s">
        <v>330</v>
      </c>
      <c r="AH127" s="211"/>
      <c r="AI127" s="211"/>
      <c r="AJ127" s="211"/>
      <c r="AK127" s="212" t="s">
        <v>331</v>
      </c>
      <c r="AL127" s="212" t="s">
        <v>332</v>
      </c>
      <c r="AM127" s="221" t="s">
        <v>333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6" customHeight="1" x14ac:dyDescent="0.25">
      <c r="A129" s="30">
        <v>1</v>
      </c>
      <c r="B129" s="31" t="s">
        <v>36</v>
      </c>
      <c r="C129" s="115" t="s">
        <v>334</v>
      </c>
      <c r="D129" s="116" t="s">
        <v>334</v>
      </c>
      <c r="E129" s="116"/>
      <c r="F129" s="117"/>
      <c r="G129" s="118" t="s">
        <v>376</v>
      </c>
      <c r="H129" s="118" t="s">
        <v>354</v>
      </c>
      <c r="I129" s="119" t="s">
        <v>371</v>
      </c>
      <c r="J129" s="115" t="s">
        <v>435</v>
      </c>
      <c r="K129" s="116" t="s">
        <v>435</v>
      </c>
      <c r="L129" s="116" t="s">
        <v>435</v>
      </c>
      <c r="M129" s="117"/>
      <c r="N129" s="118" t="s">
        <v>435</v>
      </c>
      <c r="O129" s="118" t="s">
        <v>435</v>
      </c>
      <c r="P129" s="120" t="s">
        <v>435</v>
      </c>
      <c r="R129" s="30">
        <v>1</v>
      </c>
      <c r="S129" s="121"/>
      <c r="T129" s="116"/>
      <c r="U129" s="116"/>
      <c r="V129" s="122"/>
      <c r="W129" s="118"/>
      <c r="X129" s="118"/>
      <c r="Y129" s="119"/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6" customHeight="1" x14ac:dyDescent="0.25">
      <c r="A130" s="26">
        <v>2</v>
      </c>
      <c r="B130" s="27" t="s">
        <v>45</v>
      </c>
      <c r="C130" s="123" t="s">
        <v>335</v>
      </c>
      <c r="D130" s="124" t="s">
        <v>376</v>
      </c>
      <c r="E130" s="124"/>
      <c r="F130" s="125"/>
      <c r="G130" s="126" t="s">
        <v>335</v>
      </c>
      <c r="H130" s="126" t="s">
        <v>361</v>
      </c>
      <c r="I130" s="127" t="s">
        <v>377</v>
      </c>
      <c r="J130" s="123" t="s">
        <v>435</v>
      </c>
      <c r="K130" s="124" t="s">
        <v>435</v>
      </c>
      <c r="L130" s="124" t="s">
        <v>435</v>
      </c>
      <c r="M130" s="125"/>
      <c r="N130" s="126" t="s">
        <v>435</v>
      </c>
      <c r="O130" s="126" t="s">
        <v>435</v>
      </c>
      <c r="P130" s="128" t="s">
        <v>435</v>
      </c>
      <c r="R130" s="26">
        <v>2</v>
      </c>
      <c r="S130" s="129"/>
      <c r="T130" s="124"/>
      <c r="U130" s="124"/>
      <c r="V130" s="130"/>
      <c r="W130" s="126"/>
      <c r="X130" s="126"/>
      <c r="Y130" s="127"/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6" customHeight="1" x14ac:dyDescent="0.25">
      <c r="A131" s="26">
        <v>3</v>
      </c>
      <c r="B131" s="27" t="s">
        <v>51</v>
      </c>
      <c r="C131" s="123" t="s">
        <v>335</v>
      </c>
      <c r="D131" s="124" t="s">
        <v>347</v>
      </c>
      <c r="E131" s="124"/>
      <c r="F131" s="125"/>
      <c r="G131" s="126" t="s">
        <v>356</v>
      </c>
      <c r="H131" s="126" t="s">
        <v>376</v>
      </c>
      <c r="I131" s="127" t="s">
        <v>357</v>
      </c>
      <c r="J131" s="123" t="s">
        <v>435</v>
      </c>
      <c r="K131" s="124" t="s">
        <v>435</v>
      </c>
      <c r="L131" s="124" t="s">
        <v>435</v>
      </c>
      <c r="M131" s="125"/>
      <c r="N131" s="126" t="s">
        <v>435</v>
      </c>
      <c r="O131" s="126" t="s">
        <v>435</v>
      </c>
      <c r="P131" s="128" t="s">
        <v>435</v>
      </c>
      <c r="R131" s="26">
        <v>3</v>
      </c>
      <c r="S131" s="129"/>
      <c r="T131" s="124"/>
      <c r="U131" s="124"/>
      <c r="V131" s="130"/>
      <c r="W131" s="126"/>
      <c r="X131" s="126"/>
      <c r="Y131" s="127"/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6" customHeight="1" x14ac:dyDescent="0.25">
      <c r="A132" s="26">
        <v>4</v>
      </c>
      <c r="B132" s="27" t="s">
        <v>57</v>
      </c>
      <c r="C132" s="123" t="s">
        <v>347</v>
      </c>
      <c r="D132" s="124" t="s">
        <v>376</v>
      </c>
      <c r="E132" s="124"/>
      <c r="F132" s="125"/>
      <c r="G132" s="126" t="s">
        <v>360</v>
      </c>
      <c r="H132" s="126" t="s">
        <v>363</v>
      </c>
      <c r="I132" s="127" t="s">
        <v>374</v>
      </c>
      <c r="J132" s="123" t="s">
        <v>435</v>
      </c>
      <c r="K132" s="124" t="s">
        <v>435</v>
      </c>
      <c r="L132" s="124" t="s">
        <v>435</v>
      </c>
      <c r="M132" s="125"/>
      <c r="N132" s="126" t="s">
        <v>435</v>
      </c>
      <c r="O132" s="126" t="s">
        <v>435</v>
      </c>
      <c r="P132" s="128" t="s">
        <v>435</v>
      </c>
      <c r="R132" s="26">
        <v>4</v>
      </c>
      <c r="S132" s="129"/>
      <c r="T132" s="124"/>
      <c r="U132" s="124"/>
      <c r="V132" s="130"/>
      <c r="W132" s="126"/>
      <c r="X132" s="126"/>
      <c r="Y132" s="127"/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6" customHeight="1" x14ac:dyDescent="0.25">
      <c r="A133" s="42">
        <v>5</v>
      </c>
      <c r="B133" s="43" t="s">
        <v>63</v>
      </c>
      <c r="C133" s="131" t="s">
        <v>347</v>
      </c>
      <c r="D133" s="132" t="s">
        <v>334</v>
      </c>
      <c r="E133" s="132"/>
      <c r="F133" s="133"/>
      <c r="G133" s="134" t="s">
        <v>356</v>
      </c>
      <c r="H133" s="134" t="s">
        <v>356</v>
      </c>
      <c r="I133" s="135" t="s">
        <v>357</v>
      </c>
      <c r="J133" s="131" t="s">
        <v>435</v>
      </c>
      <c r="K133" s="132" t="s">
        <v>435</v>
      </c>
      <c r="L133" s="132" t="s">
        <v>435</v>
      </c>
      <c r="M133" s="133"/>
      <c r="N133" s="134" t="s">
        <v>435</v>
      </c>
      <c r="O133" s="134" t="s">
        <v>435</v>
      </c>
      <c r="P133" s="136" t="s">
        <v>435</v>
      </c>
      <c r="R133" s="42">
        <v>5</v>
      </c>
      <c r="S133" s="137"/>
      <c r="T133" s="132"/>
      <c r="U133" s="132"/>
      <c r="V133" s="138"/>
      <c r="W133" s="134"/>
      <c r="X133" s="134"/>
      <c r="Y133" s="135"/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6" customHeight="1" x14ac:dyDescent="0.25">
      <c r="A134" s="30">
        <v>6</v>
      </c>
      <c r="B134" s="31" t="s">
        <v>69</v>
      </c>
      <c r="C134" s="115" t="s">
        <v>347</v>
      </c>
      <c r="D134" s="116" t="s">
        <v>347</v>
      </c>
      <c r="E134" s="116"/>
      <c r="F134" s="117"/>
      <c r="G134" s="118" t="s">
        <v>356</v>
      </c>
      <c r="H134" s="118" t="s">
        <v>413</v>
      </c>
      <c r="I134" s="119" t="s">
        <v>414</v>
      </c>
      <c r="J134" s="115" t="s">
        <v>435</v>
      </c>
      <c r="K134" s="116" t="s">
        <v>435</v>
      </c>
      <c r="L134" s="116" t="s">
        <v>435</v>
      </c>
      <c r="M134" s="117"/>
      <c r="N134" s="118" t="s">
        <v>435</v>
      </c>
      <c r="O134" s="118" t="s">
        <v>435</v>
      </c>
      <c r="P134" s="120" t="s">
        <v>435</v>
      </c>
      <c r="R134" s="30">
        <v>6</v>
      </c>
      <c r="S134" s="121"/>
      <c r="T134" s="116"/>
      <c r="U134" s="116"/>
      <c r="V134" s="122"/>
      <c r="W134" s="118"/>
      <c r="X134" s="118"/>
      <c r="Y134" s="119"/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6" customHeight="1" x14ac:dyDescent="0.25">
      <c r="A135" s="26">
        <v>7</v>
      </c>
      <c r="B135" s="27" t="s">
        <v>75</v>
      </c>
      <c r="C135" s="123" t="s">
        <v>347</v>
      </c>
      <c r="D135" s="124" t="s">
        <v>376</v>
      </c>
      <c r="E135" s="124"/>
      <c r="F135" s="125"/>
      <c r="G135" s="126" t="s">
        <v>347</v>
      </c>
      <c r="H135" s="126" t="s">
        <v>413</v>
      </c>
      <c r="I135" s="127" t="s">
        <v>414</v>
      </c>
      <c r="J135" s="123" t="s">
        <v>435</v>
      </c>
      <c r="K135" s="124" t="s">
        <v>435</v>
      </c>
      <c r="L135" s="124" t="s">
        <v>435</v>
      </c>
      <c r="M135" s="125"/>
      <c r="N135" s="126" t="s">
        <v>435</v>
      </c>
      <c r="O135" s="126" t="s">
        <v>435</v>
      </c>
      <c r="P135" s="128" t="s">
        <v>435</v>
      </c>
      <c r="R135" s="26">
        <v>7</v>
      </c>
      <c r="S135" s="129"/>
      <c r="T135" s="124"/>
      <c r="U135" s="124"/>
      <c r="V135" s="130"/>
      <c r="W135" s="126"/>
      <c r="X135" s="126"/>
      <c r="Y135" s="127"/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6" customHeight="1" x14ac:dyDescent="0.25">
      <c r="A136" s="26">
        <v>8</v>
      </c>
      <c r="B136" s="27" t="s">
        <v>81</v>
      </c>
      <c r="C136" s="123" t="s">
        <v>347</v>
      </c>
      <c r="D136" s="124" t="s">
        <v>334</v>
      </c>
      <c r="E136" s="139"/>
      <c r="F136" s="125"/>
      <c r="G136" s="126" t="s">
        <v>368</v>
      </c>
      <c r="H136" s="126" t="s">
        <v>360</v>
      </c>
      <c r="I136" s="127" t="s">
        <v>350</v>
      </c>
      <c r="J136" s="123" t="s">
        <v>435</v>
      </c>
      <c r="K136" s="124" t="s">
        <v>435</v>
      </c>
      <c r="L136" s="124" t="s">
        <v>435</v>
      </c>
      <c r="M136" s="125"/>
      <c r="N136" s="126" t="s">
        <v>435</v>
      </c>
      <c r="O136" s="126" t="s">
        <v>435</v>
      </c>
      <c r="P136" s="128" t="s">
        <v>435</v>
      </c>
      <c r="R136" s="26">
        <v>8</v>
      </c>
      <c r="S136" s="129"/>
      <c r="T136" s="124"/>
      <c r="U136" s="139"/>
      <c r="V136" s="130"/>
      <c r="W136" s="126"/>
      <c r="X136" s="126"/>
      <c r="Y136" s="127"/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6" customHeight="1" x14ac:dyDescent="0.25">
      <c r="A137" s="26">
        <v>9</v>
      </c>
      <c r="B137" s="27" t="s">
        <v>87</v>
      </c>
      <c r="C137" s="123" t="s">
        <v>347</v>
      </c>
      <c r="D137" s="124" t="s">
        <v>369</v>
      </c>
      <c r="E137" s="124"/>
      <c r="F137" s="125"/>
      <c r="G137" s="126" t="s">
        <v>378</v>
      </c>
      <c r="H137" s="126" t="s">
        <v>364</v>
      </c>
      <c r="I137" s="127" t="s">
        <v>371</v>
      </c>
      <c r="J137" s="123" t="s">
        <v>435</v>
      </c>
      <c r="K137" s="124" t="s">
        <v>435</v>
      </c>
      <c r="L137" s="124" t="s">
        <v>435</v>
      </c>
      <c r="M137" s="125"/>
      <c r="N137" s="126" t="s">
        <v>435</v>
      </c>
      <c r="O137" s="126" t="s">
        <v>435</v>
      </c>
      <c r="P137" s="128" t="s">
        <v>435</v>
      </c>
      <c r="R137" s="26">
        <v>9</v>
      </c>
      <c r="S137" s="129"/>
      <c r="T137" s="124"/>
      <c r="U137" s="124"/>
      <c r="V137" s="130"/>
      <c r="W137" s="126"/>
      <c r="X137" s="126"/>
      <c r="Y137" s="127"/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6" customHeight="1" x14ac:dyDescent="0.25">
      <c r="A138" s="42">
        <v>10</v>
      </c>
      <c r="B138" s="43" t="s">
        <v>93</v>
      </c>
      <c r="C138" s="131" t="s">
        <v>347</v>
      </c>
      <c r="D138" s="132" t="s">
        <v>376</v>
      </c>
      <c r="E138" s="132"/>
      <c r="F138" s="133"/>
      <c r="G138" s="134" t="s">
        <v>376</v>
      </c>
      <c r="H138" s="134" t="s">
        <v>376</v>
      </c>
      <c r="I138" s="135" t="s">
        <v>357</v>
      </c>
      <c r="J138" s="131" t="s">
        <v>435</v>
      </c>
      <c r="K138" s="132" t="s">
        <v>435</v>
      </c>
      <c r="L138" s="132" t="s">
        <v>435</v>
      </c>
      <c r="M138" s="133"/>
      <c r="N138" s="134" t="s">
        <v>435</v>
      </c>
      <c r="O138" s="134" t="s">
        <v>435</v>
      </c>
      <c r="P138" s="136" t="s">
        <v>435</v>
      </c>
      <c r="R138" s="42">
        <v>10</v>
      </c>
      <c r="S138" s="137"/>
      <c r="T138" s="132"/>
      <c r="U138" s="132"/>
      <c r="V138" s="138"/>
      <c r="W138" s="134"/>
      <c r="X138" s="134"/>
      <c r="Y138" s="135"/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6" customHeight="1" x14ac:dyDescent="0.25">
      <c r="A139" s="30">
        <v>11</v>
      </c>
      <c r="B139" s="31" t="s">
        <v>99</v>
      </c>
      <c r="C139" s="115" t="s">
        <v>347</v>
      </c>
      <c r="D139" s="116" t="s">
        <v>347</v>
      </c>
      <c r="E139" s="116"/>
      <c r="F139" s="117"/>
      <c r="G139" s="118" t="s">
        <v>378</v>
      </c>
      <c r="H139" s="118" t="s">
        <v>348</v>
      </c>
      <c r="I139" s="119" t="s">
        <v>356</v>
      </c>
      <c r="J139" s="115" t="s">
        <v>435</v>
      </c>
      <c r="K139" s="116" t="s">
        <v>435</v>
      </c>
      <c r="L139" s="116" t="s">
        <v>435</v>
      </c>
      <c r="M139" s="117"/>
      <c r="N139" s="118" t="s">
        <v>435</v>
      </c>
      <c r="O139" s="118" t="s">
        <v>435</v>
      </c>
      <c r="P139" s="120" t="s">
        <v>435</v>
      </c>
      <c r="R139" s="30">
        <v>11</v>
      </c>
      <c r="S139" s="121"/>
      <c r="T139" s="116"/>
      <c r="U139" s="116"/>
      <c r="V139" s="122"/>
      <c r="W139" s="118"/>
      <c r="X139" s="118"/>
      <c r="Y139" s="119"/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6" customHeight="1" x14ac:dyDescent="0.25">
      <c r="A140" s="26">
        <v>12</v>
      </c>
      <c r="B140" s="27" t="s">
        <v>104</v>
      </c>
      <c r="C140" s="123" t="s">
        <v>347</v>
      </c>
      <c r="D140" s="124" t="s">
        <v>346</v>
      </c>
      <c r="E140" s="124"/>
      <c r="F140" s="125"/>
      <c r="G140" s="126" t="s">
        <v>347</v>
      </c>
      <c r="H140" s="126" t="s">
        <v>376</v>
      </c>
      <c r="I140" s="127" t="s">
        <v>362</v>
      </c>
      <c r="J140" s="123" t="s">
        <v>435</v>
      </c>
      <c r="K140" s="124" t="s">
        <v>435</v>
      </c>
      <c r="L140" s="124" t="s">
        <v>435</v>
      </c>
      <c r="M140" s="125"/>
      <c r="N140" s="126" t="s">
        <v>435</v>
      </c>
      <c r="O140" s="126" t="s">
        <v>435</v>
      </c>
      <c r="P140" s="128" t="s">
        <v>435</v>
      </c>
      <c r="R140" s="26">
        <v>12</v>
      </c>
      <c r="S140" s="129"/>
      <c r="T140" s="124"/>
      <c r="U140" s="124"/>
      <c r="V140" s="130"/>
      <c r="W140" s="126"/>
      <c r="X140" s="126"/>
      <c r="Y140" s="127"/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6" customHeight="1" x14ac:dyDescent="0.25">
      <c r="A141" s="26">
        <v>13</v>
      </c>
      <c r="B141" s="27" t="s">
        <v>110</v>
      </c>
      <c r="C141" s="123" t="s">
        <v>347</v>
      </c>
      <c r="D141" s="124" t="s">
        <v>376</v>
      </c>
      <c r="E141" s="124"/>
      <c r="F141" s="125"/>
      <c r="G141" s="126" t="s">
        <v>378</v>
      </c>
      <c r="H141" s="126" t="s">
        <v>356</v>
      </c>
      <c r="I141" s="127" t="s">
        <v>366</v>
      </c>
      <c r="J141" s="123" t="s">
        <v>435</v>
      </c>
      <c r="K141" s="124" t="s">
        <v>435</v>
      </c>
      <c r="L141" s="124" t="s">
        <v>435</v>
      </c>
      <c r="M141" s="125"/>
      <c r="N141" s="126" t="s">
        <v>435</v>
      </c>
      <c r="O141" s="126" t="s">
        <v>435</v>
      </c>
      <c r="P141" s="128" t="s">
        <v>435</v>
      </c>
      <c r="R141" s="26">
        <v>13</v>
      </c>
      <c r="S141" s="129"/>
      <c r="T141" s="124"/>
      <c r="U141" s="124"/>
      <c r="V141" s="130"/>
      <c r="W141" s="126"/>
      <c r="X141" s="126"/>
      <c r="Y141" s="127"/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6" customHeight="1" x14ac:dyDescent="0.25">
      <c r="A142" s="26">
        <v>14</v>
      </c>
      <c r="B142" s="27" t="s">
        <v>116</v>
      </c>
      <c r="C142" s="123" t="s">
        <v>347</v>
      </c>
      <c r="D142" s="124" t="s">
        <v>369</v>
      </c>
      <c r="E142" s="124"/>
      <c r="F142" s="125"/>
      <c r="G142" s="126" t="s">
        <v>378</v>
      </c>
      <c r="H142" s="126" t="s">
        <v>413</v>
      </c>
      <c r="I142" s="127" t="s">
        <v>378</v>
      </c>
      <c r="J142" s="123" t="s">
        <v>435</v>
      </c>
      <c r="K142" s="124" t="s">
        <v>435</v>
      </c>
      <c r="L142" s="124" t="s">
        <v>435</v>
      </c>
      <c r="M142" s="125"/>
      <c r="N142" s="126" t="s">
        <v>435</v>
      </c>
      <c r="O142" s="126" t="s">
        <v>435</v>
      </c>
      <c r="P142" s="128" t="s">
        <v>435</v>
      </c>
      <c r="R142" s="26">
        <v>14</v>
      </c>
      <c r="S142" s="129"/>
      <c r="T142" s="124"/>
      <c r="U142" s="124"/>
      <c r="V142" s="130"/>
      <c r="W142" s="126"/>
      <c r="X142" s="126"/>
      <c r="Y142" s="127"/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6" customHeight="1" x14ac:dyDescent="0.25">
      <c r="A143" s="42">
        <v>15</v>
      </c>
      <c r="B143" s="43" t="s">
        <v>121</v>
      </c>
      <c r="C143" s="131" t="s">
        <v>335</v>
      </c>
      <c r="D143" s="132" t="s">
        <v>343</v>
      </c>
      <c r="E143" s="132"/>
      <c r="F143" s="133"/>
      <c r="G143" s="134" t="s">
        <v>356</v>
      </c>
      <c r="H143" s="134" t="s">
        <v>339</v>
      </c>
      <c r="I143" s="135" t="s">
        <v>354</v>
      </c>
      <c r="J143" s="131" t="s">
        <v>435</v>
      </c>
      <c r="K143" s="132" t="s">
        <v>435</v>
      </c>
      <c r="L143" s="132" t="s">
        <v>435</v>
      </c>
      <c r="M143" s="133"/>
      <c r="N143" s="134" t="s">
        <v>435</v>
      </c>
      <c r="O143" s="134" t="s">
        <v>435</v>
      </c>
      <c r="P143" s="136" t="s">
        <v>435</v>
      </c>
      <c r="R143" s="42">
        <v>15</v>
      </c>
      <c r="S143" s="137"/>
      <c r="T143" s="132"/>
      <c r="U143" s="132"/>
      <c r="V143" s="138"/>
      <c r="W143" s="134"/>
      <c r="X143" s="134"/>
      <c r="Y143" s="135"/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6" customHeight="1" x14ac:dyDescent="0.25">
      <c r="A144" s="30">
        <v>16</v>
      </c>
      <c r="B144" s="31" t="s">
        <v>127</v>
      </c>
      <c r="C144" s="115" t="s">
        <v>335</v>
      </c>
      <c r="D144" s="116" t="s">
        <v>334</v>
      </c>
      <c r="E144" s="116"/>
      <c r="F144" s="117"/>
      <c r="G144" s="118" t="s">
        <v>360</v>
      </c>
      <c r="H144" s="118" t="s">
        <v>364</v>
      </c>
      <c r="I144" s="119" t="s">
        <v>344</v>
      </c>
      <c r="J144" s="115" t="s">
        <v>435</v>
      </c>
      <c r="K144" s="116" t="s">
        <v>435</v>
      </c>
      <c r="L144" s="116" t="s">
        <v>435</v>
      </c>
      <c r="M144" s="117"/>
      <c r="N144" s="118" t="s">
        <v>435</v>
      </c>
      <c r="O144" s="118" t="s">
        <v>435</v>
      </c>
      <c r="P144" s="120" t="s">
        <v>435</v>
      </c>
      <c r="R144" s="30">
        <v>16</v>
      </c>
      <c r="S144" s="121"/>
      <c r="T144" s="116"/>
      <c r="U144" s="116"/>
      <c r="V144" s="122"/>
      <c r="W144" s="118"/>
      <c r="X144" s="118"/>
      <c r="Y144" s="119"/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6" customHeight="1" x14ac:dyDescent="0.25">
      <c r="A145" s="26">
        <v>17</v>
      </c>
      <c r="B145" s="27" t="s">
        <v>133</v>
      </c>
      <c r="C145" s="123" t="s">
        <v>347</v>
      </c>
      <c r="D145" s="124" t="s">
        <v>349</v>
      </c>
      <c r="E145" s="124"/>
      <c r="F145" s="125"/>
      <c r="G145" s="126" t="s">
        <v>412</v>
      </c>
      <c r="H145" s="126" t="s">
        <v>345</v>
      </c>
      <c r="I145" s="127" t="s">
        <v>338</v>
      </c>
      <c r="J145" s="123" t="s">
        <v>435</v>
      </c>
      <c r="K145" s="124" t="s">
        <v>435</v>
      </c>
      <c r="L145" s="124" t="s">
        <v>435</v>
      </c>
      <c r="M145" s="125"/>
      <c r="N145" s="126" t="s">
        <v>435</v>
      </c>
      <c r="O145" s="126" t="s">
        <v>435</v>
      </c>
      <c r="P145" s="128" t="s">
        <v>435</v>
      </c>
      <c r="R145" s="26">
        <v>17</v>
      </c>
      <c r="S145" s="129"/>
      <c r="T145" s="124"/>
      <c r="U145" s="124"/>
      <c r="V145" s="130"/>
      <c r="W145" s="126"/>
      <c r="X145" s="126"/>
      <c r="Y145" s="127"/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6" customHeight="1" x14ac:dyDescent="0.25">
      <c r="A146" s="26">
        <v>18</v>
      </c>
      <c r="B146" s="27" t="s">
        <v>139</v>
      </c>
      <c r="C146" s="123" t="s">
        <v>347</v>
      </c>
      <c r="D146" s="124" t="s">
        <v>346</v>
      </c>
      <c r="E146" s="124"/>
      <c r="F146" s="125"/>
      <c r="G146" s="126" t="s">
        <v>378</v>
      </c>
      <c r="H146" s="126" t="s">
        <v>356</v>
      </c>
      <c r="I146" s="127" t="s">
        <v>376</v>
      </c>
      <c r="J146" s="123" t="s">
        <v>435</v>
      </c>
      <c r="K146" s="124" t="s">
        <v>435</v>
      </c>
      <c r="L146" s="124" t="s">
        <v>435</v>
      </c>
      <c r="M146" s="125"/>
      <c r="N146" s="126" t="s">
        <v>435</v>
      </c>
      <c r="O146" s="126" t="s">
        <v>435</v>
      </c>
      <c r="P146" s="128" t="s">
        <v>435</v>
      </c>
      <c r="R146" s="26">
        <v>18</v>
      </c>
      <c r="S146" s="129"/>
      <c r="T146" s="124"/>
      <c r="U146" s="124"/>
      <c r="V146" s="130"/>
      <c r="W146" s="126"/>
      <c r="X146" s="126"/>
      <c r="Y146" s="127"/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6" customHeight="1" x14ac:dyDescent="0.25">
      <c r="A147" s="26">
        <v>19</v>
      </c>
      <c r="B147" s="27" t="s">
        <v>145</v>
      </c>
      <c r="C147" s="123" t="s">
        <v>347</v>
      </c>
      <c r="D147" s="124" t="s">
        <v>346</v>
      </c>
      <c r="E147" s="124"/>
      <c r="F147" s="125"/>
      <c r="G147" s="126" t="s">
        <v>397</v>
      </c>
      <c r="H147" s="126" t="s">
        <v>343</v>
      </c>
      <c r="I147" s="127" t="s">
        <v>355</v>
      </c>
      <c r="J147" s="123" t="s">
        <v>435</v>
      </c>
      <c r="K147" s="124" t="s">
        <v>435</v>
      </c>
      <c r="L147" s="124" t="s">
        <v>435</v>
      </c>
      <c r="M147" s="125"/>
      <c r="N147" s="126" t="s">
        <v>435</v>
      </c>
      <c r="O147" s="126" t="s">
        <v>435</v>
      </c>
      <c r="P147" s="128" t="s">
        <v>435</v>
      </c>
      <c r="R147" s="26">
        <v>19</v>
      </c>
      <c r="S147" s="129"/>
      <c r="T147" s="124"/>
      <c r="U147" s="124"/>
      <c r="V147" s="130"/>
      <c r="W147" s="126"/>
      <c r="X147" s="126"/>
      <c r="Y147" s="127"/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6" customHeight="1" x14ac:dyDescent="0.25">
      <c r="A148" s="42">
        <v>20</v>
      </c>
      <c r="B148" s="43" t="s">
        <v>151</v>
      </c>
      <c r="C148" s="131" t="s">
        <v>347</v>
      </c>
      <c r="D148" s="132" t="s">
        <v>347</v>
      </c>
      <c r="E148" s="132"/>
      <c r="F148" s="133"/>
      <c r="G148" s="134" t="s">
        <v>347</v>
      </c>
      <c r="H148" s="134" t="s">
        <v>360</v>
      </c>
      <c r="I148" s="135" t="s">
        <v>376</v>
      </c>
      <c r="J148" s="131" t="s">
        <v>435</v>
      </c>
      <c r="K148" s="132" t="s">
        <v>435</v>
      </c>
      <c r="L148" s="132" t="s">
        <v>435</v>
      </c>
      <c r="M148" s="133"/>
      <c r="N148" s="134" t="s">
        <v>435</v>
      </c>
      <c r="O148" s="134" t="s">
        <v>435</v>
      </c>
      <c r="P148" s="136" t="s">
        <v>435</v>
      </c>
      <c r="R148" s="42">
        <v>20</v>
      </c>
      <c r="S148" s="137"/>
      <c r="T148" s="132"/>
      <c r="U148" s="132"/>
      <c r="V148" s="138"/>
      <c r="W148" s="134"/>
      <c r="X148" s="134"/>
      <c r="Y148" s="135"/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6" customHeight="1" x14ac:dyDescent="0.25">
      <c r="A149" s="30">
        <v>21</v>
      </c>
      <c r="B149" s="31" t="s">
        <v>156</v>
      </c>
      <c r="C149" s="115" t="s">
        <v>340</v>
      </c>
      <c r="D149" s="116" t="s">
        <v>349</v>
      </c>
      <c r="E149" s="116"/>
      <c r="F149" s="117"/>
      <c r="G149" s="118" t="s">
        <v>372</v>
      </c>
      <c r="H149" s="118" t="s">
        <v>392</v>
      </c>
      <c r="I149" s="119" t="s">
        <v>421</v>
      </c>
      <c r="J149" s="115" t="s">
        <v>435</v>
      </c>
      <c r="K149" s="116" t="s">
        <v>435</v>
      </c>
      <c r="L149" s="116" t="s">
        <v>435</v>
      </c>
      <c r="M149" s="117"/>
      <c r="N149" s="118" t="s">
        <v>435</v>
      </c>
      <c r="O149" s="118" t="s">
        <v>435</v>
      </c>
      <c r="P149" s="120" t="s">
        <v>435</v>
      </c>
      <c r="R149" s="30">
        <v>21</v>
      </c>
      <c r="S149" s="121"/>
      <c r="T149" s="116"/>
      <c r="U149" s="116"/>
      <c r="V149" s="122"/>
      <c r="W149" s="118"/>
      <c r="X149" s="118"/>
      <c r="Y149" s="119"/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6" customHeight="1" x14ac:dyDescent="0.25">
      <c r="A150" s="26">
        <v>22</v>
      </c>
      <c r="B150" s="27" t="s">
        <v>162</v>
      </c>
      <c r="C150" s="123" t="s">
        <v>340</v>
      </c>
      <c r="D150" s="124" t="s">
        <v>343</v>
      </c>
      <c r="E150" s="124"/>
      <c r="F150" s="125"/>
      <c r="G150" s="126" t="s">
        <v>360</v>
      </c>
      <c r="H150" s="126" t="s">
        <v>364</v>
      </c>
      <c r="I150" s="127" t="s">
        <v>339</v>
      </c>
      <c r="J150" s="123" t="s">
        <v>435</v>
      </c>
      <c r="K150" s="124" t="s">
        <v>435</v>
      </c>
      <c r="L150" s="124" t="s">
        <v>435</v>
      </c>
      <c r="M150" s="125"/>
      <c r="N150" s="126" t="s">
        <v>435</v>
      </c>
      <c r="O150" s="126" t="s">
        <v>435</v>
      </c>
      <c r="P150" s="128" t="s">
        <v>435</v>
      </c>
      <c r="R150" s="26">
        <v>22</v>
      </c>
      <c r="S150" s="129"/>
      <c r="T150" s="124"/>
      <c r="U150" s="124"/>
      <c r="V150" s="130"/>
      <c r="W150" s="126"/>
      <c r="X150" s="126"/>
      <c r="Y150" s="127"/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6" customHeight="1" x14ac:dyDescent="0.25">
      <c r="A151" s="26">
        <v>23</v>
      </c>
      <c r="B151" s="27" t="s">
        <v>168</v>
      </c>
      <c r="C151" s="123" t="s">
        <v>340</v>
      </c>
      <c r="D151" s="124" t="s">
        <v>384</v>
      </c>
      <c r="E151" s="124"/>
      <c r="F151" s="125"/>
      <c r="G151" s="126" t="s">
        <v>341</v>
      </c>
      <c r="H151" s="126" t="s">
        <v>387</v>
      </c>
      <c r="I151" s="127" t="s">
        <v>412</v>
      </c>
      <c r="J151" s="123" t="s">
        <v>435</v>
      </c>
      <c r="K151" s="124" t="s">
        <v>435</v>
      </c>
      <c r="L151" s="124" t="s">
        <v>435</v>
      </c>
      <c r="M151" s="125"/>
      <c r="N151" s="126" t="s">
        <v>435</v>
      </c>
      <c r="O151" s="126" t="s">
        <v>435</v>
      </c>
      <c r="P151" s="128" t="s">
        <v>435</v>
      </c>
      <c r="R151" s="26">
        <v>23</v>
      </c>
      <c r="S151" s="129"/>
      <c r="T151" s="124"/>
      <c r="U151" s="124"/>
      <c r="V151" s="130"/>
      <c r="W151" s="126"/>
      <c r="X151" s="126"/>
      <c r="Y151" s="127"/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6" customHeight="1" x14ac:dyDescent="0.25">
      <c r="A152" s="26">
        <v>24</v>
      </c>
      <c r="B152" s="27" t="s">
        <v>174</v>
      </c>
      <c r="C152" s="123" t="s">
        <v>334</v>
      </c>
      <c r="D152" s="124" t="s">
        <v>369</v>
      </c>
      <c r="E152" s="124"/>
      <c r="F152" s="125"/>
      <c r="G152" s="126" t="s">
        <v>347</v>
      </c>
      <c r="H152" s="126" t="s">
        <v>378</v>
      </c>
      <c r="I152" s="127" t="s">
        <v>357</v>
      </c>
      <c r="J152" s="123" t="s">
        <v>435</v>
      </c>
      <c r="K152" s="124" t="s">
        <v>435</v>
      </c>
      <c r="L152" s="124" t="s">
        <v>435</v>
      </c>
      <c r="M152" s="125"/>
      <c r="N152" s="126" t="s">
        <v>435</v>
      </c>
      <c r="O152" s="126" t="s">
        <v>435</v>
      </c>
      <c r="P152" s="128" t="s">
        <v>435</v>
      </c>
      <c r="R152" s="26">
        <v>24</v>
      </c>
      <c r="S152" s="129"/>
      <c r="T152" s="124"/>
      <c r="U152" s="124"/>
      <c r="V152" s="130"/>
      <c r="W152" s="126"/>
      <c r="X152" s="126"/>
      <c r="Y152" s="127"/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6" customHeight="1" x14ac:dyDescent="0.25">
      <c r="A153" s="42">
        <v>25</v>
      </c>
      <c r="B153" s="43" t="s">
        <v>180</v>
      </c>
      <c r="C153" s="131" t="s">
        <v>340</v>
      </c>
      <c r="D153" s="132" t="s">
        <v>384</v>
      </c>
      <c r="E153" s="132"/>
      <c r="F153" s="133"/>
      <c r="G153" s="134" t="s">
        <v>360</v>
      </c>
      <c r="H153" s="134" t="s">
        <v>354</v>
      </c>
      <c r="I153" s="135" t="s">
        <v>355</v>
      </c>
      <c r="J153" s="131" t="s">
        <v>435</v>
      </c>
      <c r="K153" s="132" t="s">
        <v>435</v>
      </c>
      <c r="L153" s="132" t="s">
        <v>435</v>
      </c>
      <c r="M153" s="133"/>
      <c r="N153" s="134" t="s">
        <v>435</v>
      </c>
      <c r="O153" s="134" t="s">
        <v>435</v>
      </c>
      <c r="P153" s="136" t="s">
        <v>435</v>
      </c>
      <c r="R153" s="42">
        <v>25</v>
      </c>
      <c r="S153" s="137"/>
      <c r="T153" s="132"/>
      <c r="U153" s="132"/>
      <c r="V153" s="138"/>
      <c r="W153" s="134"/>
      <c r="X153" s="134"/>
      <c r="Y153" s="135"/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6" customHeight="1" x14ac:dyDescent="0.25">
      <c r="A154" s="30">
        <v>26</v>
      </c>
      <c r="B154" s="31" t="s">
        <v>186</v>
      </c>
      <c r="C154" s="115" t="s">
        <v>340</v>
      </c>
      <c r="D154" s="116" t="s">
        <v>343</v>
      </c>
      <c r="E154" s="116"/>
      <c r="F154" s="117"/>
      <c r="G154" s="118" t="s">
        <v>349</v>
      </c>
      <c r="H154" s="118" t="s">
        <v>386</v>
      </c>
      <c r="I154" s="119" t="s">
        <v>375</v>
      </c>
      <c r="J154" s="115" t="s">
        <v>435</v>
      </c>
      <c r="K154" s="116" t="s">
        <v>435</v>
      </c>
      <c r="L154" s="116" t="s">
        <v>435</v>
      </c>
      <c r="M154" s="117"/>
      <c r="N154" s="118" t="s">
        <v>435</v>
      </c>
      <c r="O154" s="118" t="s">
        <v>435</v>
      </c>
      <c r="P154" s="120" t="s">
        <v>435</v>
      </c>
      <c r="R154" s="30">
        <v>26</v>
      </c>
      <c r="S154" s="121"/>
      <c r="T154" s="116"/>
      <c r="U154" s="116"/>
      <c r="V154" s="122"/>
      <c r="W154" s="118"/>
      <c r="X154" s="118"/>
      <c r="Y154" s="119"/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6" customHeight="1" x14ac:dyDescent="0.25">
      <c r="A155" s="26">
        <v>27</v>
      </c>
      <c r="B155" s="27" t="s">
        <v>192</v>
      </c>
      <c r="C155" s="123" t="s">
        <v>347</v>
      </c>
      <c r="D155" s="124" t="s">
        <v>334</v>
      </c>
      <c r="E155" s="124"/>
      <c r="F155" s="125"/>
      <c r="G155" s="126" t="s">
        <v>356</v>
      </c>
      <c r="H155" s="126" t="s">
        <v>348</v>
      </c>
      <c r="I155" s="127" t="s">
        <v>381</v>
      </c>
      <c r="J155" s="123" t="s">
        <v>435</v>
      </c>
      <c r="K155" s="124" t="s">
        <v>435</v>
      </c>
      <c r="L155" s="124" t="s">
        <v>435</v>
      </c>
      <c r="M155" s="125"/>
      <c r="N155" s="126" t="s">
        <v>435</v>
      </c>
      <c r="O155" s="126" t="s">
        <v>435</v>
      </c>
      <c r="P155" s="128" t="s">
        <v>435</v>
      </c>
      <c r="R155" s="26">
        <v>27</v>
      </c>
      <c r="S155" s="129"/>
      <c r="T155" s="124"/>
      <c r="U155" s="124"/>
      <c r="V155" s="130"/>
      <c r="W155" s="126"/>
      <c r="X155" s="126"/>
      <c r="Y155" s="127"/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6" customHeight="1" x14ac:dyDescent="0.25">
      <c r="A156" s="26">
        <v>28</v>
      </c>
      <c r="B156" s="27" t="s">
        <v>198</v>
      </c>
      <c r="C156" s="123" t="s">
        <v>340</v>
      </c>
      <c r="D156" s="124" t="s">
        <v>343</v>
      </c>
      <c r="E156" s="124"/>
      <c r="F156" s="125"/>
      <c r="G156" s="126" t="s">
        <v>368</v>
      </c>
      <c r="H156" s="126" t="s">
        <v>363</v>
      </c>
      <c r="I156" s="127" t="s">
        <v>351</v>
      </c>
      <c r="J156" s="123" t="s">
        <v>435</v>
      </c>
      <c r="K156" s="124" t="s">
        <v>435</v>
      </c>
      <c r="L156" s="124" t="s">
        <v>435</v>
      </c>
      <c r="M156" s="125"/>
      <c r="N156" s="126" t="s">
        <v>435</v>
      </c>
      <c r="O156" s="126" t="s">
        <v>435</v>
      </c>
      <c r="P156" s="128" t="s">
        <v>435</v>
      </c>
      <c r="R156" s="26">
        <v>28</v>
      </c>
      <c r="S156" s="129"/>
      <c r="T156" s="124"/>
      <c r="U156" s="124"/>
      <c r="V156" s="130"/>
      <c r="W156" s="126"/>
      <c r="X156" s="126"/>
      <c r="Y156" s="127"/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6" customHeight="1" x14ac:dyDescent="0.25">
      <c r="A157" s="26">
        <v>29</v>
      </c>
      <c r="B157" s="27" t="s">
        <v>204</v>
      </c>
      <c r="C157" s="123" t="s">
        <v>372</v>
      </c>
      <c r="D157" s="124" t="s">
        <v>346</v>
      </c>
      <c r="E157" s="124"/>
      <c r="F157" s="125"/>
      <c r="G157" s="126" t="s">
        <v>341</v>
      </c>
      <c r="H157" s="126" t="s">
        <v>363</v>
      </c>
      <c r="I157" s="127" t="s">
        <v>337</v>
      </c>
      <c r="J157" s="123" t="s">
        <v>435</v>
      </c>
      <c r="K157" s="124" t="s">
        <v>435</v>
      </c>
      <c r="L157" s="124" t="s">
        <v>435</v>
      </c>
      <c r="M157" s="125"/>
      <c r="N157" s="126" t="s">
        <v>435</v>
      </c>
      <c r="O157" s="126" t="s">
        <v>435</v>
      </c>
      <c r="P157" s="128" t="s">
        <v>435</v>
      </c>
      <c r="R157" s="26">
        <v>29</v>
      </c>
      <c r="S157" s="129"/>
      <c r="T157" s="124"/>
      <c r="U157" s="124"/>
      <c r="V157" s="130"/>
      <c r="W157" s="126"/>
      <c r="X157" s="126"/>
      <c r="Y157" s="127"/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6" customHeight="1" x14ac:dyDescent="0.25">
      <c r="A158" s="42">
        <v>30</v>
      </c>
      <c r="B158" s="43" t="s">
        <v>210</v>
      </c>
      <c r="C158" s="131" t="s">
        <v>340</v>
      </c>
      <c r="D158" s="132" t="s">
        <v>334</v>
      </c>
      <c r="E158" s="132"/>
      <c r="F158" s="133"/>
      <c r="G158" s="134" t="s">
        <v>343</v>
      </c>
      <c r="H158" s="134" t="s">
        <v>374</v>
      </c>
      <c r="I158" s="135" t="s">
        <v>351</v>
      </c>
      <c r="J158" s="131" t="s">
        <v>435</v>
      </c>
      <c r="K158" s="132" t="s">
        <v>435</v>
      </c>
      <c r="L158" s="132" t="s">
        <v>435</v>
      </c>
      <c r="M158" s="133"/>
      <c r="N158" s="134" t="s">
        <v>435</v>
      </c>
      <c r="O158" s="134" t="s">
        <v>435</v>
      </c>
      <c r="P158" s="136" t="s">
        <v>435</v>
      </c>
      <c r="R158" s="42">
        <v>30</v>
      </c>
      <c r="S158" s="137"/>
      <c r="T158" s="132"/>
      <c r="U158" s="132"/>
      <c r="V158" s="138"/>
      <c r="W158" s="134"/>
      <c r="X158" s="134"/>
      <c r="Y158" s="135"/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6" customHeight="1" x14ac:dyDescent="0.25">
      <c r="A159" s="30">
        <v>31</v>
      </c>
      <c r="B159" s="31" t="s">
        <v>216</v>
      </c>
      <c r="C159" s="115" t="s">
        <v>347</v>
      </c>
      <c r="D159" s="116" t="s">
        <v>343</v>
      </c>
      <c r="E159" s="116"/>
      <c r="F159" s="117"/>
      <c r="G159" s="118" t="s">
        <v>360</v>
      </c>
      <c r="H159" s="118" t="s">
        <v>360</v>
      </c>
      <c r="I159" s="119" t="s">
        <v>371</v>
      </c>
      <c r="J159" s="115" t="s">
        <v>435</v>
      </c>
      <c r="K159" s="116" t="s">
        <v>435</v>
      </c>
      <c r="L159" s="116" t="s">
        <v>435</v>
      </c>
      <c r="M159" s="117"/>
      <c r="N159" s="118" t="s">
        <v>435</v>
      </c>
      <c r="O159" s="118" t="s">
        <v>435</v>
      </c>
      <c r="P159" s="120" t="s">
        <v>435</v>
      </c>
      <c r="R159" s="30">
        <v>31</v>
      </c>
      <c r="S159" s="121"/>
      <c r="T159" s="116"/>
      <c r="U159" s="116"/>
      <c r="V159" s="122"/>
      <c r="W159" s="118"/>
      <c r="X159" s="118"/>
      <c r="Y159" s="119"/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6" customHeight="1" x14ac:dyDescent="0.25">
      <c r="A160" s="26">
        <v>32</v>
      </c>
      <c r="B160" s="27" t="s">
        <v>221</v>
      </c>
      <c r="C160" s="123" t="s">
        <v>347</v>
      </c>
      <c r="D160" s="124" t="s">
        <v>346</v>
      </c>
      <c r="E160" s="124"/>
      <c r="F160" s="125"/>
      <c r="G160" s="126" t="s">
        <v>334</v>
      </c>
      <c r="H160" s="126" t="s">
        <v>360</v>
      </c>
      <c r="I160" s="127" t="s">
        <v>358</v>
      </c>
      <c r="J160" s="123" t="s">
        <v>435</v>
      </c>
      <c r="K160" s="124" t="s">
        <v>435</v>
      </c>
      <c r="L160" s="124" t="s">
        <v>435</v>
      </c>
      <c r="M160" s="125"/>
      <c r="N160" s="126" t="s">
        <v>435</v>
      </c>
      <c r="O160" s="126" t="s">
        <v>435</v>
      </c>
      <c r="P160" s="128" t="s">
        <v>435</v>
      </c>
      <c r="R160" s="26">
        <v>32</v>
      </c>
      <c r="S160" s="129"/>
      <c r="T160" s="124"/>
      <c r="U160" s="124"/>
      <c r="V160" s="130"/>
      <c r="W160" s="126"/>
      <c r="X160" s="126"/>
      <c r="Y160" s="127"/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6" customHeight="1" x14ac:dyDescent="0.25">
      <c r="A161" s="26">
        <v>33</v>
      </c>
      <c r="B161" s="27" t="s">
        <v>227</v>
      </c>
      <c r="C161" s="123" t="s">
        <v>347</v>
      </c>
      <c r="D161" s="124" t="s">
        <v>334</v>
      </c>
      <c r="E161" s="124"/>
      <c r="F161" s="125"/>
      <c r="G161" s="126" t="s">
        <v>335</v>
      </c>
      <c r="H161" s="126" t="s">
        <v>348</v>
      </c>
      <c r="I161" s="127" t="s">
        <v>348</v>
      </c>
      <c r="J161" s="123" t="s">
        <v>435</v>
      </c>
      <c r="K161" s="124" t="s">
        <v>435</v>
      </c>
      <c r="L161" s="124" t="s">
        <v>435</v>
      </c>
      <c r="M161" s="125"/>
      <c r="N161" s="126" t="s">
        <v>435</v>
      </c>
      <c r="O161" s="126" t="s">
        <v>435</v>
      </c>
      <c r="P161" s="128" t="s">
        <v>435</v>
      </c>
      <c r="R161" s="26">
        <v>33</v>
      </c>
      <c r="S161" s="129"/>
      <c r="T161" s="124"/>
      <c r="U161" s="124"/>
      <c r="V161" s="130"/>
      <c r="W161" s="126"/>
      <c r="X161" s="126"/>
      <c r="Y161" s="127"/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6" customHeight="1" x14ac:dyDescent="0.25">
      <c r="A162" s="26">
        <v>34</v>
      </c>
      <c r="B162" s="27" t="s">
        <v>233</v>
      </c>
      <c r="C162" s="123" t="s">
        <v>347</v>
      </c>
      <c r="D162" s="124" t="s">
        <v>343</v>
      </c>
      <c r="E162" s="124"/>
      <c r="F162" s="125"/>
      <c r="G162" s="126" t="s">
        <v>363</v>
      </c>
      <c r="H162" s="126" t="s">
        <v>343</v>
      </c>
      <c r="I162" s="127" t="s">
        <v>363</v>
      </c>
      <c r="J162" s="123" t="s">
        <v>435</v>
      </c>
      <c r="K162" s="124" t="s">
        <v>435</v>
      </c>
      <c r="L162" s="124" t="s">
        <v>435</v>
      </c>
      <c r="M162" s="125"/>
      <c r="N162" s="126" t="s">
        <v>435</v>
      </c>
      <c r="O162" s="126" t="s">
        <v>435</v>
      </c>
      <c r="P162" s="128" t="s">
        <v>435</v>
      </c>
      <c r="R162" s="26">
        <v>34</v>
      </c>
      <c r="S162" s="129"/>
      <c r="T162" s="124"/>
      <c r="U162" s="124"/>
      <c r="V162" s="130"/>
      <c r="W162" s="126"/>
      <c r="X162" s="126"/>
      <c r="Y162" s="127"/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6" customHeight="1" x14ac:dyDescent="0.25">
      <c r="A163" s="42">
        <v>35</v>
      </c>
      <c r="B163" s="43" t="s">
        <v>239</v>
      </c>
      <c r="C163" s="131" t="s">
        <v>347</v>
      </c>
      <c r="D163" s="132" t="s">
        <v>369</v>
      </c>
      <c r="E163" s="132"/>
      <c r="F163" s="133"/>
      <c r="G163" s="134" t="s">
        <v>335</v>
      </c>
      <c r="H163" s="134" t="s">
        <v>354</v>
      </c>
      <c r="I163" s="135" t="s">
        <v>369</v>
      </c>
      <c r="J163" s="131" t="s">
        <v>435</v>
      </c>
      <c r="K163" s="132" t="s">
        <v>435</v>
      </c>
      <c r="L163" s="132" t="s">
        <v>435</v>
      </c>
      <c r="M163" s="133"/>
      <c r="N163" s="134" t="s">
        <v>435</v>
      </c>
      <c r="O163" s="134" t="s">
        <v>435</v>
      </c>
      <c r="P163" s="136" t="s">
        <v>435</v>
      </c>
      <c r="R163" s="42">
        <v>35</v>
      </c>
      <c r="S163" s="137"/>
      <c r="T163" s="132"/>
      <c r="U163" s="132"/>
      <c r="V163" s="138"/>
      <c r="W163" s="134"/>
      <c r="X163" s="134"/>
      <c r="Y163" s="135"/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6" customHeight="1" x14ac:dyDescent="0.25">
      <c r="A164" s="30">
        <v>36</v>
      </c>
      <c r="B164" s="31" t="s">
        <v>245</v>
      </c>
      <c r="C164" s="115" t="s">
        <v>356</v>
      </c>
      <c r="D164" s="116" t="s">
        <v>369</v>
      </c>
      <c r="E164" s="116"/>
      <c r="F164" s="117"/>
      <c r="G164" s="118" t="s">
        <v>368</v>
      </c>
      <c r="H164" s="118" t="s">
        <v>374</v>
      </c>
      <c r="I164" s="119" t="s">
        <v>368</v>
      </c>
      <c r="J164" s="115" t="s">
        <v>435</v>
      </c>
      <c r="K164" s="116" t="s">
        <v>435</v>
      </c>
      <c r="L164" s="116" t="s">
        <v>435</v>
      </c>
      <c r="M164" s="117"/>
      <c r="N164" s="118" t="s">
        <v>435</v>
      </c>
      <c r="O164" s="118" t="s">
        <v>435</v>
      </c>
      <c r="P164" s="120" t="s">
        <v>435</v>
      </c>
      <c r="R164" s="30">
        <v>36</v>
      </c>
      <c r="S164" s="121"/>
      <c r="T164" s="116"/>
      <c r="U164" s="116"/>
      <c r="V164" s="122"/>
      <c r="W164" s="118"/>
      <c r="X164" s="118"/>
      <c r="Y164" s="119"/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6" customHeight="1" x14ac:dyDescent="0.25">
      <c r="A165" s="26">
        <v>37</v>
      </c>
      <c r="B165" s="27" t="s">
        <v>251</v>
      </c>
      <c r="C165" s="123" t="s">
        <v>347</v>
      </c>
      <c r="D165" s="124" t="s">
        <v>383</v>
      </c>
      <c r="E165" s="124"/>
      <c r="F165" s="125"/>
      <c r="G165" s="126" t="s">
        <v>363</v>
      </c>
      <c r="H165" s="126" t="s">
        <v>397</v>
      </c>
      <c r="I165" s="127" t="s">
        <v>385</v>
      </c>
      <c r="J165" s="123" t="s">
        <v>435</v>
      </c>
      <c r="K165" s="124" t="s">
        <v>435</v>
      </c>
      <c r="L165" s="124" t="s">
        <v>435</v>
      </c>
      <c r="M165" s="125"/>
      <c r="N165" s="126" t="s">
        <v>435</v>
      </c>
      <c r="O165" s="126" t="s">
        <v>435</v>
      </c>
      <c r="P165" s="128" t="s">
        <v>435</v>
      </c>
      <c r="R165" s="26">
        <v>37</v>
      </c>
      <c r="S165" s="129"/>
      <c r="T165" s="124"/>
      <c r="U165" s="124"/>
      <c r="V165" s="130"/>
      <c r="W165" s="126"/>
      <c r="X165" s="126"/>
      <c r="Y165" s="127"/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6" customHeight="1" x14ac:dyDescent="0.25">
      <c r="A166" s="26">
        <v>38</v>
      </c>
      <c r="B166" s="27" t="s">
        <v>257</v>
      </c>
      <c r="C166" s="123" t="s">
        <v>347</v>
      </c>
      <c r="D166" s="124" t="s">
        <v>376</v>
      </c>
      <c r="E166" s="124"/>
      <c r="F166" s="125"/>
      <c r="G166" s="126" t="s">
        <v>360</v>
      </c>
      <c r="H166" s="126" t="s">
        <v>360</v>
      </c>
      <c r="I166" s="127" t="s">
        <v>369</v>
      </c>
      <c r="J166" s="123" t="s">
        <v>435</v>
      </c>
      <c r="K166" s="124" t="s">
        <v>435</v>
      </c>
      <c r="L166" s="124" t="s">
        <v>435</v>
      </c>
      <c r="M166" s="125"/>
      <c r="N166" s="126" t="s">
        <v>435</v>
      </c>
      <c r="O166" s="126" t="s">
        <v>435</v>
      </c>
      <c r="P166" s="128" t="s">
        <v>435</v>
      </c>
      <c r="R166" s="26">
        <v>38</v>
      </c>
      <c r="S166" s="129"/>
      <c r="T166" s="124"/>
      <c r="U166" s="124"/>
      <c r="V166" s="130"/>
      <c r="W166" s="126"/>
      <c r="X166" s="126"/>
      <c r="Y166" s="127"/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6" customHeight="1" x14ac:dyDescent="0.25">
      <c r="A167" s="26">
        <v>39</v>
      </c>
      <c r="B167" s="27" t="s">
        <v>263</v>
      </c>
      <c r="C167" s="123" t="s">
        <v>334</v>
      </c>
      <c r="D167" s="124" t="s">
        <v>375</v>
      </c>
      <c r="E167" s="124"/>
      <c r="F167" s="125"/>
      <c r="G167" s="126" t="s">
        <v>364</v>
      </c>
      <c r="H167" s="126" t="s">
        <v>397</v>
      </c>
      <c r="I167" s="127" t="s">
        <v>361</v>
      </c>
      <c r="J167" s="123" t="s">
        <v>435</v>
      </c>
      <c r="K167" s="124" t="s">
        <v>435</v>
      </c>
      <c r="L167" s="124" t="s">
        <v>435</v>
      </c>
      <c r="M167" s="125"/>
      <c r="N167" s="126" t="s">
        <v>435</v>
      </c>
      <c r="O167" s="126" t="s">
        <v>435</v>
      </c>
      <c r="P167" s="128" t="s">
        <v>435</v>
      </c>
      <c r="R167" s="26">
        <v>39</v>
      </c>
      <c r="S167" s="129"/>
      <c r="T167" s="124"/>
      <c r="U167" s="124"/>
      <c r="V167" s="130"/>
      <c r="W167" s="126"/>
      <c r="X167" s="126"/>
      <c r="Y167" s="127"/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6" customHeight="1" x14ac:dyDescent="0.25">
      <c r="A168" s="42">
        <v>40</v>
      </c>
      <c r="B168" s="43" t="s">
        <v>268</v>
      </c>
      <c r="C168" s="131" t="s">
        <v>347</v>
      </c>
      <c r="D168" s="132" t="s">
        <v>346</v>
      </c>
      <c r="E168" s="132"/>
      <c r="F168" s="133"/>
      <c r="G168" s="134" t="s">
        <v>372</v>
      </c>
      <c r="H168" s="134" t="s">
        <v>364</v>
      </c>
      <c r="I168" s="135" t="s">
        <v>337</v>
      </c>
      <c r="J168" s="131" t="s">
        <v>435</v>
      </c>
      <c r="K168" s="132" t="s">
        <v>435</v>
      </c>
      <c r="L168" s="132" t="s">
        <v>435</v>
      </c>
      <c r="M168" s="133"/>
      <c r="N168" s="134" t="s">
        <v>435</v>
      </c>
      <c r="O168" s="134" t="s">
        <v>435</v>
      </c>
      <c r="P168" s="136" t="s">
        <v>435</v>
      </c>
      <c r="R168" s="42">
        <v>40</v>
      </c>
      <c r="S168" s="137"/>
      <c r="T168" s="132"/>
      <c r="U168" s="132"/>
      <c r="V168" s="138"/>
      <c r="W168" s="134"/>
      <c r="X168" s="134"/>
      <c r="Y168" s="135"/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6" customHeight="1" x14ac:dyDescent="0.25">
      <c r="A169" s="30">
        <v>41</v>
      </c>
      <c r="B169" s="31" t="s">
        <v>274</v>
      </c>
      <c r="C169" s="115" t="s">
        <v>347</v>
      </c>
      <c r="D169" s="116" t="s">
        <v>334</v>
      </c>
      <c r="E169" s="116"/>
      <c r="F169" s="117"/>
      <c r="G169" s="118" t="s">
        <v>363</v>
      </c>
      <c r="H169" s="118" t="s">
        <v>360</v>
      </c>
      <c r="I169" s="119" t="s">
        <v>371</v>
      </c>
      <c r="J169" s="115" t="s">
        <v>435</v>
      </c>
      <c r="K169" s="116" t="s">
        <v>435</v>
      </c>
      <c r="L169" s="116" t="s">
        <v>435</v>
      </c>
      <c r="M169" s="117"/>
      <c r="N169" s="118" t="s">
        <v>435</v>
      </c>
      <c r="O169" s="118" t="s">
        <v>435</v>
      </c>
      <c r="P169" s="120" t="s">
        <v>435</v>
      </c>
      <c r="R169" s="30">
        <v>41</v>
      </c>
      <c r="S169" s="121"/>
      <c r="T169" s="116"/>
      <c r="U169" s="116"/>
      <c r="V169" s="122"/>
      <c r="W169" s="118"/>
      <c r="X169" s="118"/>
      <c r="Y169" s="119"/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6" customHeight="1" x14ac:dyDescent="0.25">
      <c r="A170" s="26">
        <v>42</v>
      </c>
      <c r="B170" s="27" t="s">
        <v>280</v>
      </c>
      <c r="C170" s="123" t="s">
        <v>347</v>
      </c>
      <c r="D170" s="124" t="s">
        <v>343</v>
      </c>
      <c r="E170" s="124"/>
      <c r="F170" s="125"/>
      <c r="G170" s="126" t="s">
        <v>334</v>
      </c>
      <c r="H170" s="126" t="s">
        <v>343</v>
      </c>
      <c r="I170" s="127" t="s">
        <v>377</v>
      </c>
      <c r="J170" s="123" t="s">
        <v>435</v>
      </c>
      <c r="K170" s="124" t="s">
        <v>435</v>
      </c>
      <c r="L170" s="124" t="s">
        <v>435</v>
      </c>
      <c r="M170" s="125"/>
      <c r="N170" s="126" t="s">
        <v>435</v>
      </c>
      <c r="O170" s="126" t="s">
        <v>435</v>
      </c>
      <c r="P170" s="128" t="s">
        <v>435</v>
      </c>
      <c r="R170" s="26">
        <v>42</v>
      </c>
      <c r="S170" s="129"/>
      <c r="T170" s="124"/>
      <c r="U170" s="124"/>
      <c r="V170" s="130"/>
      <c r="W170" s="126"/>
      <c r="X170" s="126"/>
      <c r="Y170" s="127"/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6" customHeight="1" x14ac:dyDescent="0.25">
      <c r="A171" s="26">
        <v>43</v>
      </c>
      <c r="B171" s="27" t="s">
        <v>286</v>
      </c>
      <c r="C171" s="123" t="s">
        <v>347</v>
      </c>
      <c r="D171" s="124" t="s">
        <v>334</v>
      </c>
      <c r="E171" s="124"/>
      <c r="F171" s="125"/>
      <c r="G171" s="126" t="s">
        <v>372</v>
      </c>
      <c r="H171" s="126" t="s">
        <v>356</v>
      </c>
      <c r="I171" s="127" t="s">
        <v>368</v>
      </c>
      <c r="J171" s="123" t="s">
        <v>435</v>
      </c>
      <c r="K171" s="124" t="s">
        <v>435</v>
      </c>
      <c r="L171" s="124" t="s">
        <v>435</v>
      </c>
      <c r="M171" s="125"/>
      <c r="N171" s="126" t="s">
        <v>435</v>
      </c>
      <c r="O171" s="126" t="s">
        <v>435</v>
      </c>
      <c r="P171" s="128" t="s">
        <v>435</v>
      </c>
      <c r="R171" s="26">
        <v>43</v>
      </c>
      <c r="S171" s="129"/>
      <c r="T171" s="124"/>
      <c r="U171" s="124"/>
      <c r="V171" s="130"/>
      <c r="W171" s="126"/>
      <c r="X171" s="126"/>
      <c r="Y171" s="127"/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436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400</v>
      </c>
      <c r="B185" s="213"/>
      <c r="C185" s="213" t="s">
        <v>401</v>
      </c>
      <c r="D185" s="213"/>
      <c r="E185" s="213"/>
      <c r="F185" s="213"/>
      <c r="G185" s="213"/>
      <c r="H185" s="213"/>
      <c r="I185" s="213"/>
      <c r="J185" s="213" t="s">
        <v>401</v>
      </c>
      <c r="K185" s="213"/>
      <c r="L185" s="213"/>
      <c r="M185" s="213"/>
      <c r="N185" s="213"/>
      <c r="O185" s="213"/>
      <c r="P185" s="213"/>
      <c r="R185" s="213" t="s">
        <v>401</v>
      </c>
      <c r="S185" s="213"/>
      <c r="T185" s="213"/>
      <c r="U185" s="213"/>
      <c r="V185" s="213"/>
      <c r="W185" s="213"/>
      <c r="X185" s="213"/>
      <c r="Y185" s="213" t="s">
        <v>401</v>
      </c>
      <c r="Z185" s="213"/>
      <c r="AA185" s="213"/>
      <c r="AB185" s="213"/>
      <c r="AC185" s="213"/>
      <c r="AD185" s="213"/>
      <c r="AE185" s="213"/>
      <c r="AF185" s="213" t="s">
        <v>401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438</v>
      </c>
      <c r="D186" s="215"/>
      <c r="E186" s="215"/>
      <c r="F186" s="215"/>
      <c r="G186" s="215"/>
      <c r="H186" s="215"/>
      <c r="I186" s="215"/>
      <c r="J186" s="215" t="s">
        <v>439</v>
      </c>
      <c r="K186" s="215"/>
      <c r="L186" s="215"/>
      <c r="M186" s="215"/>
      <c r="N186" s="215"/>
      <c r="O186" s="215"/>
      <c r="P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474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474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324</v>
      </c>
      <c r="C188" s="225" t="s">
        <v>434</v>
      </c>
      <c r="D188" s="225"/>
      <c r="E188" s="225"/>
      <c r="F188" s="225"/>
      <c r="G188" s="225"/>
      <c r="H188" s="225"/>
      <c r="I188" s="225"/>
      <c r="J188" s="224" t="s">
        <v>434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434</v>
      </c>
      <c r="T188" s="224"/>
      <c r="U188" s="224"/>
      <c r="V188" s="224"/>
      <c r="W188" s="224"/>
      <c r="X188" s="224"/>
      <c r="Y188" s="224"/>
      <c r="Z188" s="225" t="s">
        <v>434</v>
      </c>
      <c r="AA188" s="225"/>
      <c r="AB188" s="225"/>
      <c r="AC188" s="225"/>
      <c r="AD188" s="225"/>
      <c r="AE188" s="225"/>
      <c r="AF188" s="225"/>
      <c r="AG188" s="224" t="s">
        <v>434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330</v>
      </c>
      <c r="D189" s="211"/>
      <c r="E189" s="211"/>
      <c r="F189" s="211"/>
      <c r="G189" s="212" t="s">
        <v>331</v>
      </c>
      <c r="H189" s="212" t="s">
        <v>332</v>
      </c>
      <c r="I189" s="212" t="s">
        <v>333</v>
      </c>
      <c r="J189" s="211" t="s">
        <v>330</v>
      </c>
      <c r="K189" s="211"/>
      <c r="L189" s="211"/>
      <c r="M189" s="211"/>
      <c r="N189" s="212" t="s">
        <v>331</v>
      </c>
      <c r="O189" s="212" t="s">
        <v>332</v>
      </c>
      <c r="P189" s="221" t="s">
        <v>333</v>
      </c>
      <c r="R189" s="218"/>
      <c r="S189" s="216" t="s">
        <v>330</v>
      </c>
      <c r="T189" s="211"/>
      <c r="U189" s="211"/>
      <c r="V189" s="211"/>
      <c r="W189" s="212" t="s">
        <v>331</v>
      </c>
      <c r="X189" s="212" t="s">
        <v>332</v>
      </c>
      <c r="Y189" s="212" t="s">
        <v>333</v>
      </c>
      <c r="Z189" s="211" t="s">
        <v>330</v>
      </c>
      <c r="AA189" s="211"/>
      <c r="AB189" s="211"/>
      <c r="AC189" s="211"/>
      <c r="AD189" s="212" t="s">
        <v>331</v>
      </c>
      <c r="AE189" s="212" t="s">
        <v>332</v>
      </c>
      <c r="AF189" s="212" t="s">
        <v>333</v>
      </c>
      <c r="AG189" s="211" t="s">
        <v>330</v>
      </c>
      <c r="AH189" s="211"/>
      <c r="AI189" s="211"/>
      <c r="AJ189" s="211"/>
      <c r="AK189" s="212" t="s">
        <v>331</v>
      </c>
      <c r="AL189" s="212" t="s">
        <v>332</v>
      </c>
      <c r="AM189" s="221" t="s">
        <v>333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400</v>
      </c>
      <c r="B247" s="213"/>
      <c r="C247" s="213" t="s">
        <v>401</v>
      </c>
      <c r="D247" s="213"/>
      <c r="E247" s="213"/>
      <c r="F247" s="213"/>
      <c r="G247" s="213"/>
      <c r="H247" s="213"/>
      <c r="I247" s="213"/>
      <c r="J247" s="213" t="s">
        <v>401</v>
      </c>
      <c r="K247" s="213"/>
      <c r="L247" s="213"/>
      <c r="M247" s="213"/>
      <c r="N247" s="213"/>
      <c r="O247" s="213"/>
      <c r="P247" s="213"/>
      <c r="R247" s="213" t="s">
        <v>401</v>
      </c>
      <c r="S247" s="213"/>
      <c r="T247" s="213"/>
      <c r="U247" s="213"/>
      <c r="V247" s="213"/>
      <c r="W247" s="213"/>
      <c r="X247" s="213"/>
      <c r="Y247" s="213" t="s">
        <v>401</v>
      </c>
      <c r="Z247" s="213"/>
      <c r="AA247" s="213"/>
      <c r="AB247" s="213"/>
      <c r="AC247" s="213"/>
      <c r="AD247" s="213"/>
      <c r="AE247" s="213"/>
      <c r="AF247" s="213" t="s">
        <v>401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R43" sqref="R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8" width="4.85546875" style="49" customWidth="1"/>
    <col min="19" max="21" width="4.140625" style="49" customWidth="1"/>
    <col min="22" max="24" width="4.28515625" style="49" customWidth="1"/>
    <col min="25" max="33" width="9.140625" style="49"/>
  </cols>
  <sheetData>
    <row r="1" spans="1:33" ht="21" customHeight="1" x14ac:dyDescent="0.25">
      <c r="A1" s="234" t="s">
        <v>478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442</v>
      </c>
      <c r="D2" s="232" t="s">
        <v>443</v>
      </c>
      <c r="E2" s="232" t="s">
        <v>444</v>
      </c>
      <c r="F2" s="232" t="s">
        <v>445</v>
      </c>
      <c r="G2" s="232" t="s">
        <v>446</v>
      </c>
      <c r="H2" s="232" t="s">
        <v>447</v>
      </c>
      <c r="I2" s="232" t="s">
        <v>448</v>
      </c>
      <c r="J2" s="232" t="s">
        <v>449</v>
      </c>
      <c r="K2" s="232" t="s">
        <v>450</v>
      </c>
      <c r="L2" s="232" t="s">
        <v>411</v>
      </c>
      <c r="M2" s="232" t="s">
        <v>451</v>
      </c>
      <c r="N2" s="232" t="s">
        <v>452</v>
      </c>
      <c r="O2" s="232" t="s">
        <v>479</v>
      </c>
      <c r="P2" s="232" t="s">
        <v>454</v>
      </c>
      <c r="Q2" s="232"/>
      <c r="R2" s="237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158" t="s">
        <v>455</v>
      </c>
      <c r="Q3" s="158" t="s">
        <v>456</v>
      </c>
      <c r="R3" s="159" t="s">
        <v>457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350000000000001" customHeight="1" x14ac:dyDescent="0.25">
      <c r="A4" s="61">
        <v>1</v>
      </c>
      <c r="B4" s="154" t="s">
        <v>36</v>
      </c>
      <c r="C4" s="45">
        <f>ROUND(7.8,1)</f>
        <v>7.8</v>
      </c>
      <c r="D4" s="45">
        <f>ROUND(5.8,1)</f>
        <v>5.8</v>
      </c>
      <c r="E4" s="45">
        <f>ROUND(6.2,1)</f>
        <v>6.2</v>
      </c>
      <c r="F4" s="45">
        <f>ROUND(8.9,1)</f>
        <v>8.9</v>
      </c>
      <c r="G4" s="45">
        <f>ROUND(8.8,1)</f>
        <v>8.8000000000000007</v>
      </c>
      <c r="H4" s="45">
        <f>ROUND(7.4,1)</f>
        <v>7.4</v>
      </c>
      <c r="I4" s="45">
        <f>ROUND(8.1,1)</f>
        <v>8.1</v>
      </c>
      <c r="J4" s="45">
        <f>ROUND(8.7,1)</f>
        <v>8.6999999999999993</v>
      </c>
      <c r="K4" s="45">
        <f>ROUND(7,1)</f>
        <v>7</v>
      </c>
      <c r="L4" s="45">
        <f>ROUND(9.3,1)</f>
        <v>9.3000000000000007</v>
      </c>
      <c r="M4" s="45">
        <f>ROUND(8.4,1)</f>
        <v>8.4</v>
      </c>
      <c r="N4" s="45" t="s">
        <v>435</v>
      </c>
      <c r="O4" s="45">
        <f>ROUND(7.9,1)</f>
        <v>7.9</v>
      </c>
      <c r="P4" s="45" t="s">
        <v>458</v>
      </c>
      <c r="Q4" s="45" t="s">
        <v>459</v>
      </c>
      <c r="R4" s="156" t="s">
        <v>460</v>
      </c>
    </row>
    <row r="5" spans="1:33" ht="16.350000000000001" customHeight="1" x14ac:dyDescent="0.25">
      <c r="A5" s="61">
        <v>2</v>
      </c>
      <c r="B5" s="154" t="s">
        <v>45</v>
      </c>
      <c r="C5" s="45">
        <f>ROUND(7.8,1)</f>
        <v>7.8</v>
      </c>
      <c r="D5" s="45">
        <f>ROUND(7,1)</f>
        <v>7</v>
      </c>
      <c r="E5" s="45">
        <f>ROUND(8,1)</f>
        <v>8</v>
      </c>
      <c r="F5" s="45">
        <f>ROUND(9,1)</f>
        <v>9</v>
      </c>
      <c r="G5" s="45">
        <f>ROUND(9,1)</f>
        <v>9</v>
      </c>
      <c r="H5" s="45">
        <f>ROUND(7.4,1)</f>
        <v>7.4</v>
      </c>
      <c r="I5" s="45">
        <f>ROUND(8.1,1)</f>
        <v>8.1</v>
      </c>
      <c r="J5" s="45">
        <f>ROUND(8.5,1)</f>
        <v>8.5</v>
      </c>
      <c r="K5" s="45">
        <f>ROUND(5.3,1)</f>
        <v>5.3</v>
      </c>
      <c r="L5" s="45">
        <f>ROUND(9.6,1)</f>
        <v>9.6</v>
      </c>
      <c r="M5" s="45">
        <f>ROUND(7.9,1)</f>
        <v>7.9</v>
      </c>
      <c r="N5" s="45" t="s">
        <v>435</v>
      </c>
      <c r="O5" s="45">
        <f>ROUND(8,1)</f>
        <v>8</v>
      </c>
      <c r="P5" s="45" t="s">
        <v>458</v>
      </c>
      <c r="Q5" s="45" t="s">
        <v>459</v>
      </c>
      <c r="R5" s="156" t="s">
        <v>460</v>
      </c>
    </row>
    <row r="6" spans="1:33" ht="16.350000000000001" customHeight="1" x14ac:dyDescent="0.25">
      <c r="A6" s="61">
        <v>3</v>
      </c>
      <c r="B6" s="154" t="s">
        <v>51</v>
      </c>
      <c r="C6" s="45">
        <f>ROUND(8.6,1)</f>
        <v>8.6</v>
      </c>
      <c r="D6" s="45">
        <f>ROUND(8.4,1)</f>
        <v>8.4</v>
      </c>
      <c r="E6" s="45">
        <f>ROUND(8.4,1)</f>
        <v>8.4</v>
      </c>
      <c r="F6" s="45">
        <f>ROUND(9,1)</f>
        <v>9</v>
      </c>
      <c r="G6" s="45">
        <f>ROUND(8.8,1)</f>
        <v>8.8000000000000007</v>
      </c>
      <c r="H6" s="45">
        <f>ROUND(7.4,1)</f>
        <v>7.4</v>
      </c>
      <c r="I6" s="45">
        <f>ROUND(8.2,1)</f>
        <v>8.1999999999999993</v>
      </c>
      <c r="J6" s="45">
        <f>ROUND(8.5,1)</f>
        <v>8.5</v>
      </c>
      <c r="K6" s="45">
        <f>ROUND(6.6,1)</f>
        <v>6.6</v>
      </c>
      <c r="L6" s="45">
        <f>ROUND(9.4,1)</f>
        <v>9.4</v>
      </c>
      <c r="M6" s="45">
        <f>ROUND(9.4,1)</f>
        <v>9.4</v>
      </c>
      <c r="N6" s="45" t="s">
        <v>435</v>
      </c>
      <c r="O6" s="45">
        <f>ROUND(8.4,1)</f>
        <v>8.4</v>
      </c>
      <c r="P6" s="45" t="s">
        <v>461</v>
      </c>
      <c r="Q6" s="45" t="s">
        <v>459</v>
      </c>
      <c r="R6" s="156" t="s">
        <v>462</v>
      </c>
    </row>
    <row r="7" spans="1:33" ht="16.350000000000001" customHeight="1" x14ac:dyDescent="0.25">
      <c r="A7" s="61">
        <v>4</v>
      </c>
      <c r="B7" s="154" t="s">
        <v>57</v>
      </c>
      <c r="C7" s="45">
        <f>ROUND(7.4,1)</f>
        <v>7.4</v>
      </c>
      <c r="D7" s="45">
        <f>ROUND(6.6,1)</f>
        <v>6.6</v>
      </c>
      <c r="E7" s="45">
        <f>ROUND(7.2,1)</f>
        <v>7.2</v>
      </c>
      <c r="F7" s="45">
        <f>ROUND(7.1,1)</f>
        <v>7.1</v>
      </c>
      <c r="G7" s="45">
        <f>ROUND(9.3,1)</f>
        <v>9.3000000000000007</v>
      </c>
      <c r="H7" s="45">
        <f>ROUND(7.4,1)</f>
        <v>7.4</v>
      </c>
      <c r="I7" s="45">
        <f>ROUND(7.6,1)</f>
        <v>7.6</v>
      </c>
      <c r="J7" s="45">
        <f>ROUND(7.8,1)</f>
        <v>7.8</v>
      </c>
      <c r="K7" s="45">
        <f>ROUND(5.5,1)</f>
        <v>5.5</v>
      </c>
      <c r="L7" s="45">
        <f>ROUND(9.2,1)</f>
        <v>9.1999999999999993</v>
      </c>
      <c r="M7" s="45">
        <f>ROUND(8.5,1)</f>
        <v>8.5</v>
      </c>
      <c r="N7" s="45" t="s">
        <v>435</v>
      </c>
      <c r="O7" s="45">
        <f>ROUND(7.6,1)</f>
        <v>7.6</v>
      </c>
      <c r="P7" s="45" t="s">
        <v>458</v>
      </c>
      <c r="Q7" s="45" t="s">
        <v>459</v>
      </c>
      <c r="R7" s="156" t="s">
        <v>460</v>
      </c>
    </row>
    <row r="8" spans="1:33" ht="16.350000000000001" customHeight="1" x14ac:dyDescent="0.25">
      <c r="A8" s="69">
        <v>5</v>
      </c>
      <c r="B8" s="160" t="s">
        <v>63</v>
      </c>
      <c r="C8" s="46">
        <f>ROUND(8.6,1)</f>
        <v>8.6</v>
      </c>
      <c r="D8" s="46">
        <f>ROUND(7.4,1)</f>
        <v>7.4</v>
      </c>
      <c r="E8" s="46">
        <f>ROUND(7.5,1)</f>
        <v>7.5</v>
      </c>
      <c r="F8" s="46">
        <f>ROUND(8.8,1)</f>
        <v>8.8000000000000007</v>
      </c>
      <c r="G8" s="46">
        <f>ROUND(9.5,1)</f>
        <v>9.5</v>
      </c>
      <c r="H8" s="46">
        <f>ROUND(7.6,1)</f>
        <v>7.6</v>
      </c>
      <c r="I8" s="46">
        <f>ROUND(8.9,1)</f>
        <v>8.9</v>
      </c>
      <c r="J8" s="46">
        <f>ROUND(9.2,1)</f>
        <v>9.1999999999999993</v>
      </c>
      <c r="K8" s="46">
        <f>ROUND(6.6,1)</f>
        <v>6.6</v>
      </c>
      <c r="L8" s="46">
        <f>ROUND(9.9,1)</f>
        <v>9.9</v>
      </c>
      <c r="M8" s="46">
        <f>ROUND(9.4,1)</f>
        <v>9.4</v>
      </c>
      <c r="N8" s="46" t="s">
        <v>435</v>
      </c>
      <c r="O8" s="46">
        <f>ROUND(8.5,1)</f>
        <v>8.5</v>
      </c>
      <c r="P8" s="46" t="s">
        <v>461</v>
      </c>
      <c r="Q8" s="46" t="s">
        <v>459</v>
      </c>
      <c r="R8" s="161" t="s">
        <v>462</v>
      </c>
    </row>
    <row r="9" spans="1:33" ht="16.350000000000001" customHeight="1" x14ac:dyDescent="0.25">
      <c r="A9" s="61">
        <v>6</v>
      </c>
      <c r="B9" s="154" t="s">
        <v>69</v>
      </c>
      <c r="C9" s="45">
        <f>ROUND(8.2,1)</f>
        <v>8.1999999999999993</v>
      </c>
      <c r="D9" s="45">
        <f>ROUND(7,1)</f>
        <v>7</v>
      </c>
      <c r="E9" s="45">
        <f>ROUND(6.9,1)</f>
        <v>6.9</v>
      </c>
      <c r="F9" s="45">
        <f>ROUND(9.1,1)</f>
        <v>9.1</v>
      </c>
      <c r="G9" s="45">
        <f>ROUND(9.3,1)</f>
        <v>9.3000000000000007</v>
      </c>
      <c r="H9" s="45">
        <f>ROUND(7.3,1)</f>
        <v>7.3</v>
      </c>
      <c r="I9" s="45">
        <f>ROUND(9.2,1)</f>
        <v>9.1999999999999993</v>
      </c>
      <c r="J9" s="45">
        <f>ROUND(8.8,1)</f>
        <v>8.8000000000000007</v>
      </c>
      <c r="K9" s="45">
        <f>ROUND(6.3,1)</f>
        <v>6.3</v>
      </c>
      <c r="L9" s="45">
        <f>ROUND(9.2,1)</f>
        <v>9.1999999999999993</v>
      </c>
      <c r="M9" s="45">
        <f>ROUND(9.9,1)</f>
        <v>9.9</v>
      </c>
      <c r="N9" s="45" t="s">
        <v>435</v>
      </c>
      <c r="O9" s="45">
        <f>ROUND(8.3,1)</f>
        <v>8.3000000000000007</v>
      </c>
      <c r="P9" s="45" t="s">
        <v>458</v>
      </c>
      <c r="Q9" s="45" t="s">
        <v>459</v>
      </c>
      <c r="R9" s="156" t="s">
        <v>460</v>
      </c>
    </row>
    <row r="10" spans="1:33" ht="16.350000000000001" customHeight="1" x14ac:dyDescent="0.25">
      <c r="A10" s="61">
        <v>7</v>
      </c>
      <c r="B10" s="154" t="s">
        <v>75</v>
      </c>
      <c r="C10" s="45">
        <f>ROUND(9.1,1)</f>
        <v>9.1</v>
      </c>
      <c r="D10" s="45">
        <f>ROUND(8.7,1)</f>
        <v>8.6999999999999993</v>
      </c>
      <c r="E10" s="45">
        <f>ROUND(9.1,1)</f>
        <v>9.1</v>
      </c>
      <c r="F10" s="45">
        <f>ROUND(9.1,1)</f>
        <v>9.1</v>
      </c>
      <c r="G10" s="45">
        <f>ROUND(9.4,1)</f>
        <v>9.4</v>
      </c>
      <c r="H10" s="45">
        <f>ROUND(7.7,1)</f>
        <v>7.7</v>
      </c>
      <c r="I10" s="45">
        <f>ROUND(9.5,1)</f>
        <v>9.5</v>
      </c>
      <c r="J10" s="45">
        <f>ROUND(9.2,1)</f>
        <v>9.1999999999999993</v>
      </c>
      <c r="K10" s="45">
        <f>ROUND(7.5,1)</f>
        <v>7.5</v>
      </c>
      <c r="L10" s="45">
        <f>ROUND(9.7,1)</f>
        <v>9.6999999999999993</v>
      </c>
      <c r="M10" s="45">
        <f>ROUND(9.9,1)</f>
        <v>9.9</v>
      </c>
      <c r="N10" s="45" t="s">
        <v>435</v>
      </c>
      <c r="O10" s="45">
        <f>ROUND(9,1)</f>
        <v>9</v>
      </c>
      <c r="P10" s="45" t="s">
        <v>461</v>
      </c>
      <c r="Q10" s="45" t="s">
        <v>459</v>
      </c>
      <c r="R10" s="156" t="s">
        <v>462</v>
      </c>
    </row>
    <row r="11" spans="1:33" ht="16.350000000000001" customHeight="1" x14ac:dyDescent="0.25">
      <c r="A11" s="61">
        <v>8</v>
      </c>
      <c r="B11" s="154" t="s">
        <v>81</v>
      </c>
      <c r="C11" s="45">
        <f>ROUND(8.6,1)</f>
        <v>8.6</v>
      </c>
      <c r="D11" s="45">
        <f>ROUND(8.2,1)</f>
        <v>8.1999999999999993</v>
      </c>
      <c r="E11" s="45">
        <f>ROUND(6.5,1)</f>
        <v>6.5</v>
      </c>
      <c r="F11" s="45">
        <f>ROUND(9.1,1)</f>
        <v>9.1</v>
      </c>
      <c r="G11" s="45">
        <f>ROUND(9.4,1)</f>
        <v>9.4</v>
      </c>
      <c r="H11" s="45">
        <f>ROUND(6.4,1)</f>
        <v>6.4</v>
      </c>
      <c r="I11" s="45">
        <f>ROUND(9,1)</f>
        <v>9</v>
      </c>
      <c r="J11" s="45">
        <f>ROUND(9.1,1)</f>
        <v>9.1</v>
      </c>
      <c r="K11" s="45">
        <f>ROUND(7.2,1)</f>
        <v>7.2</v>
      </c>
      <c r="L11" s="45">
        <f>ROUND(9.7,1)</f>
        <v>9.6999999999999993</v>
      </c>
      <c r="M11" s="45">
        <f>ROUND(8.6,1)</f>
        <v>8.6</v>
      </c>
      <c r="N11" s="45" t="s">
        <v>435</v>
      </c>
      <c r="O11" s="45">
        <f>ROUND(8.3,1)</f>
        <v>8.3000000000000007</v>
      </c>
      <c r="P11" s="45" t="s">
        <v>458</v>
      </c>
      <c r="Q11" s="45" t="s">
        <v>459</v>
      </c>
      <c r="R11" s="156" t="s">
        <v>460</v>
      </c>
    </row>
    <row r="12" spans="1:33" ht="16.350000000000001" customHeight="1" x14ac:dyDescent="0.25">
      <c r="A12" s="61">
        <v>9</v>
      </c>
      <c r="B12" s="154" t="s">
        <v>87</v>
      </c>
      <c r="C12" s="45">
        <f>ROUND(8.2,1)</f>
        <v>8.1999999999999993</v>
      </c>
      <c r="D12" s="45">
        <f>ROUND(7.3,1)</f>
        <v>7.3</v>
      </c>
      <c r="E12" s="45">
        <f>ROUND(7.3,1)</f>
        <v>7.3</v>
      </c>
      <c r="F12" s="45">
        <f>ROUND(9.3,1)</f>
        <v>9.3000000000000007</v>
      </c>
      <c r="G12" s="45">
        <f>ROUND(9.6,1)</f>
        <v>9.6</v>
      </c>
      <c r="H12" s="45">
        <f>ROUND(7.9,1)</f>
        <v>7.9</v>
      </c>
      <c r="I12" s="45">
        <f>ROUND(8.6,1)</f>
        <v>8.6</v>
      </c>
      <c r="J12" s="45">
        <f>ROUND(8.5,1)</f>
        <v>8.5</v>
      </c>
      <c r="K12" s="45">
        <f>ROUND(7.9,1)</f>
        <v>7.9</v>
      </c>
      <c r="L12" s="45">
        <f>ROUND(9.4,1)</f>
        <v>9.4</v>
      </c>
      <c r="M12" s="45">
        <f>ROUND(8.4,1)</f>
        <v>8.4</v>
      </c>
      <c r="N12" s="45" t="s">
        <v>435</v>
      </c>
      <c r="O12" s="45">
        <f>ROUND(8.4,1)</f>
        <v>8.4</v>
      </c>
      <c r="P12" s="45" t="s">
        <v>461</v>
      </c>
      <c r="Q12" s="45" t="s">
        <v>459</v>
      </c>
      <c r="R12" s="156" t="s">
        <v>462</v>
      </c>
    </row>
    <row r="13" spans="1:33" ht="16.350000000000001" customHeight="1" x14ac:dyDescent="0.25">
      <c r="A13" s="69">
        <v>10</v>
      </c>
      <c r="B13" s="160" t="s">
        <v>93</v>
      </c>
      <c r="C13" s="46">
        <f>ROUND(8.2,1)</f>
        <v>8.1999999999999993</v>
      </c>
      <c r="D13" s="46">
        <f>ROUND(8,1)</f>
        <v>8</v>
      </c>
      <c r="E13" s="46">
        <f>ROUND(7.9,1)</f>
        <v>7.9</v>
      </c>
      <c r="F13" s="46">
        <f>ROUND(8.7,1)</f>
        <v>8.6999999999999993</v>
      </c>
      <c r="G13" s="46">
        <f>ROUND(8.9,1)</f>
        <v>8.9</v>
      </c>
      <c r="H13" s="46">
        <f>ROUND(7.7,1)</f>
        <v>7.7</v>
      </c>
      <c r="I13" s="46">
        <f>ROUND(9.3,1)</f>
        <v>9.3000000000000007</v>
      </c>
      <c r="J13" s="46">
        <f>ROUND(9.1,1)</f>
        <v>9.1</v>
      </c>
      <c r="K13" s="46">
        <f>ROUND(8.8,1)</f>
        <v>8.8000000000000007</v>
      </c>
      <c r="L13" s="46">
        <f>ROUND(9.8,1)</f>
        <v>9.8000000000000007</v>
      </c>
      <c r="M13" s="46">
        <f>ROUND(9.4,1)</f>
        <v>9.4</v>
      </c>
      <c r="N13" s="46" t="s">
        <v>435</v>
      </c>
      <c r="O13" s="46">
        <f>ROUND(8.7,1)</f>
        <v>8.6999999999999993</v>
      </c>
      <c r="P13" s="46" t="s">
        <v>461</v>
      </c>
      <c r="Q13" s="46" t="s">
        <v>459</v>
      </c>
      <c r="R13" s="161" t="s">
        <v>462</v>
      </c>
    </row>
    <row r="14" spans="1:33" ht="16.350000000000001" customHeight="1" x14ac:dyDescent="0.25">
      <c r="A14" s="61">
        <v>11</v>
      </c>
      <c r="B14" s="154" t="s">
        <v>99</v>
      </c>
      <c r="C14" s="45">
        <f>ROUND(8.1,1)</f>
        <v>8.1</v>
      </c>
      <c r="D14" s="45">
        <f>ROUND(6.6,1)</f>
        <v>6.6</v>
      </c>
      <c r="E14" s="45">
        <f>ROUND(8.8,1)</f>
        <v>8.8000000000000007</v>
      </c>
      <c r="F14" s="45">
        <f>ROUND(8.6,1)</f>
        <v>8.6</v>
      </c>
      <c r="G14" s="45">
        <f>ROUND(9,1)</f>
        <v>9</v>
      </c>
      <c r="H14" s="45">
        <f>ROUND(7.8,1)</f>
        <v>7.8</v>
      </c>
      <c r="I14" s="45">
        <f>ROUND(9.1,1)</f>
        <v>9.1</v>
      </c>
      <c r="J14" s="45">
        <f>ROUND(8.7,1)</f>
        <v>8.6999999999999993</v>
      </c>
      <c r="K14" s="45">
        <f>ROUND(6.8,1)</f>
        <v>6.8</v>
      </c>
      <c r="L14" s="45">
        <f>ROUND(9.4,1)</f>
        <v>9.4</v>
      </c>
      <c r="M14" s="45">
        <f>ROUND(9.5,1)</f>
        <v>9.5</v>
      </c>
      <c r="N14" s="45" t="s">
        <v>435</v>
      </c>
      <c r="O14" s="45">
        <f>ROUND(8.4,1)</f>
        <v>8.4</v>
      </c>
      <c r="P14" s="45" t="s">
        <v>461</v>
      </c>
      <c r="Q14" s="45" t="s">
        <v>459</v>
      </c>
      <c r="R14" s="156" t="s">
        <v>462</v>
      </c>
    </row>
    <row r="15" spans="1:33" ht="16.350000000000001" customHeight="1" x14ac:dyDescent="0.25">
      <c r="A15" s="61">
        <v>12</v>
      </c>
      <c r="B15" s="154" t="s">
        <v>104</v>
      </c>
      <c r="C15" s="45">
        <f>ROUND(8.3,1)</f>
        <v>8.3000000000000007</v>
      </c>
      <c r="D15" s="45">
        <f>ROUND(8.2,1)</f>
        <v>8.1999999999999993</v>
      </c>
      <c r="E15" s="45">
        <f>ROUND(8,1)</f>
        <v>8</v>
      </c>
      <c r="F15" s="45">
        <f>ROUND(9.4,1)</f>
        <v>9.4</v>
      </c>
      <c r="G15" s="45">
        <f>ROUND(9.1,1)</f>
        <v>9.1</v>
      </c>
      <c r="H15" s="45">
        <f>ROUND(7.1,1)</f>
        <v>7.1</v>
      </c>
      <c r="I15" s="45">
        <f>ROUND(9.4,1)</f>
        <v>9.4</v>
      </c>
      <c r="J15" s="45">
        <f>ROUND(9.1,1)</f>
        <v>9.1</v>
      </c>
      <c r="K15" s="45">
        <f>ROUND(6,1)</f>
        <v>6</v>
      </c>
      <c r="L15" s="45">
        <f>ROUND(9.6,1)</f>
        <v>9.6</v>
      </c>
      <c r="M15" s="45">
        <f>ROUND(9.2,1)</f>
        <v>9.1999999999999993</v>
      </c>
      <c r="N15" s="45" t="s">
        <v>435</v>
      </c>
      <c r="O15" s="45">
        <f>ROUND(8.5,1)</f>
        <v>8.5</v>
      </c>
      <c r="P15" s="45" t="s">
        <v>458</v>
      </c>
      <c r="Q15" s="45" t="s">
        <v>459</v>
      </c>
      <c r="R15" s="156" t="s">
        <v>460</v>
      </c>
    </row>
    <row r="16" spans="1:33" ht="16.350000000000001" customHeight="1" x14ac:dyDescent="0.25">
      <c r="A16" s="61">
        <v>13</v>
      </c>
      <c r="B16" s="154" t="s">
        <v>110</v>
      </c>
      <c r="C16" s="45">
        <f>ROUND(9,1)</f>
        <v>9</v>
      </c>
      <c r="D16" s="45">
        <f>ROUND(8.1,1)</f>
        <v>8.1</v>
      </c>
      <c r="E16" s="45">
        <f>ROUND(8.8,1)</f>
        <v>8.8000000000000007</v>
      </c>
      <c r="F16" s="45">
        <f>ROUND(9.6,1)</f>
        <v>9.6</v>
      </c>
      <c r="G16" s="45">
        <f>ROUND(9.5,1)</f>
        <v>9.5</v>
      </c>
      <c r="H16" s="45">
        <f>ROUND(8.3,1)</f>
        <v>8.3000000000000007</v>
      </c>
      <c r="I16" s="45">
        <f>ROUND(9.4,1)</f>
        <v>9.4</v>
      </c>
      <c r="J16" s="45">
        <f>ROUND(9.1,1)</f>
        <v>9.1</v>
      </c>
      <c r="K16" s="45">
        <f>ROUND(6.4,1)</f>
        <v>6.4</v>
      </c>
      <c r="L16" s="45">
        <f>ROUND(10,1)</f>
        <v>10</v>
      </c>
      <c r="M16" s="45">
        <f>ROUND(9.6,1)</f>
        <v>9.6</v>
      </c>
      <c r="N16" s="45" t="s">
        <v>435</v>
      </c>
      <c r="O16" s="45">
        <f>ROUND(8.9,1)</f>
        <v>8.9</v>
      </c>
      <c r="P16" s="45" t="s">
        <v>458</v>
      </c>
      <c r="Q16" s="45" t="s">
        <v>459</v>
      </c>
      <c r="R16" s="156" t="s">
        <v>460</v>
      </c>
    </row>
    <row r="17" spans="1:18" ht="16.350000000000001" customHeight="1" x14ac:dyDescent="0.25">
      <c r="A17" s="61">
        <v>14</v>
      </c>
      <c r="B17" s="154" t="s">
        <v>116</v>
      </c>
      <c r="C17" s="45">
        <f>ROUND(8.8,1)</f>
        <v>8.8000000000000007</v>
      </c>
      <c r="D17" s="45">
        <f>ROUND(7.3,1)</f>
        <v>7.3</v>
      </c>
      <c r="E17" s="45">
        <f>ROUND(8.1,1)</f>
        <v>8.1</v>
      </c>
      <c r="F17" s="45">
        <f>ROUND(8.9,1)</f>
        <v>8.9</v>
      </c>
      <c r="G17" s="45">
        <f>ROUND(9.8,1)</f>
        <v>9.8000000000000007</v>
      </c>
      <c r="H17" s="45">
        <f>ROUND(7.2,1)</f>
        <v>7.2</v>
      </c>
      <c r="I17" s="45">
        <f>ROUND(9.4,1)</f>
        <v>9.4</v>
      </c>
      <c r="J17" s="45">
        <f>ROUND(8.9,1)</f>
        <v>8.9</v>
      </c>
      <c r="K17" s="45">
        <f>ROUND(8,1)</f>
        <v>8</v>
      </c>
      <c r="L17" s="45">
        <f>ROUND(9.6,1)</f>
        <v>9.6</v>
      </c>
      <c r="M17" s="45">
        <f>ROUND(9.8,1)</f>
        <v>9.8000000000000007</v>
      </c>
      <c r="N17" s="45" t="s">
        <v>435</v>
      </c>
      <c r="O17" s="45">
        <f>ROUND(8.7,1)</f>
        <v>8.6999999999999993</v>
      </c>
      <c r="P17" s="45" t="s">
        <v>461</v>
      </c>
      <c r="Q17" s="45" t="s">
        <v>459</v>
      </c>
      <c r="R17" s="156" t="s">
        <v>462</v>
      </c>
    </row>
    <row r="18" spans="1:18" ht="16.350000000000001" customHeight="1" x14ac:dyDescent="0.25">
      <c r="A18" s="69">
        <v>15</v>
      </c>
      <c r="B18" s="160" t="s">
        <v>121</v>
      </c>
      <c r="C18" s="46">
        <f>ROUND(7.8,1)</f>
        <v>7.8</v>
      </c>
      <c r="D18" s="46">
        <f>ROUND(6.8,1)</f>
        <v>6.8</v>
      </c>
      <c r="E18" s="46">
        <f>ROUND(7.8,1)</f>
        <v>7.8</v>
      </c>
      <c r="F18" s="46">
        <f>ROUND(8.5,1)</f>
        <v>8.5</v>
      </c>
      <c r="G18" s="46">
        <f>ROUND(9.4,1)</f>
        <v>9.4</v>
      </c>
      <c r="H18" s="46">
        <f>ROUND(7.6,1)</f>
        <v>7.6</v>
      </c>
      <c r="I18" s="46">
        <f>ROUND(8.6,1)</f>
        <v>8.6</v>
      </c>
      <c r="J18" s="46">
        <f>ROUND(8.1,1)</f>
        <v>8.1</v>
      </c>
      <c r="K18" s="46">
        <f>ROUND(6,1)</f>
        <v>6</v>
      </c>
      <c r="L18" s="46">
        <f>ROUND(8.6,1)</f>
        <v>8.6</v>
      </c>
      <c r="M18" s="46">
        <f>ROUND(8,1)</f>
        <v>8</v>
      </c>
      <c r="N18" s="46" t="s">
        <v>435</v>
      </c>
      <c r="O18" s="46">
        <f>ROUND(7.9,1)</f>
        <v>7.9</v>
      </c>
      <c r="P18" s="46" t="s">
        <v>458</v>
      </c>
      <c r="Q18" s="46" t="s">
        <v>459</v>
      </c>
      <c r="R18" s="161" t="s">
        <v>460</v>
      </c>
    </row>
    <row r="19" spans="1:18" ht="16.350000000000001" customHeight="1" x14ac:dyDescent="0.25">
      <c r="A19" s="61">
        <v>16</v>
      </c>
      <c r="B19" s="154" t="s">
        <v>127</v>
      </c>
      <c r="C19" s="45">
        <f>ROUND(8.7,1)</f>
        <v>8.6999999999999993</v>
      </c>
      <c r="D19" s="45">
        <f>ROUND(7.5,1)</f>
        <v>7.5</v>
      </c>
      <c r="E19" s="45">
        <f>ROUND(7.3,1)</f>
        <v>7.3</v>
      </c>
      <c r="F19" s="45">
        <f>ROUND(8.2,1)</f>
        <v>8.1999999999999993</v>
      </c>
      <c r="G19" s="45">
        <f>ROUND(9.8,1)</f>
        <v>9.8000000000000007</v>
      </c>
      <c r="H19" s="45">
        <f>ROUND(7.9,1)</f>
        <v>7.9</v>
      </c>
      <c r="I19" s="45">
        <f>ROUND(8.7,1)</f>
        <v>8.6999999999999993</v>
      </c>
      <c r="J19" s="45">
        <f>ROUND(8.6,1)</f>
        <v>8.6</v>
      </c>
      <c r="K19" s="45">
        <f>ROUND(5.2,1)</f>
        <v>5.2</v>
      </c>
      <c r="L19" s="45">
        <f>ROUND(9.2,1)</f>
        <v>9.1999999999999993</v>
      </c>
      <c r="M19" s="45">
        <f>ROUND(7.7,1)</f>
        <v>7.7</v>
      </c>
      <c r="N19" s="45" t="s">
        <v>435</v>
      </c>
      <c r="O19" s="45">
        <f>ROUND(8.1,1)</f>
        <v>8.1</v>
      </c>
      <c r="P19" s="45" t="s">
        <v>458</v>
      </c>
      <c r="Q19" s="45" t="s">
        <v>459</v>
      </c>
      <c r="R19" s="156" t="s">
        <v>460</v>
      </c>
    </row>
    <row r="20" spans="1:18" ht="16.350000000000001" customHeight="1" x14ac:dyDescent="0.25">
      <c r="A20" s="61">
        <v>17</v>
      </c>
      <c r="B20" s="154" t="s">
        <v>133</v>
      </c>
      <c r="C20" s="45">
        <f>ROUND(7.6,1)</f>
        <v>7.6</v>
      </c>
      <c r="D20" s="45">
        <f>ROUND(5.7,1)</f>
        <v>5.7</v>
      </c>
      <c r="E20" s="45">
        <f>ROUND(7.1,1)</f>
        <v>7.1</v>
      </c>
      <c r="F20" s="45">
        <f>ROUND(8.4,1)</f>
        <v>8.4</v>
      </c>
      <c r="G20" s="45">
        <f>ROUND(9.6,1)</f>
        <v>9.6</v>
      </c>
      <c r="H20" s="45">
        <f>ROUND(7.4,1)</f>
        <v>7.4</v>
      </c>
      <c r="I20" s="45">
        <f>ROUND(7,1)</f>
        <v>7</v>
      </c>
      <c r="J20" s="45">
        <f>ROUND(8.3,1)</f>
        <v>8.3000000000000007</v>
      </c>
      <c r="K20" s="45">
        <f>ROUND(5.6,1)</f>
        <v>5.6</v>
      </c>
      <c r="L20" s="45">
        <f>ROUND(8.3,1)</f>
        <v>8.3000000000000007</v>
      </c>
      <c r="M20" s="45">
        <f>ROUND(6.6,1)</f>
        <v>6.6</v>
      </c>
      <c r="N20" s="45" t="s">
        <v>435</v>
      </c>
      <c r="O20" s="45">
        <f>ROUND(7.4,1)</f>
        <v>7.4</v>
      </c>
      <c r="P20" s="45" t="s">
        <v>458</v>
      </c>
      <c r="Q20" s="45" t="s">
        <v>459</v>
      </c>
      <c r="R20" s="156" t="s">
        <v>460</v>
      </c>
    </row>
    <row r="21" spans="1:18" ht="16.350000000000001" customHeight="1" x14ac:dyDescent="0.25">
      <c r="A21" s="61">
        <v>18</v>
      </c>
      <c r="B21" s="154" t="s">
        <v>139</v>
      </c>
      <c r="C21" s="45">
        <f>ROUND(8.9,1)</f>
        <v>8.9</v>
      </c>
      <c r="D21" s="45">
        <f>ROUND(6.9,1)</f>
        <v>6.9</v>
      </c>
      <c r="E21" s="45">
        <f>ROUND(8.3,1)</f>
        <v>8.3000000000000007</v>
      </c>
      <c r="F21" s="45">
        <f>ROUND(8.8,1)</f>
        <v>8.8000000000000007</v>
      </c>
      <c r="G21" s="45">
        <f>ROUND(9.6,1)</f>
        <v>9.6</v>
      </c>
      <c r="H21" s="45">
        <f>ROUND(7.2,1)</f>
        <v>7.2</v>
      </c>
      <c r="I21" s="45">
        <f>ROUND(9.3,1)</f>
        <v>9.3000000000000007</v>
      </c>
      <c r="J21" s="45">
        <f>ROUND(9,1)</f>
        <v>9</v>
      </c>
      <c r="K21" s="45">
        <f>ROUND(6,1)</f>
        <v>6</v>
      </c>
      <c r="L21" s="45">
        <f>ROUND(9.4,1)</f>
        <v>9.4</v>
      </c>
      <c r="M21" s="45">
        <f>ROUND(9.3,1)</f>
        <v>9.3000000000000007</v>
      </c>
      <c r="N21" s="45" t="s">
        <v>435</v>
      </c>
      <c r="O21" s="45">
        <f>ROUND(8.4,1)</f>
        <v>8.4</v>
      </c>
      <c r="P21" s="45" t="s">
        <v>458</v>
      </c>
      <c r="Q21" s="45" t="s">
        <v>459</v>
      </c>
      <c r="R21" s="156" t="s">
        <v>460</v>
      </c>
    </row>
    <row r="22" spans="1:18" ht="16.350000000000001" customHeight="1" x14ac:dyDescent="0.25">
      <c r="A22" s="61">
        <v>19</v>
      </c>
      <c r="B22" s="154" t="s">
        <v>145</v>
      </c>
      <c r="C22" s="45">
        <f>ROUND(7.3,1)</f>
        <v>7.3</v>
      </c>
      <c r="D22" s="45">
        <f>ROUND(6.6,1)</f>
        <v>6.6</v>
      </c>
      <c r="E22" s="45">
        <f>ROUND(6,1)</f>
        <v>6</v>
      </c>
      <c r="F22" s="45">
        <f>ROUND(8.5,1)</f>
        <v>8.5</v>
      </c>
      <c r="G22" s="45">
        <f>ROUND(8.9,1)</f>
        <v>8.9</v>
      </c>
      <c r="H22" s="45">
        <f>ROUND(6.6,1)</f>
        <v>6.6</v>
      </c>
      <c r="I22" s="45">
        <f>ROUND(7.6,1)</f>
        <v>7.6</v>
      </c>
      <c r="J22" s="45">
        <f>ROUND(8.1,1)</f>
        <v>8.1</v>
      </c>
      <c r="K22" s="45">
        <f>ROUND(5.5,1)</f>
        <v>5.5</v>
      </c>
      <c r="L22" s="45">
        <f>ROUND(8.4,1)</f>
        <v>8.4</v>
      </c>
      <c r="M22" s="45">
        <f>ROUND(7.2,1)</f>
        <v>7.2</v>
      </c>
      <c r="N22" s="45" t="s">
        <v>435</v>
      </c>
      <c r="O22" s="45">
        <f>ROUND(7.3,1)</f>
        <v>7.3</v>
      </c>
      <c r="P22" s="45" t="s">
        <v>458</v>
      </c>
      <c r="Q22" s="45" t="s">
        <v>459</v>
      </c>
      <c r="R22" s="156" t="s">
        <v>460</v>
      </c>
    </row>
    <row r="23" spans="1:18" ht="16.350000000000001" customHeight="1" x14ac:dyDescent="0.25">
      <c r="A23" s="69">
        <v>20</v>
      </c>
      <c r="B23" s="160" t="s">
        <v>151</v>
      </c>
      <c r="C23" s="46">
        <f>ROUND(8.9,1)</f>
        <v>8.9</v>
      </c>
      <c r="D23" s="46">
        <f>ROUND(8.7,1)</f>
        <v>8.6999999999999993</v>
      </c>
      <c r="E23" s="46">
        <f>ROUND(8.6,1)</f>
        <v>8.6</v>
      </c>
      <c r="F23" s="46">
        <f>ROUND(9.4,1)</f>
        <v>9.4</v>
      </c>
      <c r="G23" s="46">
        <f>ROUND(9.4,1)</f>
        <v>9.4</v>
      </c>
      <c r="H23" s="46">
        <f>ROUND(7.8,1)</f>
        <v>7.8</v>
      </c>
      <c r="I23" s="46">
        <f>ROUND(9.6,1)</f>
        <v>9.6</v>
      </c>
      <c r="J23" s="46">
        <f>ROUND(9.5,1)</f>
        <v>9.5</v>
      </c>
      <c r="K23" s="46">
        <f>ROUND(7.6,1)</f>
        <v>7.6</v>
      </c>
      <c r="L23" s="46">
        <f>ROUND(9.7,1)</f>
        <v>9.6999999999999993</v>
      </c>
      <c r="M23" s="46">
        <f>ROUND(9.3,1)</f>
        <v>9.3000000000000007</v>
      </c>
      <c r="N23" s="46" t="s">
        <v>435</v>
      </c>
      <c r="O23" s="46">
        <f>ROUND(9,1)</f>
        <v>9</v>
      </c>
      <c r="P23" s="46" t="s">
        <v>461</v>
      </c>
      <c r="Q23" s="46" t="s">
        <v>459</v>
      </c>
      <c r="R23" s="161" t="s">
        <v>462</v>
      </c>
    </row>
    <row r="24" spans="1:18" ht="16.350000000000001" customHeight="1" x14ac:dyDescent="0.25">
      <c r="A24" s="61">
        <v>21</v>
      </c>
      <c r="B24" s="154" t="s">
        <v>156</v>
      </c>
      <c r="C24" s="45">
        <f>ROUND(7.8,1)</f>
        <v>7.8</v>
      </c>
      <c r="D24" s="45">
        <f>ROUND(4.6,1)</f>
        <v>4.5999999999999996</v>
      </c>
      <c r="E24" s="45">
        <f>ROUND(6,1)</f>
        <v>6</v>
      </c>
      <c r="F24" s="45">
        <f>ROUND(6.9,1)</f>
        <v>6.9</v>
      </c>
      <c r="G24" s="45">
        <f>ROUND(9.4,1)</f>
        <v>9.4</v>
      </c>
      <c r="H24" s="45">
        <f>ROUND(5.2,1)</f>
        <v>5.2</v>
      </c>
      <c r="I24" s="45">
        <f>ROUND(6.7,1)</f>
        <v>6.7</v>
      </c>
      <c r="J24" s="45">
        <f>ROUND(6.1,1)</f>
        <v>6.1</v>
      </c>
      <c r="K24" s="45">
        <f>ROUND(4.9,1)</f>
        <v>4.9000000000000004</v>
      </c>
      <c r="L24" s="45">
        <f>ROUND(7.9,1)</f>
        <v>7.9</v>
      </c>
      <c r="M24" s="45">
        <f>ROUND(5.1,1)</f>
        <v>5.0999999999999996</v>
      </c>
      <c r="N24" s="45" t="s">
        <v>435</v>
      </c>
      <c r="O24" s="45">
        <f>ROUND(6.4,1)</f>
        <v>6.4</v>
      </c>
      <c r="P24" s="45" t="s">
        <v>464</v>
      </c>
      <c r="Q24" s="45" t="s">
        <v>459</v>
      </c>
      <c r="R24" s="156"/>
    </row>
    <row r="25" spans="1:18" ht="16.350000000000001" customHeight="1" x14ac:dyDescent="0.25">
      <c r="A25" s="61">
        <v>22</v>
      </c>
      <c r="B25" s="154" t="s">
        <v>162</v>
      </c>
      <c r="C25" s="45">
        <f>ROUND(9,1)</f>
        <v>9</v>
      </c>
      <c r="D25" s="45">
        <f>ROUND(8.9,1)</f>
        <v>8.9</v>
      </c>
      <c r="E25" s="45">
        <f>ROUND(8.4,1)</f>
        <v>8.4</v>
      </c>
      <c r="F25" s="45">
        <f>ROUND(8.8,1)</f>
        <v>8.8000000000000007</v>
      </c>
      <c r="G25" s="45">
        <f>ROUND(9.6,1)</f>
        <v>9.6</v>
      </c>
      <c r="H25" s="45">
        <f>ROUND(7.1,1)</f>
        <v>7.1</v>
      </c>
      <c r="I25" s="45">
        <f>ROUND(8.2,1)</f>
        <v>8.1999999999999993</v>
      </c>
      <c r="J25" s="45">
        <f>ROUND(8,1)</f>
        <v>8</v>
      </c>
      <c r="K25" s="45">
        <f>ROUND(6.8,1)</f>
        <v>6.8</v>
      </c>
      <c r="L25" s="45">
        <f>ROUND(8.4,1)</f>
        <v>8.4</v>
      </c>
      <c r="M25" s="45">
        <f>ROUND(7,1)</f>
        <v>7</v>
      </c>
      <c r="N25" s="45" t="s">
        <v>435</v>
      </c>
      <c r="O25" s="45">
        <f>ROUND(8.2,1)</f>
        <v>8.1999999999999993</v>
      </c>
      <c r="P25" s="45" t="s">
        <v>461</v>
      </c>
      <c r="Q25" s="45" t="s">
        <v>459</v>
      </c>
      <c r="R25" s="156" t="s">
        <v>462</v>
      </c>
    </row>
    <row r="26" spans="1:18" ht="16.350000000000001" customHeight="1" x14ac:dyDescent="0.25">
      <c r="A26" s="61">
        <v>23</v>
      </c>
      <c r="B26" s="154" t="s">
        <v>168</v>
      </c>
      <c r="C26" s="45">
        <f>ROUND(7.6,1)</f>
        <v>7.6</v>
      </c>
      <c r="D26" s="45">
        <f>ROUND(6.1,1)</f>
        <v>6.1</v>
      </c>
      <c r="E26" s="45">
        <f>ROUND(7.4,1)</f>
        <v>7.4</v>
      </c>
      <c r="F26" s="45">
        <f>ROUND(7.1,1)</f>
        <v>7.1</v>
      </c>
      <c r="G26" s="45">
        <f>ROUND(8.9,1)</f>
        <v>8.9</v>
      </c>
      <c r="H26" s="45">
        <f>ROUND(5.3,1)</f>
        <v>5.3</v>
      </c>
      <c r="I26" s="45">
        <f>ROUND(6.6,1)</f>
        <v>6.6</v>
      </c>
      <c r="J26" s="45">
        <f>ROUND(5.1,1)</f>
        <v>5.0999999999999996</v>
      </c>
      <c r="K26" s="45">
        <f>ROUND(4.4,1)</f>
        <v>4.4000000000000004</v>
      </c>
      <c r="L26" s="45">
        <f>ROUND(7.4,1)</f>
        <v>7.4</v>
      </c>
      <c r="M26" s="45">
        <f>ROUND(5.5,1)</f>
        <v>5.5</v>
      </c>
      <c r="N26" s="45" t="s">
        <v>435</v>
      </c>
      <c r="O26" s="45">
        <f>ROUND(6.5,1)</f>
        <v>6.5</v>
      </c>
      <c r="P26" s="45" t="s">
        <v>464</v>
      </c>
      <c r="Q26" s="45" t="s">
        <v>459</v>
      </c>
      <c r="R26" s="156"/>
    </row>
    <row r="27" spans="1:18" ht="16.350000000000001" customHeight="1" x14ac:dyDescent="0.25">
      <c r="A27" s="61">
        <v>24</v>
      </c>
      <c r="B27" s="154" t="s">
        <v>174</v>
      </c>
      <c r="C27" s="45">
        <f>ROUND(8.7,1)</f>
        <v>8.6999999999999993</v>
      </c>
      <c r="D27" s="45">
        <f>ROUND(8.9,1)</f>
        <v>8.9</v>
      </c>
      <c r="E27" s="45">
        <f>ROUND(8.5,1)</f>
        <v>8.5</v>
      </c>
      <c r="F27" s="45">
        <f>ROUND(9.3,1)</f>
        <v>9.3000000000000007</v>
      </c>
      <c r="G27" s="45">
        <f>ROUND(9.9,1)</f>
        <v>9.9</v>
      </c>
      <c r="H27" s="45">
        <f>ROUND(6.7,1)</f>
        <v>6.7</v>
      </c>
      <c r="I27" s="45">
        <f>ROUND(9.8,1)</f>
        <v>9.8000000000000007</v>
      </c>
      <c r="J27" s="45">
        <f>ROUND(9.4,1)</f>
        <v>9.4</v>
      </c>
      <c r="K27" s="45">
        <f>ROUND(6.3,1)</f>
        <v>6.3</v>
      </c>
      <c r="L27" s="45">
        <f>ROUND(9.7,1)</f>
        <v>9.6999999999999993</v>
      </c>
      <c r="M27" s="45">
        <f>ROUND(9.4,1)</f>
        <v>9.4</v>
      </c>
      <c r="N27" s="45" t="s">
        <v>435</v>
      </c>
      <c r="O27" s="45">
        <f>ROUND(8.8,1)</f>
        <v>8.8000000000000007</v>
      </c>
      <c r="P27" s="45" t="s">
        <v>458</v>
      </c>
      <c r="Q27" s="45" t="s">
        <v>459</v>
      </c>
      <c r="R27" s="156" t="s">
        <v>460</v>
      </c>
    </row>
    <row r="28" spans="1:18" ht="16.350000000000001" customHeight="1" x14ac:dyDescent="0.25">
      <c r="A28" s="69">
        <v>25</v>
      </c>
      <c r="B28" s="160" t="s">
        <v>180</v>
      </c>
      <c r="C28" s="46">
        <f>ROUND(8.9,1)</f>
        <v>8.9</v>
      </c>
      <c r="D28" s="46">
        <f>ROUND(7.7,1)</f>
        <v>7.7</v>
      </c>
      <c r="E28" s="46">
        <f>ROUND(8.1,1)</f>
        <v>8.1</v>
      </c>
      <c r="F28" s="46">
        <f>ROUND(9.1,1)</f>
        <v>9.1</v>
      </c>
      <c r="G28" s="46">
        <f>ROUND(7.6,1)</f>
        <v>7.6</v>
      </c>
      <c r="H28" s="46">
        <f>ROUND(6.4,1)</f>
        <v>6.4</v>
      </c>
      <c r="I28" s="46">
        <f>ROUND(8.4,1)</f>
        <v>8.4</v>
      </c>
      <c r="J28" s="46">
        <f>ROUND(7.3,1)</f>
        <v>7.3</v>
      </c>
      <c r="K28" s="46">
        <f>ROUND(4.8,1)</f>
        <v>4.8</v>
      </c>
      <c r="L28" s="46">
        <f>ROUND(8.8,1)</f>
        <v>8.8000000000000007</v>
      </c>
      <c r="M28" s="46">
        <f>ROUND(7.2,1)</f>
        <v>7.2</v>
      </c>
      <c r="N28" s="46" t="s">
        <v>435</v>
      </c>
      <c r="O28" s="46">
        <f>ROUND(7.7,1)</f>
        <v>7.7</v>
      </c>
      <c r="P28" s="46" t="s">
        <v>464</v>
      </c>
      <c r="Q28" s="46" t="s">
        <v>459</v>
      </c>
      <c r="R28" s="161"/>
    </row>
    <row r="29" spans="1:18" ht="16.350000000000001" customHeight="1" x14ac:dyDescent="0.25">
      <c r="A29" s="61">
        <v>26</v>
      </c>
      <c r="B29" s="154" t="s">
        <v>186</v>
      </c>
      <c r="C29" s="45">
        <f>ROUND(6.9,1)</f>
        <v>6.9</v>
      </c>
      <c r="D29" s="45">
        <f>ROUND(5.7,1)</f>
        <v>5.7</v>
      </c>
      <c r="E29" s="45">
        <f>ROUND(6.3,1)</f>
        <v>6.3</v>
      </c>
      <c r="F29" s="45">
        <f>ROUND(7.4,1)</f>
        <v>7.4</v>
      </c>
      <c r="G29" s="45">
        <f>ROUND(9.1,1)</f>
        <v>9.1</v>
      </c>
      <c r="H29" s="45">
        <f>ROUND(5.3,1)</f>
        <v>5.3</v>
      </c>
      <c r="I29" s="45">
        <f>ROUND(6.6,1)</f>
        <v>6.6</v>
      </c>
      <c r="J29" s="45">
        <f>ROUND(6.6,1)</f>
        <v>6.6</v>
      </c>
      <c r="K29" s="45">
        <f>ROUND(7,1)</f>
        <v>7</v>
      </c>
      <c r="L29" s="45">
        <f>ROUND(8.5,1)</f>
        <v>8.5</v>
      </c>
      <c r="M29" s="45">
        <f>ROUND(5.3,1)</f>
        <v>5.3</v>
      </c>
      <c r="N29" s="45" t="s">
        <v>435</v>
      </c>
      <c r="O29" s="45">
        <f>ROUND(6.8,1)</f>
        <v>6.8</v>
      </c>
      <c r="P29" s="45" t="s">
        <v>458</v>
      </c>
      <c r="Q29" s="45" t="s">
        <v>459</v>
      </c>
      <c r="R29" s="156" t="s">
        <v>460</v>
      </c>
    </row>
    <row r="30" spans="1:18" ht="16.350000000000001" customHeight="1" x14ac:dyDescent="0.25">
      <c r="A30" s="61">
        <v>27</v>
      </c>
      <c r="B30" s="154" t="s">
        <v>192</v>
      </c>
      <c r="C30" s="45">
        <f>ROUND(8.7,1)</f>
        <v>8.6999999999999993</v>
      </c>
      <c r="D30" s="45">
        <f>ROUND(8.2,1)</f>
        <v>8.1999999999999993</v>
      </c>
      <c r="E30" s="45">
        <f>ROUND(8,1)</f>
        <v>8</v>
      </c>
      <c r="F30" s="45">
        <f>ROUND(8.1,1)</f>
        <v>8.1</v>
      </c>
      <c r="G30" s="45">
        <f>ROUND(9.4,1)</f>
        <v>9.4</v>
      </c>
      <c r="H30" s="45">
        <f>ROUND(7.1,1)</f>
        <v>7.1</v>
      </c>
      <c r="I30" s="45">
        <f>ROUND(8.6,1)</f>
        <v>8.6</v>
      </c>
      <c r="J30" s="45">
        <f>ROUND(8.2,1)</f>
        <v>8.1999999999999993</v>
      </c>
      <c r="K30" s="45">
        <f>ROUND(5.5,1)</f>
        <v>5.5</v>
      </c>
      <c r="L30" s="45">
        <f>ROUND(8.7,1)</f>
        <v>8.6999999999999993</v>
      </c>
      <c r="M30" s="45">
        <f>ROUND(9.1,1)</f>
        <v>9.1</v>
      </c>
      <c r="N30" s="45" t="s">
        <v>435</v>
      </c>
      <c r="O30" s="45">
        <f>ROUND(8.1,1)</f>
        <v>8.1</v>
      </c>
      <c r="P30" s="45" t="s">
        <v>458</v>
      </c>
      <c r="Q30" s="45" t="s">
        <v>459</v>
      </c>
      <c r="R30" s="156" t="s">
        <v>460</v>
      </c>
    </row>
    <row r="31" spans="1:18" ht="16.350000000000001" customHeight="1" x14ac:dyDescent="0.25">
      <c r="A31" s="61">
        <v>28</v>
      </c>
      <c r="B31" s="154" t="s">
        <v>198</v>
      </c>
      <c r="C31" s="45">
        <f>ROUND(8.7,1)</f>
        <v>8.6999999999999993</v>
      </c>
      <c r="D31" s="45">
        <f>ROUND(6.7,1)</f>
        <v>6.7</v>
      </c>
      <c r="E31" s="45">
        <f>ROUND(7.5,1)</f>
        <v>7.5</v>
      </c>
      <c r="F31" s="45">
        <f>ROUND(7.6,1)</f>
        <v>7.6</v>
      </c>
      <c r="G31" s="45">
        <f>ROUND(9.5,1)</f>
        <v>9.5</v>
      </c>
      <c r="H31" s="45">
        <f>ROUND(7.1,1)</f>
        <v>7.1</v>
      </c>
      <c r="I31" s="45">
        <f>ROUND(8.4,1)</f>
        <v>8.4</v>
      </c>
      <c r="J31" s="45">
        <f>ROUND(8,1)</f>
        <v>8</v>
      </c>
      <c r="K31" s="45">
        <f>ROUND(8.8,1)</f>
        <v>8.8000000000000007</v>
      </c>
      <c r="L31" s="45">
        <f>ROUND(9.1,1)</f>
        <v>9.1</v>
      </c>
      <c r="M31" s="45">
        <f>ROUND(7.6,1)</f>
        <v>7.6</v>
      </c>
      <c r="N31" s="45" t="s">
        <v>435</v>
      </c>
      <c r="O31" s="45">
        <f>ROUND(8.1,1)</f>
        <v>8.1</v>
      </c>
      <c r="P31" s="45" t="s">
        <v>461</v>
      </c>
      <c r="Q31" s="45" t="s">
        <v>459</v>
      </c>
      <c r="R31" s="156" t="s">
        <v>462</v>
      </c>
    </row>
    <row r="32" spans="1:18" ht="16.350000000000001" customHeight="1" x14ac:dyDescent="0.25">
      <c r="A32" s="61">
        <v>29</v>
      </c>
      <c r="B32" s="154" t="s">
        <v>204</v>
      </c>
      <c r="C32" s="45">
        <f>ROUND(8.8,1)</f>
        <v>8.8000000000000007</v>
      </c>
      <c r="D32" s="45">
        <f>ROUND(7.6,1)</f>
        <v>7.6</v>
      </c>
      <c r="E32" s="45">
        <f>ROUND(7.4,1)</f>
        <v>7.4</v>
      </c>
      <c r="F32" s="45">
        <f>ROUND(8,1)</f>
        <v>8</v>
      </c>
      <c r="G32" s="45">
        <f>ROUND(7.4,1)</f>
        <v>7.4</v>
      </c>
      <c r="H32" s="45">
        <f>ROUND(6.7,1)</f>
        <v>6.7</v>
      </c>
      <c r="I32" s="45">
        <f>ROUND(7.9,1)</f>
        <v>7.9</v>
      </c>
      <c r="J32" s="45">
        <f>ROUND(7.3,1)</f>
        <v>7.3</v>
      </c>
      <c r="K32" s="45">
        <f>ROUND(4.8,1)</f>
        <v>4.8</v>
      </c>
      <c r="L32" s="45">
        <f>ROUND(8.9,1)</f>
        <v>8.9</v>
      </c>
      <c r="M32" s="45">
        <f>ROUND(7.4,1)</f>
        <v>7.4</v>
      </c>
      <c r="N32" s="45" t="s">
        <v>435</v>
      </c>
      <c r="O32" s="45">
        <f>ROUND(7.5,1)</f>
        <v>7.5</v>
      </c>
      <c r="P32" s="45" t="s">
        <v>464</v>
      </c>
      <c r="Q32" s="45" t="s">
        <v>459</v>
      </c>
      <c r="R32" s="156"/>
    </row>
    <row r="33" spans="1:33" ht="16.350000000000001" customHeight="1" x14ac:dyDescent="0.25">
      <c r="A33" s="69">
        <v>30</v>
      </c>
      <c r="B33" s="160" t="s">
        <v>210</v>
      </c>
      <c r="C33" s="46">
        <f>ROUND(8.8,1)</f>
        <v>8.8000000000000007</v>
      </c>
      <c r="D33" s="46">
        <f>ROUND(7.9,1)</f>
        <v>7.9</v>
      </c>
      <c r="E33" s="46">
        <f>ROUND(8.2,1)</f>
        <v>8.1999999999999993</v>
      </c>
      <c r="F33" s="46">
        <f>ROUND(8.5,1)</f>
        <v>8.5</v>
      </c>
      <c r="G33" s="46">
        <f>ROUND(9.3,1)</f>
        <v>9.3000000000000007</v>
      </c>
      <c r="H33" s="46">
        <f>ROUND(6.6,1)</f>
        <v>6.6</v>
      </c>
      <c r="I33" s="46">
        <f>ROUND(8.6,1)</f>
        <v>8.6</v>
      </c>
      <c r="J33" s="46">
        <f>ROUND(7.9,1)</f>
        <v>7.9</v>
      </c>
      <c r="K33" s="46">
        <f>ROUND(5.2,1)</f>
        <v>5.2</v>
      </c>
      <c r="L33" s="46">
        <f>ROUND(8.6,1)</f>
        <v>8.6</v>
      </c>
      <c r="M33" s="46">
        <f>ROUND(7.6,1)</f>
        <v>7.6</v>
      </c>
      <c r="N33" s="46" t="s">
        <v>435</v>
      </c>
      <c r="O33" s="46">
        <f>ROUND(7.9,1)</f>
        <v>7.9</v>
      </c>
      <c r="P33" s="46" t="s">
        <v>458</v>
      </c>
      <c r="Q33" s="46" t="s">
        <v>459</v>
      </c>
      <c r="R33" s="161" t="s">
        <v>460</v>
      </c>
    </row>
    <row r="34" spans="1:33" ht="16.350000000000001" customHeight="1" x14ac:dyDescent="0.25">
      <c r="A34" s="61">
        <v>31</v>
      </c>
      <c r="B34" s="154" t="s">
        <v>216</v>
      </c>
      <c r="C34" s="45">
        <f>ROUND(7.6,1)</f>
        <v>7.6</v>
      </c>
      <c r="D34" s="45">
        <f>ROUND(7,1)</f>
        <v>7</v>
      </c>
      <c r="E34" s="45">
        <f>ROUND(7.4,1)</f>
        <v>7.4</v>
      </c>
      <c r="F34" s="45">
        <f>ROUND(8.4,1)</f>
        <v>8.4</v>
      </c>
      <c r="G34" s="45">
        <f>ROUND(8.9,1)</f>
        <v>8.9</v>
      </c>
      <c r="H34" s="45">
        <f>ROUND(6.9,1)</f>
        <v>6.9</v>
      </c>
      <c r="I34" s="45">
        <f>ROUND(8.4,1)</f>
        <v>8.4</v>
      </c>
      <c r="J34" s="45">
        <f>ROUND(8.3,1)</f>
        <v>8.3000000000000007</v>
      </c>
      <c r="K34" s="45">
        <f>ROUND(6,1)</f>
        <v>6</v>
      </c>
      <c r="L34" s="45">
        <f>ROUND(9.3,1)</f>
        <v>9.3000000000000007</v>
      </c>
      <c r="M34" s="45">
        <f>ROUND(8.4,1)</f>
        <v>8.4</v>
      </c>
      <c r="N34" s="45" t="s">
        <v>435</v>
      </c>
      <c r="O34" s="45">
        <f>ROUND(7.9,1)</f>
        <v>7.9</v>
      </c>
      <c r="P34" s="45" t="s">
        <v>458</v>
      </c>
      <c r="Q34" s="45" t="s">
        <v>459</v>
      </c>
      <c r="R34" s="156" t="s">
        <v>460</v>
      </c>
    </row>
    <row r="35" spans="1:33" ht="16.350000000000001" customHeight="1" x14ac:dyDescent="0.25">
      <c r="A35" s="61">
        <v>32</v>
      </c>
      <c r="B35" s="154" t="s">
        <v>221</v>
      </c>
      <c r="C35" s="45">
        <f>ROUND(8.3,1)</f>
        <v>8.3000000000000007</v>
      </c>
      <c r="D35" s="45">
        <f>ROUND(5.5,1)</f>
        <v>5.5</v>
      </c>
      <c r="E35" s="45">
        <f>ROUND(6.8,1)</f>
        <v>6.8</v>
      </c>
      <c r="F35" s="45">
        <f>ROUND(8.3,1)</f>
        <v>8.3000000000000007</v>
      </c>
      <c r="G35" s="45">
        <f>ROUND(9.6,1)</f>
        <v>9.6</v>
      </c>
      <c r="H35" s="45">
        <f>ROUND(6.1,1)</f>
        <v>6.1</v>
      </c>
      <c r="I35" s="45">
        <f>ROUND(7.5,1)</f>
        <v>7.5</v>
      </c>
      <c r="J35" s="45">
        <f>ROUND(7.9,1)</f>
        <v>7.9</v>
      </c>
      <c r="K35" s="45">
        <f>ROUND(5,1)</f>
        <v>5</v>
      </c>
      <c r="L35" s="45">
        <f>ROUND(9.1,1)</f>
        <v>9.1</v>
      </c>
      <c r="M35" s="45">
        <f>ROUND(8.2,1)</f>
        <v>8.1999999999999993</v>
      </c>
      <c r="N35" s="45" t="s">
        <v>435</v>
      </c>
      <c r="O35" s="45">
        <f>ROUND(7.5,1)</f>
        <v>7.5</v>
      </c>
      <c r="P35" s="45" t="s">
        <v>458</v>
      </c>
      <c r="Q35" s="45" t="s">
        <v>459</v>
      </c>
      <c r="R35" s="156" t="s">
        <v>460</v>
      </c>
    </row>
    <row r="36" spans="1:33" ht="16.350000000000001" customHeight="1" x14ac:dyDescent="0.25">
      <c r="A36" s="61">
        <v>33</v>
      </c>
      <c r="B36" s="154" t="s">
        <v>227</v>
      </c>
      <c r="C36" s="45">
        <f>ROUND(8.3,1)</f>
        <v>8.3000000000000007</v>
      </c>
      <c r="D36" s="45">
        <f>ROUND(6.9,1)</f>
        <v>6.9</v>
      </c>
      <c r="E36" s="45">
        <f>ROUND(8.1,1)</f>
        <v>8.1</v>
      </c>
      <c r="F36" s="45">
        <f>ROUND(8.5,1)</f>
        <v>8.5</v>
      </c>
      <c r="G36" s="45">
        <f>ROUND(9.8,1)</f>
        <v>9.8000000000000007</v>
      </c>
      <c r="H36" s="45">
        <f>ROUND(7.7,1)</f>
        <v>7.7</v>
      </c>
      <c r="I36" s="45">
        <f>ROUND(9.2,1)</f>
        <v>9.1999999999999993</v>
      </c>
      <c r="J36" s="45">
        <f>ROUND(8.9,1)</f>
        <v>8.9</v>
      </c>
      <c r="K36" s="45">
        <f>ROUND(8,1)</f>
        <v>8</v>
      </c>
      <c r="L36" s="45">
        <f>ROUND(9.7,1)</f>
        <v>9.6999999999999993</v>
      </c>
      <c r="M36" s="45">
        <f>ROUND(9,1)</f>
        <v>9</v>
      </c>
      <c r="N36" s="45" t="s">
        <v>435</v>
      </c>
      <c r="O36" s="45">
        <f>ROUND(8.6,1)</f>
        <v>8.6</v>
      </c>
      <c r="P36" s="45" t="s">
        <v>461</v>
      </c>
      <c r="Q36" s="45" t="s">
        <v>459</v>
      </c>
      <c r="R36" s="156" t="s">
        <v>462</v>
      </c>
    </row>
    <row r="37" spans="1:33" ht="16.350000000000001" customHeight="1" x14ac:dyDescent="0.25">
      <c r="A37" s="61">
        <v>34</v>
      </c>
      <c r="B37" s="154" t="s">
        <v>233</v>
      </c>
      <c r="C37" s="45">
        <f>ROUND(8.9,1)</f>
        <v>8.9</v>
      </c>
      <c r="D37" s="45">
        <f>ROUND(6.5,1)</f>
        <v>6.5</v>
      </c>
      <c r="E37" s="45">
        <f>ROUND(7.8,1)</f>
        <v>7.8</v>
      </c>
      <c r="F37" s="45">
        <f>ROUND(8.7,1)</f>
        <v>8.6999999999999993</v>
      </c>
      <c r="G37" s="45">
        <f>ROUND(8.4,1)</f>
        <v>8.4</v>
      </c>
      <c r="H37" s="45">
        <f>ROUND(7.4,1)</f>
        <v>7.4</v>
      </c>
      <c r="I37" s="45">
        <f>ROUND(8.7,1)</f>
        <v>8.6999999999999993</v>
      </c>
      <c r="J37" s="45">
        <f>ROUND(7.9,1)</f>
        <v>7.9</v>
      </c>
      <c r="K37" s="45">
        <f>ROUND(5.3,1)</f>
        <v>5.3</v>
      </c>
      <c r="L37" s="45">
        <f>ROUND(8.5,1)</f>
        <v>8.5</v>
      </c>
      <c r="M37" s="45">
        <f>ROUND(7.8,1)</f>
        <v>7.8</v>
      </c>
      <c r="N37" s="45" t="s">
        <v>435</v>
      </c>
      <c r="O37" s="45">
        <f>ROUND(7.8,1)</f>
        <v>7.8</v>
      </c>
      <c r="P37" s="45" t="s">
        <v>458</v>
      </c>
      <c r="Q37" s="45" t="s">
        <v>459</v>
      </c>
      <c r="R37" s="156" t="s">
        <v>460</v>
      </c>
    </row>
    <row r="38" spans="1:33" ht="16.350000000000001" customHeight="1" x14ac:dyDescent="0.25">
      <c r="A38" s="69">
        <v>35</v>
      </c>
      <c r="B38" s="160" t="s">
        <v>239</v>
      </c>
      <c r="C38" s="46">
        <f>ROUND(9,1)</f>
        <v>9</v>
      </c>
      <c r="D38" s="46">
        <f>ROUND(8.2,1)</f>
        <v>8.1999999999999993</v>
      </c>
      <c r="E38" s="46">
        <f>ROUND(8.7,1)</f>
        <v>8.6999999999999993</v>
      </c>
      <c r="F38" s="46">
        <f>ROUND(8.6,1)</f>
        <v>8.6</v>
      </c>
      <c r="G38" s="46">
        <f>ROUND(9.6,1)</f>
        <v>9.6</v>
      </c>
      <c r="H38" s="46">
        <f>ROUND(7.1,1)</f>
        <v>7.1</v>
      </c>
      <c r="I38" s="46">
        <f>ROUND(8.7,1)</f>
        <v>8.6999999999999993</v>
      </c>
      <c r="J38" s="46">
        <f>ROUND(9,1)</f>
        <v>9</v>
      </c>
      <c r="K38" s="46">
        <f>ROUND(6.8,1)</f>
        <v>6.8</v>
      </c>
      <c r="L38" s="46">
        <f>ROUND(9.5,1)</f>
        <v>9.5</v>
      </c>
      <c r="M38" s="46">
        <f>ROUND(8.7,1)</f>
        <v>8.6999999999999993</v>
      </c>
      <c r="N38" s="46" t="s">
        <v>435</v>
      </c>
      <c r="O38" s="46">
        <f>ROUND(8.5,1)</f>
        <v>8.5</v>
      </c>
      <c r="P38" s="46" t="s">
        <v>461</v>
      </c>
      <c r="Q38" s="46" t="s">
        <v>459</v>
      </c>
      <c r="R38" s="161" t="s">
        <v>462</v>
      </c>
    </row>
    <row r="39" spans="1:33" ht="16.350000000000001" customHeight="1" x14ac:dyDescent="0.25">
      <c r="A39" s="61">
        <v>36</v>
      </c>
      <c r="B39" s="154" t="s">
        <v>245</v>
      </c>
      <c r="C39" s="45">
        <f>ROUND(8.4,1)</f>
        <v>8.4</v>
      </c>
      <c r="D39" s="45">
        <f>ROUND(6.6,1)</f>
        <v>6.6</v>
      </c>
      <c r="E39" s="45">
        <f>ROUND(7.3,1)</f>
        <v>7.3</v>
      </c>
      <c r="F39" s="45">
        <f>ROUND(8.6,1)</f>
        <v>8.6</v>
      </c>
      <c r="G39" s="45">
        <f>ROUND(8.4,1)</f>
        <v>8.4</v>
      </c>
      <c r="H39" s="45">
        <f>ROUND(7.3,1)</f>
        <v>7.3</v>
      </c>
      <c r="I39" s="45">
        <f>ROUND(8,1)</f>
        <v>8</v>
      </c>
      <c r="J39" s="45">
        <f>ROUND(8.4,1)</f>
        <v>8.4</v>
      </c>
      <c r="K39" s="45">
        <f>ROUND(6.4,1)</f>
        <v>6.4</v>
      </c>
      <c r="L39" s="45">
        <f>ROUND(9.3,1)</f>
        <v>9.3000000000000007</v>
      </c>
      <c r="M39" s="45">
        <f>ROUND(8.8,1)</f>
        <v>8.8000000000000007</v>
      </c>
      <c r="N39" s="45" t="s">
        <v>435</v>
      </c>
      <c r="O39" s="45">
        <f>ROUND(8,1)</f>
        <v>8</v>
      </c>
      <c r="P39" s="45" t="s">
        <v>458</v>
      </c>
      <c r="Q39" s="45" t="s">
        <v>459</v>
      </c>
      <c r="R39" s="156" t="s">
        <v>460</v>
      </c>
    </row>
    <row r="40" spans="1:33" ht="16.350000000000001" customHeight="1" x14ac:dyDescent="0.25">
      <c r="A40" s="61">
        <v>37</v>
      </c>
      <c r="B40" s="154" t="s">
        <v>251</v>
      </c>
      <c r="C40" s="45">
        <f>ROUND(9.1,1)</f>
        <v>9.1</v>
      </c>
      <c r="D40" s="45">
        <f>ROUND(8.7,1)</f>
        <v>8.6999999999999993</v>
      </c>
      <c r="E40" s="45">
        <f>ROUND(8.1,1)</f>
        <v>8.1</v>
      </c>
      <c r="F40" s="45">
        <f>ROUND(8.3,1)</f>
        <v>8.3000000000000007</v>
      </c>
      <c r="G40" s="45">
        <f>ROUND(6,1)</f>
        <v>6</v>
      </c>
      <c r="H40" s="45">
        <f>ROUND(7.1,1)</f>
        <v>7.1</v>
      </c>
      <c r="I40" s="45">
        <f>ROUND(6.9,1)</f>
        <v>6.9</v>
      </c>
      <c r="J40" s="45">
        <f>ROUND(6.2,1)</f>
        <v>6.2</v>
      </c>
      <c r="K40" s="45">
        <f>ROUND(5.1,1)</f>
        <v>5.0999999999999996</v>
      </c>
      <c r="L40" s="45">
        <f>ROUND(8.9,1)</f>
        <v>8.9</v>
      </c>
      <c r="M40" s="45">
        <f>ROUND(6.4,1)</f>
        <v>6.4</v>
      </c>
      <c r="N40" s="45" t="s">
        <v>435</v>
      </c>
      <c r="O40" s="45">
        <f>ROUND(7.3,1)</f>
        <v>7.3</v>
      </c>
      <c r="P40" s="45" t="s">
        <v>458</v>
      </c>
      <c r="Q40" s="45" t="s">
        <v>458</v>
      </c>
      <c r="R40" s="156" t="s">
        <v>460</v>
      </c>
    </row>
    <row r="41" spans="1:33" ht="16.350000000000001" customHeight="1" x14ac:dyDescent="0.25">
      <c r="A41" s="61">
        <v>38</v>
      </c>
      <c r="B41" s="154" t="s">
        <v>257</v>
      </c>
      <c r="C41" s="45">
        <f>ROUND(8.3,1)</f>
        <v>8.3000000000000007</v>
      </c>
      <c r="D41" s="45">
        <f>ROUND(7.4,1)</f>
        <v>7.4</v>
      </c>
      <c r="E41" s="45">
        <f>ROUND(7.4,1)</f>
        <v>7.4</v>
      </c>
      <c r="F41" s="45">
        <f>ROUND(8.6,1)</f>
        <v>8.6</v>
      </c>
      <c r="G41" s="45">
        <f>ROUND(8.8,1)</f>
        <v>8.8000000000000007</v>
      </c>
      <c r="H41" s="45">
        <f>ROUND(7,1)</f>
        <v>7</v>
      </c>
      <c r="I41" s="45">
        <f>ROUND(8.6,1)</f>
        <v>8.6</v>
      </c>
      <c r="J41" s="45">
        <f>ROUND(8.4,1)</f>
        <v>8.4</v>
      </c>
      <c r="K41" s="45">
        <f>ROUND(6.4,1)</f>
        <v>6.4</v>
      </c>
      <c r="L41" s="45">
        <f>ROUND(8.7,1)</f>
        <v>8.6999999999999993</v>
      </c>
      <c r="M41" s="45">
        <f>ROUND(8.7,1)</f>
        <v>8.6999999999999993</v>
      </c>
      <c r="N41" s="45" t="s">
        <v>435</v>
      </c>
      <c r="O41" s="45">
        <f>ROUND(8,1)</f>
        <v>8</v>
      </c>
      <c r="P41" s="45" t="s">
        <v>458</v>
      </c>
      <c r="Q41" s="45" t="s">
        <v>459</v>
      </c>
      <c r="R41" s="156" t="s">
        <v>460</v>
      </c>
    </row>
    <row r="42" spans="1:33" ht="16.350000000000001" customHeight="1" x14ac:dyDescent="0.25">
      <c r="A42" s="61">
        <v>39</v>
      </c>
      <c r="B42" s="154" t="s">
        <v>263</v>
      </c>
      <c r="C42" s="45">
        <f>ROUND(7.4,1)</f>
        <v>7.4</v>
      </c>
      <c r="D42" s="45">
        <f>ROUND(6.5,1)</f>
        <v>6.5</v>
      </c>
      <c r="E42" s="45">
        <f>ROUND(6.8,1)</f>
        <v>6.8</v>
      </c>
      <c r="F42" s="45">
        <f>ROUND(7.5,1)</f>
        <v>7.5</v>
      </c>
      <c r="G42" s="45">
        <f>ROUND(8,1)</f>
        <v>8</v>
      </c>
      <c r="H42" s="45">
        <f>ROUND(5.8,1)</f>
        <v>5.8</v>
      </c>
      <c r="I42" s="45">
        <f>ROUND(7.7,1)</f>
        <v>7.7</v>
      </c>
      <c r="J42" s="45">
        <f>ROUND(6.8,1)</f>
        <v>6.8</v>
      </c>
      <c r="K42" s="45">
        <f>ROUND(6.7,1)</f>
        <v>6.7</v>
      </c>
      <c r="L42" s="45">
        <f>ROUND(8,1)</f>
        <v>8</v>
      </c>
      <c r="M42" s="45">
        <f>ROUND(6.3,1)</f>
        <v>6.3</v>
      </c>
      <c r="N42" s="45" t="s">
        <v>435</v>
      </c>
      <c r="O42" s="45">
        <f>ROUND(7,1)</f>
        <v>7</v>
      </c>
      <c r="P42" s="45" t="s">
        <v>458</v>
      </c>
      <c r="Q42" s="45" t="s">
        <v>459</v>
      </c>
      <c r="R42" s="156" t="s">
        <v>460</v>
      </c>
    </row>
    <row r="43" spans="1:33" ht="16.350000000000001" customHeight="1" x14ac:dyDescent="0.25">
      <c r="A43" s="69">
        <v>40</v>
      </c>
      <c r="B43" s="160" t="s">
        <v>268</v>
      </c>
      <c r="C43" s="46">
        <f>ROUND(8.1,1)</f>
        <v>8.1</v>
      </c>
      <c r="D43" s="46">
        <f>ROUND(6.3,1)</f>
        <v>6.3</v>
      </c>
      <c r="E43" s="46">
        <f>ROUND(7.6,1)</f>
        <v>7.6</v>
      </c>
      <c r="F43" s="46">
        <f>ROUND(8.2,1)</f>
        <v>8.1999999999999993</v>
      </c>
      <c r="G43" s="46">
        <f>ROUND(8.5,1)</f>
        <v>8.5</v>
      </c>
      <c r="H43" s="46">
        <f>ROUND(6.7,1)</f>
        <v>6.7</v>
      </c>
      <c r="I43" s="46">
        <f>ROUND(7.7,1)</f>
        <v>7.7</v>
      </c>
      <c r="J43" s="46">
        <f>ROUND(7,1)</f>
        <v>7</v>
      </c>
      <c r="K43" s="46">
        <f>ROUND(6.4,1)</f>
        <v>6.4</v>
      </c>
      <c r="L43" s="46">
        <f>ROUND(9.1,1)</f>
        <v>9.1</v>
      </c>
      <c r="M43" s="46">
        <f>ROUND(7.4,1)</f>
        <v>7.4</v>
      </c>
      <c r="N43" s="46" t="s">
        <v>435</v>
      </c>
      <c r="O43" s="46">
        <f>ROUND(7.5,1)</f>
        <v>7.5</v>
      </c>
      <c r="P43" s="46" t="s">
        <v>458</v>
      </c>
      <c r="Q43" s="46" t="s">
        <v>459</v>
      </c>
      <c r="R43" s="161" t="s">
        <v>460</v>
      </c>
    </row>
    <row r="44" spans="1:33" ht="16.350000000000001" customHeight="1" x14ac:dyDescent="0.25">
      <c r="A44" s="61">
        <v>41</v>
      </c>
      <c r="B44" s="154" t="s">
        <v>274</v>
      </c>
      <c r="C44" s="45">
        <f>ROUND(8.8,1)</f>
        <v>8.8000000000000007</v>
      </c>
      <c r="D44" s="45">
        <f>ROUND(7.1,1)</f>
        <v>7.1</v>
      </c>
      <c r="E44" s="45">
        <f>ROUND(8.4,1)</f>
        <v>8.4</v>
      </c>
      <c r="F44" s="45">
        <f>ROUND(7.9,1)</f>
        <v>7.9</v>
      </c>
      <c r="G44" s="45">
        <f>ROUND(8.1,1)</f>
        <v>8.1</v>
      </c>
      <c r="H44" s="45">
        <f>ROUND(6.1,1)</f>
        <v>6.1</v>
      </c>
      <c r="I44" s="45">
        <f>ROUND(7.8,1)</f>
        <v>7.8</v>
      </c>
      <c r="J44" s="45">
        <f>ROUND(8,1)</f>
        <v>8</v>
      </c>
      <c r="K44" s="45">
        <f>ROUND(5.4,1)</f>
        <v>5.4</v>
      </c>
      <c r="L44" s="45">
        <f>ROUND(9.4,1)</f>
        <v>9.4</v>
      </c>
      <c r="M44" s="45">
        <f>ROUND(8.4,1)</f>
        <v>8.4</v>
      </c>
      <c r="N44" s="45" t="s">
        <v>435</v>
      </c>
      <c r="O44" s="45">
        <f>ROUND(7.8,1)</f>
        <v>7.8</v>
      </c>
      <c r="P44" s="45" t="s">
        <v>458</v>
      </c>
      <c r="Q44" s="45" t="s">
        <v>459</v>
      </c>
      <c r="R44" s="156" t="s">
        <v>460</v>
      </c>
    </row>
    <row r="45" spans="1:33" ht="16.350000000000001" customHeight="1" x14ac:dyDescent="0.25">
      <c r="A45" s="61">
        <v>42</v>
      </c>
      <c r="B45" s="154" t="s">
        <v>280</v>
      </c>
      <c r="C45" s="45">
        <f>ROUND(8.8,1)</f>
        <v>8.8000000000000007</v>
      </c>
      <c r="D45" s="45">
        <f>ROUND(6.6,1)</f>
        <v>6.6</v>
      </c>
      <c r="E45" s="45">
        <f>ROUND(7.4,1)</f>
        <v>7.4</v>
      </c>
      <c r="F45" s="45">
        <f>ROUND(8,1)</f>
        <v>8</v>
      </c>
      <c r="G45" s="45">
        <f>ROUND(8.8,1)</f>
        <v>8.8000000000000007</v>
      </c>
      <c r="H45" s="45">
        <f>ROUND(6.6,1)</f>
        <v>6.6</v>
      </c>
      <c r="I45" s="45">
        <f>ROUND(8.3,1)</f>
        <v>8.3000000000000007</v>
      </c>
      <c r="J45" s="45">
        <f>ROUND(8.4,1)</f>
        <v>8.4</v>
      </c>
      <c r="K45" s="45">
        <f>ROUND(5.4,1)</f>
        <v>5.4</v>
      </c>
      <c r="L45" s="45">
        <f>ROUND(8.4,1)</f>
        <v>8.4</v>
      </c>
      <c r="M45" s="45">
        <f>ROUND(7.9,1)</f>
        <v>7.9</v>
      </c>
      <c r="N45" s="45" t="s">
        <v>435</v>
      </c>
      <c r="O45" s="45">
        <f>ROUND(7.7,1)</f>
        <v>7.7</v>
      </c>
      <c r="P45" s="45" t="s">
        <v>458</v>
      </c>
      <c r="Q45" s="45" t="s">
        <v>459</v>
      </c>
      <c r="R45" s="156" t="s">
        <v>460</v>
      </c>
    </row>
    <row r="46" spans="1:33" ht="16.350000000000001" customHeight="1" x14ac:dyDescent="0.25">
      <c r="A46" s="61">
        <v>43</v>
      </c>
      <c r="B46" s="154" t="s">
        <v>286</v>
      </c>
      <c r="C46" s="45">
        <f>ROUND(9,1)</f>
        <v>9</v>
      </c>
      <c r="D46" s="45">
        <f>ROUND(7.2,1)</f>
        <v>7.2</v>
      </c>
      <c r="E46" s="45">
        <f>ROUND(8,1)</f>
        <v>8</v>
      </c>
      <c r="F46" s="45">
        <f>ROUND(8.3,1)</f>
        <v>8.3000000000000007</v>
      </c>
      <c r="G46" s="45">
        <f>ROUND(9,1)</f>
        <v>9</v>
      </c>
      <c r="H46" s="45">
        <f>ROUND(7.9,1)</f>
        <v>7.9</v>
      </c>
      <c r="I46" s="45">
        <f>ROUND(9.2,1)</f>
        <v>9.1999999999999993</v>
      </c>
      <c r="J46" s="45">
        <f>ROUND(8.6,1)</f>
        <v>8.6</v>
      </c>
      <c r="K46" s="45">
        <f>ROUND(6.9,1)</f>
        <v>6.9</v>
      </c>
      <c r="L46" s="45">
        <f>ROUND(9.6,1)</f>
        <v>9.6</v>
      </c>
      <c r="M46" s="45">
        <f>ROUND(8.8,1)</f>
        <v>8.8000000000000007</v>
      </c>
      <c r="N46" s="45" t="s">
        <v>435</v>
      </c>
      <c r="O46" s="45">
        <f>ROUND(8.4,1)</f>
        <v>8.4</v>
      </c>
      <c r="P46" s="45" t="s">
        <v>461</v>
      </c>
      <c r="Q46" s="45" t="s">
        <v>459</v>
      </c>
      <c r="R46" s="156" t="s">
        <v>462</v>
      </c>
    </row>
    <row r="47" spans="1:33" s="53" customFormat="1" ht="22.5" customHeight="1" x14ac:dyDescent="0.25">
      <c r="A47" s="238" t="s">
        <v>480</v>
      </c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40" t="s">
        <v>466</v>
      </c>
      <c r="N47" s="239"/>
      <c r="O47" s="239"/>
      <c r="P47" s="239"/>
      <c r="Q47" s="239"/>
      <c r="R47" s="239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</row>
    <row r="48" spans="1:33" s="53" customFormat="1" ht="11.25" hidden="1" customHeight="1" x14ac:dyDescent="0.25">
      <c r="A48" s="238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 s="236" t="s">
        <v>19</v>
      </c>
      <c r="N50" s="236"/>
      <c r="O50" s="236"/>
      <c r="P50" s="236"/>
      <c r="Q50" s="236"/>
      <c r="R50" s="236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M62"/>
      <c r="N62"/>
      <c r="O62"/>
      <c r="P62"/>
      <c r="Q62"/>
      <c r="R62"/>
    </row>
  </sheetData>
  <mergeCells count="20">
    <mergeCell ref="P2:R2"/>
    <mergeCell ref="A47:L48"/>
    <mergeCell ref="M47:R48"/>
    <mergeCell ref="M50:R50"/>
    <mergeCell ref="J2:J3"/>
    <mergeCell ref="K2:K3"/>
    <mergeCell ref="L2:L3"/>
    <mergeCell ref="M2:M3"/>
    <mergeCell ref="N2:N3"/>
    <mergeCell ref="O2:O3"/>
    <mergeCell ref="A2:A3"/>
    <mergeCell ref="B2:B3"/>
    <mergeCell ref="A1:R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467</v>
      </c>
      <c r="B1" s="241"/>
      <c r="C1" s="241"/>
      <c r="D1" s="241"/>
    </row>
    <row r="3" spans="1:4" ht="22.5" customHeight="1" x14ac:dyDescent="0.25">
      <c r="A3" s="242" t="s">
        <v>468</v>
      </c>
      <c r="B3" s="242" t="s">
        <v>469</v>
      </c>
      <c r="C3" s="242" t="s">
        <v>470</v>
      </c>
      <c r="D3" s="242"/>
    </row>
    <row r="4" spans="1:4" ht="21" customHeight="1" x14ac:dyDescent="0.25">
      <c r="A4" s="242"/>
      <c r="B4" s="242"/>
      <c r="C4" s="148" t="s">
        <v>471</v>
      </c>
      <c r="D4" s="148" t="s">
        <v>472</v>
      </c>
    </row>
    <row r="5" spans="1:4" ht="18" customHeight="1" x14ac:dyDescent="0.25">
      <c r="A5" s="243">
        <v>1</v>
      </c>
      <c r="B5" s="243" t="s">
        <v>442</v>
      </c>
      <c r="C5" s="163" t="s">
        <v>402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443</v>
      </c>
      <c r="C9" s="163" t="s">
        <v>403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444</v>
      </c>
      <c r="C13" s="163" t="s">
        <v>404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445</v>
      </c>
      <c r="C17" s="163" t="s">
        <v>405</v>
      </c>
      <c r="D17" s="162"/>
    </row>
    <row r="18" spans="1:4" ht="18" customHeight="1" x14ac:dyDescent="0.25">
      <c r="A18" s="243"/>
      <c r="B18" s="243"/>
      <c r="C18" s="163" t="s">
        <v>473</v>
      </c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446</v>
      </c>
      <c r="C21" s="163" t="s">
        <v>406</v>
      </c>
      <c r="D21" s="162"/>
    </row>
    <row r="22" spans="1:4" ht="18" customHeight="1" x14ac:dyDescent="0.25">
      <c r="A22" s="243"/>
      <c r="B22" s="243"/>
      <c r="C22" s="163"/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447</v>
      </c>
      <c r="C25" s="163" t="s">
        <v>427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448</v>
      </c>
      <c r="C29" s="163" t="s">
        <v>428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449</v>
      </c>
      <c r="C33" s="163" t="s">
        <v>429</v>
      </c>
      <c r="D33" s="162"/>
    </row>
    <row r="34" spans="1:4" ht="18" customHeight="1" x14ac:dyDescent="0.25">
      <c r="A34" s="243"/>
      <c r="B34" s="243"/>
      <c r="C34" s="163"/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450</v>
      </c>
      <c r="C37" s="163" t="s">
        <v>19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411</v>
      </c>
      <c r="C41" s="163" t="s">
        <v>430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451</v>
      </c>
      <c r="C45" s="163" t="s">
        <v>438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452</v>
      </c>
      <c r="C49" s="163" t="s">
        <v>439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433</v>
      </c>
      <c r="C53" s="163" t="s">
        <v>440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29" sqref="J29"/>
    </sheetView>
  </sheetViews>
  <sheetFormatPr defaultRowHeight="15" customHeight="1" x14ac:dyDescent="0.25"/>
  <cols>
    <col min="1" max="1" width="9.140625" style="23"/>
    <col min="2" max="9" width="9.140625" style="1"/>
    <col min="10" max="10" width="7.7109375" style="1" customWidth="1"/>
    <col min="11" max="11" width="8.28515625" style="12" customWidth="1"/>
  </cols>
  <sheetData>
    <row r="1" spans="1:11" ht="15" customHeight="1" x14ac:dyDescent="0.25">
      <c r="A1" s="1"/>
      <c r="K1" s="1"/>
    </row>
    <row r="2" spans="1:11" ht="15" customHeight="1" x14ac:dyDescent="0.25">
      <c r="A2" s="1"/>
      <c r="K2" s="1"/>
    </row>
    <row r="3" spans="1:11" ht="15" customHeight="1" x14ac:dyDescent="0.25">
      <c r="A3" s="1"/>
      <c r="K3" s="1"/>
    </row>
    <row r="4" spans="1:11" ht="15" customHeight="1" x14ac:dyDescent="0.25">
      <c r="A4" s="1"/>
      <c r="K4" s="1"/>
    </row>
    <row r="5" spans="1:11" ht="15" customHeight="1" x14ac:dyDescent="0.25">
      <c r="A5" s="1"/>
      <c r="K5" s="1"/>
    </row>
    <row r="6" spans="1:11" ht="15" customHeight="1" x14ac:dyDescent="0.25">
      <c r="A6" s="1"/>
      <c r="K6" s="1"/>
    </row>
    <row r="7" spans="1:11" ht="15" customHeight="1" x14ac:dyDescent="0.25">
      <c r="A7" s="1"/>
      <c r="K7" s="1"/>
    </row>
    <row r="8" spans="1:11" ht="15" customHeight="1" x14ac:dyDescent="0.25">
      <c r="A8" s="1"/>
      <c r="K8" s="1"/>
    </row>
    <row r="9" spans="1:11" ht="15" customHeight="1" x14ac:dyDescent="0.25">
      <c r="A9" s="1"/>
      <c r="K9" s="1"/>
    </row>
    <row r="10" spans="1:11" ht="15" customHeight="1" x14ac:dyDescent="0.25">
      <c r="A10" s="1"/>
      <c r="K10" s="1"/>
    </row>
    <row r="11" spans="1:11" ht="15" customHeight="1" x14ac:dyDescent="0.25">
      <c r="A11" s="1"/>
      <c r="K11" s="1"/>
    </row>
    <row r="12" spans="1:11" ht="15" customHeight="1" x14ac:dyDescent="0.25">
      <c r="A12" s="1"/>
      <c r="K12" s="1"/>
    </row>
    <row r="13" spans="1:11" ht="15" customHeight="1" x14ac:dyDescent="0.25">
      <c r="A13" s="1"/>
      <c r="K13" s="1"/>
    </row>
    <row r="14" spans="1:11" ht="15" customHeight="1" x14ac:dyDescent="0.25">
      <c r="A14" s="1"/>
      <c r="K14" s="1"/>
    </row>
    <row r="15" spans="1:11" ht="15" customHeight="1" x14ac:dyDescent="0.25">
      <c r="A15" s="1"/>
      <c r="K15" s="1"/>
    </row>
    <row r="16" spans="1:11" ht="15" customHeight="1" x14ac:dyDescent="0.25">
      <c r="A16" s="1"/>
      <c r="K16" s="1"/>
    </row>
    <row r="17" spans="1:11" ht="15" customHeight="1" x14ac:dyDescent="0.25">
      <c r="A17" s="1"/>
      <c r="K17" s="1"/>
    </row>
    <row r="18" spans="1:11" ht="15" customHeight="1" x14ac:dyDescent="0.25">
      <c r="A18" s="1"/>
      <c r="K18" s="1"/>
    </row>
    <row r="19" spans="1:11" ht="15" customHeight="1" x14ac:dyDescent="0.25">
      <c r="A19" s="1"/>
      <c r="K19" s="1"/>
    </row>
    <row r="20" spans="1:11" ht="49.5" customHeight="1" x14ac:dyDescent="0.65">
      <c r="A20" s="209" t="s">
        <v>481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44" t="s">
        <v>482</v>
      </c>
      <c r="B21" s="244"/>
      <c r="C21" s="244"/>
      <c r="D21" s="244"/>
      <c r="E21" s="244"/>
      <c r="F21" s="244"/>
      <c r="G21" s="244"/>
      <c r="H21" s="244"/>
      <c r="I21" s="244"/>
      <c r="J21" s="244"/>
      <c r="K21" s="244"/>
    </row>
    <row r="22" spans="1:11" ht="15" customHeight="1" x14ac:dyDescent="0.25">
      <c r="A22" s="1"/>
      <c r="K22" s="1"/>
    </row>
    <row r="23" spans="1:11" ht="15" customHeight="1" x14ac:dyDescent="0.25">
      <c r="A23" s="1"/>
      <c r="K23" s="1"/>
    </row>
    <row r="24" spans="1:11" ht="15" customHeight="1" x14ac:dyDescent="0.25">
      <c r="A24" s="1"/>
      <c r="K24" s="1"/>
    </row>
    <row r="25" spans="1:11" ht="15" customHeight="1" x14ac:dyDescent="0.25">
      <c r="A25" s="1"/>
      <c r="K25" s="1"/>
    </row>
    <row r="26" spans="1:11" ht="15" customHeight="1" x14ac:dyDescent="0.25">
      <c r="A26" s="1"/>
      <c r="K26" s="1"/>
    </row>
    <row r="27" spans="1:11" ht="15" customHeight="1" x14ac:dyDescent="0.25">
      <c r="A27" s="1"/>
      <c r="K27" s="1"/>
    </row>
    <row r="28" spans="1:11" ht="15" customHeight="1" x14ac:dyDescent="0.25">
      <c r="A28" s="1"/>
      <c r="K28" s="1"/>
    </row>
    <row r="29" spans="1:11" ht="15" customHeight="1" x14ac:dyDescent="0.25">
      <c r="A29" s="1"/>
      <c r="K29" s="1"/>
    </row>
    <row r="30" spans="1:11" ht="15" customHeight="1" x14ac:dyDescent="0.25">
      <c r="A30" s="1"/>
      <c r="K30" s="1"/>
    </row>
    <row r="31" spans="1:11" ht="15" customHeight="1" x14ac:dyDescent="0.25">
      <c r="A31" s="1"/>
      <c r="K31" s="1"/>
    </row>
    <row r="32" spans="1:11" ht="15" customHeight="1" x14ac:dyDescent="0.25">
      <c r="A32" s="1"/>
      <c r="K32" s="1"/>
    </row>
    <row r="33" spans="1:11" ht="15" customHeight="1" x14ac:dyDescent="0.25">
      <c r="A33" s="1"/>
      <c r="K33" s="1"/>
    </row>
    <row r="34" spans="1:11" ht="15" customHeight="1" x14ac:dyDescent="0.25">
      <c r="A34" s="1"/>
      <c r="K34" s="1"/>
    </row>
    <row r="35" spans="1:11" ht="15" customHeight="1" x14ac:dyDescent="0.25">
      <c r="A35" s="1"/>
      <c r="K35" s="1"/>
    </row>
    <row r="36" spans="1:11" ht="15" customHeight="1" x14ac:dyDescent="0.25">
      <c r="A36" s="1"/>
      <c r="K36" s="1"/>
    </row>
    <row r="37" spans="1:11" ht="15" customHeight="1" x14ac:dyDescent="0.25">
      <c r="A37" s="1"/>
      <c r="K37" s="1"/>
    </row>
    <row r="38" spans="1:11" ht="15" customHeight="1" x14ac:dyDescent="0.25">
      <c r="A38" s="1"/>
      <c r="K38" s="1"/>
    </row>
    <row r="39" spans="1:11" ht="15" customHeight="1" x14ac:dyDescent="0.25">
      <c r="A39" s="1"/>
      <c r="K39" s="1"/>
    </row>
    <row r="40" spans="1:11" ht="15" customHeight="1" x14ac:dyDescent="0.25">
      <c r="A40" s="1"/>
      <c r="K40" s="1"/>
    </row>
    <row r="41" spans="1:11" ht="15" customHeight="1" x14ac:dyDescent="0.25">
      <c r="A41" s="1"/>
      <c r="K41" s="1"/>
    </row>
    <row r="42" spans="1:11" ht="15" customHeight="1" x14ac:dyDescent="0.25">
      <c r="A42" s="1"/>
      <c r="K42" s="1"/>
    </row>
    <row r="43" spans="1:11" ht="15" customHeight="1" x14ac:dyDescent="0.25">
      <c r="A43" s="1"/>
      <c r="K43" s="1"/>
    </row>
    <row r="44" spans="1:11" ht="15" customHeight="1" x14ac:dyDescent="0.25">
      <c r="A44" s="1"/>
      <c r="K44" s="1"/>
    </row>
    <row r="45" spans="1:11" ht="15" customHeight="1" x14ac:dyDescent="0.25">
      <c r="A45" s="1"/>
      <c r="K45" s="1"/>
    </row>
    <row r="46" spans="1:11" ht="15" customHeight="1" x14ac:dyDescent="0.25">
      <c r="A46" s="1"/>
      <c r="K46" s="1"/>
    </row>
    <row r="47" spans="1:11" ht="15" customHeight="1" x14ac:dyDescent="0.25">
      <c r="A47" s="1"/>
      <c r="K47" s="1"/>
    </row>
    <row r="48" spans="1:11" ht="15" customHeight="1" x14ac:dyDescent="0.25">
      <c r="A48" s="1"/>
      <c r="K48" s="1"/>
    </row>
    <row r="49" spans="1:11" ht="15" customHeight="1" x14ac:dyDescent="0.25">
      <c r="A49" s="1"/>
      <c r="K49" s="1"/>
    </row>
    <row r="50" spans="1:11" ht="15" customHeight="1" x14ac:dyDescent="0.25">
      <c r="A50" s="1"/>
      <c r="K50" s="1"/>
    </row>
    <row r="51" spans="1:11" ht="15" customHeight="1" x14ac:dyDescent="0.25">
      <c r="A51" s="1"/>
      <c r="K51" s="1"/>
    </row>
    <row r="52" spans="1:11" ht="15" customHeight="1" x14ac:dyDescent="0.25">
      <c r="A52" s="1"/>
      <c r="K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workbookViewId="0">
      <selection activeCell="AS25" sqref="AS25:AT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20" width="4.42578125" style="49" customWidth="1"/>
    <col min="21" max="21" width="4.140625" style="49" hidden="1" customWidth="1"/>
    <col min="22" max="24" width="4.28515625" style="49" hidden="1" customWidth="1"/>
    <col min="25" max="32" width="9.140625" style="49" hidden="1" customWidth="1"/>
    <col min="33" max="33" width="13.42578125" style="49" hidden="1" customWidth="1"/>
    <col min="34" max="34" width="0.7109375" style="32" customWidth="1"/>
    <col min="35" max="35" width="3.42578125" style="32" customWidth="1"/>
    <col min="36" max="37" width="4.42578125" style="32" customWidth="1"/>
    <col min="38" max="38" width="7" style="97" customWidth="1"/>
    <col min="39" max="39" width="15.42578125" style="32" customWidth="1"/>
    <col min="40" max="40" width="9.7109375" style="32" customWidth="1"/>
    <col min="41" max="42" width="6.42578125" style="32" customWidth="1"/>
    <col min="43" max="43" width="7" style="32" customWidth="1"/>
    <col min="44" max="44" width="9.7109375" style="32" customWidth="1"/>
    <col min="45" max="45" width="9.140625" style="32"/>
    <col min="46" max="46" width="13.28515625" style="32" customWidth="1"/>
  </cols>
  <sheetData>
    <row r="1" spans="1:47" s="55" customFormat="1" ht="18.75" customHeight="1" x14ac:dyDescent="0.25">
      <c r="A1" s="254" t="s">
        <v>483</v>
      </c>
      <c r="B1" s="255"/>
      <c r="C1" s="255"/>
      <c r="D1" s="255"/>
      <c r="E1" s="255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I1" s="245" t="s">
        <v>484</v>
      </c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56"/>
    </row>
    <row r="2" spans="1:47" s="48" customFormat="1" ht="19.5" customHeight="1" x14ac:dyDescent="0.25">
      <c r="A2" s="230" t="s">
        <v>30</v>
      </c>
      <c r="B2" s="232" t="s">
        <v>23</v>
      </c>
      <c r="C2" s="232" t="s">
        <v>485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7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I2" s="230" t="s">
        <v>486</v>
      </c>
      <c r="AJ2" s="246" t="s">
        <v>487</v>
      </c>
      <c r="AK2" s="246"/>
      <c r="AL2" s="248" t="s">
        <v>488</v>
      </c>
      <c r="AM2" s="246" t="s">
        <v>489</v>
      </c>
      <c r="AN2" s="246" t="s">
        <v>490</v>
      </c>
      <c r="AO2" s="246" t="s">
        <v>491</v>
      </c>
      <c r="AP2" s="246"/>
      <c r="AQ2" s="246"/>
      <c r="AR2" s="246" t="s">
        <v>492</v>
      </c>
      <c r="AS2" s="246" t="s">
        <v>493</v>
      </c>
      <c r="AT2" s="250"/>
    </row>
    <row r="3" spans="1:47" s="48" customFormat="1" ht="14.25" customHeight="1" x14ac:dyDescent="0.25">
      <c r="A3" s="231"/>
      <c r="B3" s="233"/>
      <c r="C3" s="233" t="s">
        <v>442</v>
      </c>
      <c r="D3" s="233" t="s">
        <v>443</v>
      </c>
      <c r="E3" s="233" t="s">
        <v>444</v>
      </c>
      <c r="F3" s="233" t="s">
        <v>445</v>
      </c>
      <c r="G3" s="233" t="s">
        <v>446</v>
      </c>
      <c r="H3" s="233" t="s">
        <v>447</v>
      </c>
      <c r="I3" s="233" t="s">
        <v>448</v>
      </c>
      <c r="J3" s="233" t="s">
        <v>449</v>
      </c>
      <c r="K3" s="233" t="s">
        <v>450</v>
      </c>
      <c r="L3" s="233" t="s">
        <v>411</v>
      </c>
      <c r="M3" s="233" t="s">
        <v>451</v>
      </c>
      <c r="N3" s="233" t="s">
        <v>452</v>
      </c>
      <c r="O3" s="233" t="s">
        <v>433</v>
      </c>
      <c r="P3" s="233" t="s">
        <v>494</v>
      </c>
      <c r="Q3" s="233" t="s">
        <v>495</v>
      </c>
      <c r="R3" s="233"/>
      <c r="S3" s="233"/>
      <c r="T3" s="257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I3" s="231"/>
      <c r="AJ3" s="247"/>
      <c r="AK3" s="247"/>
      <c r="AL3" s="249"/>
      <c r="AM3" s="247"/>
      <c r="AN3" s="247"/>
      <c r="AO3" s="247"/>
      <c r="AP3" s="247"/>
      <c r="AQ3" s="247"/>
      <c r="AR3" s="247"/>
      <c r="AS3" s="247"/>
      <c r="AT3" s="251"/>
    </row>
    <row r="4" spans="1:47" s="48" customFormat="1" ht="33" customHeight="1" x14ac:dyDescent="0.25">
      <c r="A4" s="231"/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158"/>
      <c r="R4" s="158"/>
      <c r="S4" s="158"/>
      <c r="T4" s="159" t="s">
        <v>494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I4" s="231"/>
      <c r="AJ4" s="72" t="s">
        <v>455</v>
      </c>
      <c r="AK4" s="72" t="s">
        <v>456</v>
      </c>
      <c r="AL4" s="249"/>
      <c r="AM4" s="247"/>
      <c r="AN4" s="247"/>
      <c r="AO4" s="72" t="s">
        <v>455</v>
      </c>
      <c r="AP4" s="72" t="s">
        <v>456</v>
      </c>
      <c r="AQ4" s="72" t="s">
        <v>496</v>
      </c>
      <c r="AR4" s="247"/>
      <c r="AS4" s="247"/>
      <c r="AT4" s="251"/>
    </row>
    <row r="5" spans="1:47" ht="16.149999999999999" customHeight="1" x14ac:dyDescent="0.25">
      <c r="A5" s="61">
        <v>1</v>
      </c>
      <c r="B5" s="154" t="s">
        <v>36</v>
      </c>
      <c r="C5" s="45" t="s">
        <v>372</v>
      </c>
      <c r="D5" s="45" t="s">
        <v>352</v>
      </c>
      <c r="E5" s="45" t="s">
        <v>385</v>
      </c>
      <c r="F5" s="45" t="s">
        <v>374</v>
      </c>
      <c r="G5" s="45" t="s">
        <v>370</v>
      </c>
      <c r="H5" s="45" t="s">
        <v>355</v>
      </c>
      <c r="I5" s="45" t="s">
        <v>360</v>
      </c>
      <c r="J5" s="45" t="s">
        <v>369</v>
      </c>
      <c r="K5" s="45" t="s">
        <v>339</v>
      </c>
      <c r="L5" s="45" t="s">
        <v>357</v>
      </c>
      <c r="M5" s="45" t="s">
        <v>374</v>
      </c>
      <c r="N5" s="45" t="s">
        <v>435</v>
      </c>
      <c r="O5" s="45" t="s">
        <v>379</v>
      </c>
      <c r="P5" s="45" t="s">
        <v>377</v>
      </c>
      <c r="Q5" s="155"/>
      <c r="R5" s="155"/>
      <c r="S5" s="155"/>
      <c r="T5" s="157"/>
      <c r="AI5" s="59">
        <v>1</v>
      </c>
      <c r="AJ5" s="60" t="s">
        <v>458</v>
      </c>
      <c r="AK5" s="60" t="s">
        <v>459</v>
      </c>
      <c r="AL5" s="92">
        <v>0</v>
      </c>
      <c r="AM5" s="60" t="s">
        <v>497</v>
      </c>
      <c r="AN5" s="60"/>
      <c r="AO5" s="60"/>
      <c r="AP5" s="60"/>
      <c r="AQ5" s="60"/>
      <c r="AR5" s="60" t="s">
        <v>498</v>
      </c>
      <c r="AS5" s="63"/>
      <c r="AT5" s="64"/>
    </row>
    <row r="6" spans="1:47" ht="16.149999999999999" customHeight="1" x14ac:dyDescent="0.25">
      <c r="A6" s="61">
        <v>2</v>
      </c>
      <c r="B6" s="154" t="s">
        <v>45</v>
      </c>
      <c r="C6" s="45" t="s">
        <v>344</v>
      </c>
      <c r="D6" s="45" t="s">
        <v>339</v>
      </c>
      <c r="E6" s="45" t="s">
        <v>344</v>
      </c>
      <c r="F6" s="45" t="s">
        <v>371</v>
      </c>
      <c r="G6" s="45" t="s">
        <v>381</v>
      </c>
      <c r="H6" s="45" t="s">
        <v>373</v>
      </c>
      <c r="I6" s="45" t="s">
        <v>358</v>
      </c>
      <c r="J6" s="45" t="s">
        <v>371</v>
      </c>
      <c r="K6" s="45" t="s">
        <v>412</v>
      </c>
      <c r="L6" s="45" t="s">
        <v>356</v>
      </c>
      <c r="M6" s="45" t="s">
        <v>354</v>
      </c>
      <c r="N6" s="45" t="s">
        <v>435</v>
      </c>
      <c r="O6" s="45" t="s">
        <v>348</v>
      </c>
      <c r="P6" s="45" t="s">
        <v>354</v>
      </c>
      <c r="Q6" s="155"/>
      <c r="R6" s="155"/>
      <c r="S6" s="155"/>
      <c r="T6" s="157"/>
      <c r="AI6" s="61">
        <v>2</v>
      </c>
      <c r="AJ6" s="62" t="s">
        <v>458</v>
      </c>
      <c r="AK6" s="62" t="s">
        <v>459</v>
      </c>
      <c r="AL6" s="93">
        <v>2</v>
      </c>
      <c r="AM6" s="62" t="s">
        <v>497</v>
      </c>
      <c r="AN6" s="62"/>
      <c r="AO6" s="62"/>
      <c r="AP6" s="62"/>
      <c r="AQ6" s="62"/>
      <c r="AR6" s="62" t="s">
        <v>498</v>
      </c>
      <c r="AS6" s="259" t="s">
        <v>499</v>
      </c>
      <c r="AT6" s="260"/>
    </row>
    <row r="7" spans="1:47" ht="16.149999999999999" customHeight="1" x14ac:dyDescent="0.25">
      <c r="A7" s="61">
        <v>3</v>
      </c>
      <c r="B7" s="154" t="s">
        <v>51</v>
      </c>
      <c r="C7" s="45" t="s">
        <v>379</v>
      </c>
      <c r="D7" s="45" t="s">
        <v>363</v>
      </c>
      <c r="E7" s="45" t="s">
        <v>358</v>
      </c>
      <c r="F7" s="45" t="s">
        <v>374</v>
      </c>
      <c r="G7" s="45" t="s">
        <v>370</v>
      </c>
      <c r="H7" s="45" t="s">
        <v>373</v>
      </c>
      <c r="I7" s="45" t="s">
        <v>371</v>
      </c>
      <c r="J7" s="45" t="s">
        <v>371</v>
      </c>
      <c r="K7" s="45" t="s">
        <v>346</v>
      </c>
      <c r="L7" s="45" t="s">
        <v>357</v>
      </c>
      <c r="M7" s="45" t="s">
        <v>357</v>
      </c>
      <c r="N7" s="45" t="s">
        <v>435</v>
      </c>
      <c r="O7" s="45" t="s">
        <v>370</v>
      </c>
      <c r="P7" s="45" t="s">
        <v>360</v>
      </c>
      <c r="Q7" s="155"/>
      <c r="R7" s="155"/>
      <c r="S7" s="155"/>
      <c r="T7" s="157"/>
      <c r="AI7" s="61">
        <v>3</v>
      </c>
      <c r="AJ7" s="62" t="s">
        <v>461</v>
      </c>
      <c r="AK7" s="62" t="s">
        <v>459</v>
      </c>
      <c r="AL7" s="93">
        <v>0</v>
      </c>
      <c r="AM7" s="62" t="s">
        <v>497</v>
      </c>
      <c r="AN7" s="62"/>
      <c r="AO7" s="62"/>
      <c r="AP7" s="62"/>
      <c r="AQ7" s="62"/>
      <c r="AR7" s="62" t="s">
        <v>500</v>
      </c>
      <c r="AS7" s="259"/>
      <c r="AT7" s="260"/>
    </row>
    <row r="8" spans="1:47" ht="16.149999999999999" customHeight="1" x14ac:dyDescent="0.25">
      <c r="A8" s="61">
        <v>4</v>
      </c>
      <c r="B8" s="154" t="s">
        <v>57</v>
      </c>
      <c r="C8" s="45" t="s">
        <v>373</v>
      </c>
      <c r="D8" s="45" t="s">
        <v>346</v>
      </c>
      <c r="E8" s="45" t="s">
        <v>353</v>
      </c>
      <c r="F8" s="45" t="s">
        <v>339</v>
      </c>
      <c r="G8" s="45" t="s">
        <v>357</v>
      </c>
      <c r="H8" s="45" t="s">
        <v>339</v>
      </c>
      <c r="I8" s="45" t="s">
        <v>344</v>
      </c>
      <c r="J8" s="45" t="s">
        <v>344</v>
      </c>
      <c r="K8" s="45" t="s">
        <v>380</v>
      </c>
      <c r="L8" s="45" t="s">
        <v>381</v>
      </c>
      <c r="M8" s="45" t="s">
        <v>371</v>
      </c>
      <c r="N8" s="45" t="s">
        <v>435</v>
      </c>
      <c r="O8" s="45" t="s">
        <v>350</v>
      </c>
      <c r="P8" s="45" t="s">
        <v>351</v>
      </c>
      <c r="Q8" s="155"/>
      <c r="R8" s="155"/>
      <c r="S8" s="155"/>
      <c r="T8" s="157"/>
      <c r="AI8" s="61">
        <v>4</v>
      </c>
      <c r="AJ8" s="62" t="s">
        <v>458</v>
      </c>
      <c r="AK8" s="62" t="s">
        <v>459</v>
      </c>
      <c r="AL8" s="93">
        <v>1</v>
      </c>
      <c r="AM8" s="62" t="s">
        <v>497</v>
      </c>
      <c r="AN8" s="62"/>
      <c r="AO8" s="62"/>
      <c r="AP8" s="62"/>
      <c r="AQ8" s="62"/>
      <c r="AR8" s="62" t="s">
        <v>498</v>
      </c>
      <c r="AS8" s="65"/>
      <c r="AT8" s="57"/>
    </row>
    <row r="9" spans="1:47" ht="16.149999999999999" customHeight="1" x14ac:dyDescent="0.25">
      <c r="A9" s="69">
        <v>5</v>
      </c>
      <c r="B9" s="160" t="s">
        <v>63</v>
      </c>
      <c r="C9" s="46" t="s">
        <v>374</v>
      </c>
      <c r="D9" s="46" t="s">
        <v>372</v>
      </c>
      <c r="E9" s="46" t="s">
        <v>351</v>
      </c>
      <c r="F9" s="46" t="s">
        <v>371</v>
      </c>
      <c r="G9" s="46" t="s">
        <v>366</v>
      </c>
      <c r="H9" s="46" t="s">
        <v>351</v>
      </c>
      <c r="I9" s="46" t="s">
        <v>370</v>
      </c>
      <c r="J9" s="46" t="s">
        <v>348</v>
      </c>
      <c r="K9" s="46" t="s">
        <v>364</v>
      </c>
      <c r="L9" s="46" t="s">
        <v>378</v>
      </c>
      <c r="M9" s="46" t="s">
        <v>356</v>
      </c>
      <c r="N9" s="46" t="s">
        <v>435</v>
      </c>
      <c r="O9" s="46" t="s">
        <v>381</v>
      </c>
      <c r="P9" s="46" t="s">
        <v>374</v>
      </c>
      <c r="Q9" s="164"/>
      <c r="R9" s="164"/>
      <c r="S9" s="164"/>
      <c r="T9" s="165"/>
      <c r="AI9" s="69">
        <v>5</v>
      </c>
      <c r="AJ9" s="70" t="s">
        <v>461</v>
      </c>
      <c r="AK9" s="70" t="s">
        <v>459</v>
      </c>
      <c r="AL9" s="94">
        <v>5</v>
      </c>
      <c r="AM9" s="70" t="s">
        <v>497</v>
      </c>
      <c r="AN9" s="70"/>
      <c r="AO9" s="70"/>
      <c r="AP9" s="70"/>
      <c r="AQ9" s="70"/>
      <c r="AR9" s="70" t="s">
        <v>500</v>
      </c>
      <c r="AS9" s="65"/>
      <c r="AT9" s="57"/>
    </row>
    <row r="10" spans="1:47" ht="16.149999999999999" customHeight="1" x14ac:dyDescent="0.25">
      <c r="A10" s="61">
        <v>6</v>
      </c>
      <c r="B10" s="154" t="s">
        <v>69</v>
      </c>
      <c r="C10" s="45" t="s">
        <v>377</v>
      </c>
      <c r="D10" s="45" t="s">
        <v>355</v>
      </c>
      <c r="E10" s="45" t="s">
        <v>355</v>
      </c>
      <c r="F10" s="45" t="s">
        <v>369</v>
      </c>
      <c r="G10" s="45" t="s">
        <v>357</v>
      </c>
      <c r="H10" s="45" t="s">
        <v>343</v>
      </c>
      <c r="I10" s="45" t="s">
        <v>348</v>
      </c>
      <c r="J10" s="45" t="s">
        <v>370</v>
      </c>
      <c r="K10" s="45" t="s">
        <v>338</v>
      </c>
      <c r="L10" s="45" t="s">
        <v>376</v>
      </c>
      <c r="M10" s="45" t="s">
        <v>356</v>
      </c>
      <c r="N10" s="45" t="s">
        <v>435</v>
      </c>
      <c r="O10" s="45" t="s">
        <v>370</v>
      </c>
      <c r="P10" s="45" t="s">
        <v>360</v>
      </c>
      <c r="Q10" s="155"/>
      <c r="R10" s="155"/>
      <c r="S10" s="155"/>
      <c r="T10" s="157"/>
      <c r="AI10" s="67">
        <v>6</v>
      </c>
      <c r="AJ10" s="68" t="s">
        <v>458</v>
      </c>
      <c r="AK10" s="68" t="s">
        <v>459</v>
      </c>
      <c r="AL10" s="95">
        <v>2</v>
      </c>
      <c r="AM10" s="68" t="s">
        <v>497</v>
      </c>
      <c r="AN10" s="68"/>
      <c r="AO10" s="68"/>
      <c r="AP10" s="68"/>
      <c r="AQ10" s="68"/>
      <c r="AR10" s="68" t="s">
        <v>498</v>
      </c>
      <c r="AS10" s="259" t="s">
        <v>501</v>
      </c>
      <c r="AT10" s="260"/>
    </row>
    <row r="11" spans="1:47" ht="16.149999999999999" customHeight="1" x14ac:dyDescent="0.25">
      <c r="A11" s="61">
        <v>7</v>
      </c>
      <c r="B11" s="154" t="s">
        <v>75</v>
      </c>
      <c r="C11" s="45" t="s">
        <v>369</v>
      </c>
      <c r="D11" s="45" t="s">
        <v>368</v>
      </c>
      <c r="E11" s="45" t="s">
        <v>370</v>
      </c>
      <c r="F11" s="45" t="s">
        <v>368</v>
      </c>
      <c r="G11" s="45" t="s">
        <v>356</v>
      </c>
      <c r="H11" s="45" t="s">
        <v>337</v>
      </c>
      <c r="I11" s="45" t="s">
        <v>357</v>
      </c>
      <c r="J11" s="45" t="s">
        <v>381</v>
      </c>
      <c r="K11" s="45" t="s">
        <v>343</v>
      </c>
      <c r="L11" s="45" t="s">
        <v>378</v>
      </c>
      <c r="M11" s="45" t="s">
        <v>378</v>
      </c>
      <c r="N11" s="45" t="s">
        <v>435</v>
      </c>
      <c r="O11" s="45" t="s">
        <v>381</v>
      </c>
      <c r="P11" s="45" t="s">
        <v>370</v>
      </c>
      <c r="Q11" s="155"/>
      <c r="R11" s="155"/>
      <c r="S11" s="155"/>
      <c r="T11" s="157"/>
      <c r="AI11" s="61">
        <v>7</v>
      </c>
      <c r="AJ11" s="62" t="s">
        <v>461</v>
      </c>
      <c r="AK11" s="62" t="s">
        <v>459</v>
      </c>
      <c r="AL11" s="93">
        <v>1</v>
      </c>
      <c r="AM11" s="62" t="s">
        <v>497</v>
      </c>
      <c r="AN11" s="62"/>
      <c r="AO11" s="62"/>
      <c r="AP11" s="62"/>
      <c r="AQ11" s="62"/>
      <c r="AR11" s="62" t="s">
        <v>500</v>
      </c>
      <c r="AS11" s="259"/>
      <c r="AT11" s="260"/>
    </row>
    <row r="12" spans="1:47" ht="16.149999999999999" customHeight="1" x14ac:dyDescent="0.25">
      <c r="A12" s="61">
        <v>8</v>
      </c>
      <c r="B12" s="154" t="s">
        <v>81</v>
      </c>
      <c r="C12" s="45" t="s">
        <v>358</v>
      </c>
      <c r="D12" s="45" t="s">
        <v>354</v>
      </c>
      <c r="E12" s="45" t="s">
        <v>346</v>
      </c>
      <c r="F12" s="45" t="s">
        <v>371</v>
      </c>
      <c r="G12" s="45" t="s">
        <v>357</v>
      </c>
      <c r="H12" s="45" t="s">
        <v>380</v>
      </c>
      <c r="I12" s="45" t="s">
        <v>381</v>
      </c>
      <c r="J12" s="45" t="s">
        <v>370</v>
      </c>
      <c r="K12" s="45" t="s">
        <v>353</v>
      </c>
      <c r="L12" s="45" t="s">
        <v>367</v>
      </c>
      <c r="M12" s="45" t="s">
        <v>368</v>
      </c>
      <c r="N12" s="45" t="s">
        <v>435</v>
      </c>
      <c r="O12" s="45" t="s">
        <v>381</v>
      </c>
      <c r="P12" s="45" t="s">
        <v>360</v>
      </c>
      <c r="Q12" s="155"/>
      <c r="R12" s="155"/>
      <c r="S12" s="155"/>
      <c r="T12" s="157"/>
      <c r="AI12" s="61">
        <v>8</v>
      </c>
      <c r="AJ12" s="62" t="s">
        <v>458</v>
      </c>
      <c r="AK12" s="62" t="s">
        <v>459</v>
      </c>
      <c r="AL12" s="93">
        <v>1</v>
      </c>
      <c r="AM12" s="62" t="s">
        <v>497</v>
      </c>
      <c r="AN12" s="62"/>
      <c r="AO12" s="62"/>
      <c r="AP12" s="62"/>
      <c r="AQ12" s="62"/>
      <c r="AR12" s="62" t="s">
        <v>498</v>
      </c>
      <c r="AS12" s="65"/>
      <c r="AT12" s="57"/>
    </row>
    <row r="13" spans="1:47" ht="16.149999999999999" customHeight="1" x14ac:dyDescent="0.25">
      <c r="A13" s="61">
        <v>9</v>
      </c>
      <c r="B13" s="154" t="s">
        <v>87</v>
      </c>
      <c r="C13" s="45" t="s">
        <v>379</v>
      </c>
      <c r="D13" s="45" t="s">
        <v>343</v>
      </c>
      <c r="E13" s="45" t="s">
        <v>337</v>
      </c>
      <c r="F13" s="45" t="s">
        <v>368</v>
      </c>
      <c r="G13" s="45" t="s">
        <v>366</v>
      </c>
      <c r="H13" s="45" t="s">
        <v>351</v>
      </c>
      <c r="I13" s="45" t="s">
        <v>374</v>
      </c>
      <c r="J13" s="45" t="s">
        <v>374</v>
      </c>
      <c r="K13" s="45" t="s">
        <v>377</v>
      </c>
      <c r="L13" s="45" t="s">
        <v>376</v>
      </c>
      <c r="M13" s="45" t="s">
        <v>369</v>
      </c>
      <c r="N13" s="45" t="s">
        <v>435</v>
      </c>
      <c r="O13" s="45" t="s">
        <v>371</v>
      </c>
      <c r="P13" s="45" t="s">
        <v>360</v>
      </c>
      <c r="Q13" s="155"/>
      <c r="R13" s="155"/>
      <c r="S13" s="155"/>
      <c r="T13" s="157"/>
      <c r="AI13" s="61">
        <v>9</v>
      </c>
      <c r="AJ13" s="62" t="s">
        <v>461</v>
      </c>
      <c r="AK13" s="62" t="s">
        <v>459</v>
      </c>
      <c r="AL13" s="93">
        <v>1</v>
      </c>
      <c r="AM13" s="62" t="s">
        <v>497</v>
      </c>
      <c r="AN13" s="62"/>
      <c r="AO13" s="62"/>
      <c r="AP13" s="62"/>
      <c r="AQ13" s="62"/>
      <c r="AR13" s="62" t="s">
        <v>500</v>
      </c>
      <c r="AS13" s="65"/>
      <c r="AT13" s="57"/>
    </row>
    <row r="14" spans="1:47" ht="16.149999999999999" customHeight="1" x14ac:dyDescent="0.25">
      <c r="A14" s="69">
        <v>10</v>
      </c>
      <c r="B14" s="160" t="s">
        <v>93</v>
      </c>
      <c r="C14" s="46" t="s">
        <v>354</v>
      </c>
      <c r="D14" s="46" t="s">
        <v>358</v>
      </c>
      <c r="E14" s="46" t="s">
        <v>351</v>
      </c>
      <c r="F14" s="46" t="s">
        <v>354</v>
      </c>
      <c r="G14" s="46" t="s">
        <v>370</v>
      </c>
      <c r="H14" s="46" t="s">
        <v>372</v>
      </c>
      <c r="I14" s="46" t="s">
        <v>362</v>
      </c>
      <c r="J14" s="46" t="s">
        <v>370</v>
      </c>
      <c r="K14" s="46" t="s">
        <v>374</v>
      </c>
      <c r="L14" s="46" t="s">
        <v>367</v>
      </c>
      <c r="M14" s="46" t="s">
        <v>376</v>
      </c>
      <c r="N14" s="46" t="s">
        <v>435</v>
      </c>
      <c r="O14" s="46" t="s">
        <v>376</v>
      </c>
      <c r="P14" s="46" t="s">
        <v>350</v>
      </c>
      <c r="Q14" s="164"/>
      <c r="R14" s="164"/>
      <c r="S14" s="164"/>
      <c r="T14" s="165"/>
      <c r="AI14" s="69">
        <v>10</v>
      </c>
      <c r="AJ14" s="70" t="s">
        <v>461</v>
      </c>
      <c r="AK14" s="70" t="s">
        <v>459</v>
      </c>
      <c r="AL14" s="94">
        <v>0</v>
      </c>
      <c r="AM14" s="70" t="s">
        <v>497</v>
      </c>
      <c r="AN14" s="70"/>
      <c r="AO14" s="70"/>
      <c r="AP14" s="70"/>
      <c r="AQ14" s="70"/>
      <c r="AR14" s="70" t="s">
        <v>500</v>
      </c>
      <c r="AS14" s="259" t="s">
        <v>502</v>
      </c>
      <c r="AT14" s="260"/>
    </row>
    <row r="15" spans="1:47" ht="16.149999999999999" customHeight="1" x14ac:dyDescent="0.25">
      <c r="A15" s="61">
        <v>11</v>
      </c>
      <c r="B15" s="154" t="s">
        <v>99</v>
      </c>
      <c r="C15" s="45" t="s">
        <v>354</v>
      </c>
      <c r="D15" s="45" t="s">
        <v>353</v>
      </c>
      <c r="E15" s="45" t="s">
        <v>368</v>
      </c>
      <c r="F15" s="45" t="s">
        <v>360</v>
      </c>
      <c r="G15" s="45" t="s">
        <v>348</v>
      </c>
      <c r="H15" s="45" t="s">
        <v>372</v>
      </c>
      <c r="I15" s="45" t="s">
        <v>381</v>
      </c>
      <c r="J15" s="45" t="s">
        <v>368</v>
      </c>
      <c r="K15" s="45" t="s">
        <v>346</v>
      </c>
      <c r="L15" s="45" t="s">
        <v>356</v>
      </c>
      <c r="M15" s="45" t="s">
        <v>366</v>
      </c>
      <c r="N15" s="45" t="s">
        <v>435</v>
      </c>
      <c r="O15" s="45" t="s">
        <v>357</v>
      </c>
      <c r="P15" s="45" t="s">
        <v>374</v>
      </c>
      <c r="Q15" s="155"/>
      <c r="R15" s="155"/>
      <c r="S15" s="155"/>
      <c r="T15" s="157"/>
      <c r="AI15" s="67">
        <v>11</v>
      </c>
      <c r="AJ15" s="68" t="s">
        <v>461</v>
      </c>
      <c r="AK15" s="68" t="s">
        <v>459</v>
      </c>
      <c r="AL15" s="95">
        <v>0</v>
      </c>
      <c r="AM15" s="68" t="s">
        <v>497</v>
      </c>
      <c r="AN15" s="68"/>
      <c r="AO15" s="68"/>
      <c r="AP15" s="68"/>
      <c r="AQ15" s="68"/>
      <c r="AR15" s="68" t="s">
        <v>500</v>
      </c>
      <c r="AS15" s="259"/>
      <c r="AT15" s="260"/>
    </row>
    <row r="16" spans="1:47" ht="16.149999999999999" customHeight="1" x14ac:dyDescent="0.25">
      <c r="A16" s="61">
        <v>12</v>
      </c>
      <c r="B16" s="154" t="s">
        <v>104</v>
      </c>
      <c r="C16" s="45" t="s">
        <v>358</v>
      </c>
      <c r="D16" s="45" t="s">
        <v>358</v>
      </c>
      <c r="E16" s="45" t="s">
        <v>344</v>
      </c>
      <c r="F16" s="45" t="s">
        <v>348</v>
      </c>
      <c r="G16" s="45" t="s">
        <v>362</v>
      </c>
      <c r="H16" s="45" t="s">
        <v>353</v>
      </c>
      <c r="I16" s="45" t="s">
        <v>362</v>
      </c>
      <c r="J16" s="45" t="s">
        <v>381</v>
      </c>
      <c r="K16" s="45" t="s">
        <v>352</v>
      </c>
      <c r="L16" s="45" t="s">
        <v>367</v>
      </c>
      <c r="M16" s="45" t="s">
        <v>348</v>
      </c>
      <c r="N16" s="45" t="s">
        <v>435</v>
      </c>
      <c r="O16" s="45" t="s">
        <v>381</v>
      </c>
      <c r="P16" s="45" t="s">
        <v>371</v>
      </c>
      <c r="Q16" s="155"/>
      <c r="R16" s="155"/>
      <c r="S16" s="155"/>
      <c r="T16" s="157"/>
      <c r="AI16" s="61">
        <v>12</v>
      </c>
      <c r="AJ16" s="62" t="s">
        <v>458</v>
      </c>
      <c r="AK16" s="62" t="s">
        <v>459</v>
      </c>
      <c r="AL16" s="93">
        <v>0</v>
      </c>
      <c r="AM16" s="62" t="s">
        <v>497</v>
      </c>
      <c r="AN16" s="62"/>
      <c r="AO16" s="62"/>
      <c r="AP16" s="62"/>
      <c r="AQ16" s="62"/>
      <c r="AR16" s="62" t="s">
        <v>498</v>
      </c>
      <c r="AS16" s="65"/>
      <c r="AT16" s="57"/>
    </row>
    <row r="17" spans="1:46" ht="16.149999999999999" customHeight="1" x14ac:dyDescent="0.25">
      <c r="A17" s="61">
        <v>13</v>
      </c>
      <c r="B17" s="154" t="s">
        <v>110</v>
      </c>
      <c r="C17" s="45" t="s">
        <v>368</v>
      </c>
      <c r="D17" s="45" t="s">
        <v>360</v>
      </c>
      <c r="E17" s="45" t="s">
        <v>370</v>
      </c>
      <c r="F17" s="45" t="s">
        <v>381</v>
      </c>
      <c r="G17" s="45" t="s">
        <v>366</v>
      </c>
      <c r="H17" s="45" t="s">
        <v>351</v>
      </c>
      <c r="I17" s="45" t="s">
        <v>357</v>
      </c>
      <c r="J17" s="45" t="s">
        <v>381</v>
      </c>
      <c r="K17" s="45" t="s">
        <v>385</v>
      </c>
      <c r="L17" s="45" t="s">
        <v>413</v>
      </c>
      <c r="M17" s="45" t="s">
        <v>367</v>
      </c>
      <c r="N17" s="45" t="s">
        <v>435</v>
      </c>
      <c r="O17" s="45" t="s">
        <v>370</v>
      </c>
      <c r="P17" s="45" t="s">
        <v>368</v>
      </c>
      <c r="Q17" s="155"/>
      <c r="R17" s="155"/>
      <c r="S17" s="155"/>
      <c r="T17" s="157"/>
      <c r="AI17" s="61">
        <v>13</v>
      </c>
      <c r="AJ17" s="62" t="s">
        <v>458</v>
      </c>
      <c r="AK17" s="62" t="s">
        <v>459</v>
      </c>
      <c r="AL17" s="93">
        <v>0</v>
      </c>
      <c r="AM17" s="62" t="s">
        <v>497</v>
      </c>
      <c r="AN17" s="62"/>
      <c r="AO17" s="62"/>
      <c r="AP17" s="62"/>
      <c r="AQ17" s="62"/>
      <c r="AR17" s="62" t="s">
        <v>498</v>
      </c>
      <c r="AS17" s="65"/>
      <c r="AT17" s="57"/>
    </row>
    <row r="18" spans="1:46" s="51" customFormat="1" ht="16.149999999999999" customHeight="1" x14ac:dyDescent="0.25">
      <c r="A18" s="61">
        <v>14</v>
      </c>
      <c r="B18" s="154" t="s">
        <v>116</v>
      </c>
      <c r="C18" s="45" t="s">
        <v>350</v>
      </c>
      <c r="D18" s="45" t="s">
        <v>343</v>
      </c>
      <c r="E18" s="45" t="s">
        <v>379</v>
      </c>
      <c r="F18" s="45" t="s">
        <v>360</v>
      </c>
      <c r="G18" s="45" t="s">
        <v>367</v>
      </c>
      <c r="H18" s="45" t="s">
        <v>353</v>
      </c>
      <c r="I18" s="45" t="s">
        <v>381</v>
      </c>
      <c r="J18" s="45" t="s">
        <v>350</v>
      </c>
      <c r="K18" s="45" t="s">
        <v>379</v>
      </c>
      <c r="L18" s="45" t="s">
        <v>356</v>
      </c>
      <c r="M18" s="45" t="s">
        <v>366</v>
      </c>
      <c r="N18" s="45" t="s">
        <v>435</v>
      </c>
      <c r="O18" s="45" t="s">
        <v>381</v>
      </c>
      <c r="P18" s="45" t="s">
        <v>350</v>
      </c>
      <c r="Q18" s="45"/>
      <c r="R18" s="45"/>
      <c r="S18" s="45"/>
      <c r="T18" s="156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I18" s="61">
        <v>14</v>
      </c>
      <c r="AJ18" s="45" t="s">
        <v>461</v>
      </c>
      <c r="AK18" s="45" t="s">
        <v>459</v>
      </c>
      <c r="AL18" s="93">
        <v>2</v>
      </c>
      <c r="AM18" s="45" t="s">
        <v>497</v>
      </c>
      <c r="AN18" s="45"/>
      <c r="AO18" s="45"/>
      <c r="AP18" s="45"/>
      <c r="AQ18" s="45"/>
      <c r="AR18" s="45" t="s">
        <v>500</v>
      </c>
      <c r="AS18" s="261" t="s">
        <v>503</v>
      </c>
      <c r="AT18" s="262"/>
    </row>
    <row r="19" spans="1:46" s="51" customFormat="1" ht="16.149999999999999" customHeight="1" x14ac:dyDescent="0.25">
      <c r="A19" s="69">
        <v>15</v>
      </c>
      <c r="B19" s="160" t="s">
        <v>121</v>
      </c>
      <c r="C19" s="46" t="s">
        <v>344</v>
      </c>
      <c r="D19" s="46" t="s">
        <v>346</v>
      </c>
      <c r="E19" s="46" t="s">
        <v>355</v>
      </c>
      <c r="F19" s="46" t="s">
        <v>360</v>
      </c>
      <c r="G19" s="46" t="s">
        <v>376</v>
      </c>
      <c r="H19" s="46" t="s">
        <v>343</v>
      </c>
      <c r="I19" s="46" t="s">
        <v>374</v>
      </c>
      <c r="J19" s="46" t="s">
        <v>379</v>
      </c>
      <c r="K19" s="46" t="s">
        <v>385</v>
      </c>
      <c r="L19" s="46" t="s">
        <v>368</v>
      </c>
      <c r="M19" s="46" t="s">
        <v>379</v>
      </c>
      <c r="N19" s="46" t="s">
        <v>435</v>
      </c>
      <c r="O19" s="46" t="s">
        <v>350</v>
      </c>
      <c r="P19" s="46" t="s">
        <v>377</v>
      </c>
      <c r="Q19" s="46"/>
      <c r="R19" s="46"/>
      <c r="S19" s="46"/>
      <c r="T19" s="161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I19" s="69">
        <v>15</v>
      </c>
      <c r="AJ19" s="46" t="s">
        <v>458</v>
      </c>
      <c r="AK19" s="46" t="s">
        <v>459</v>
      </c>
      <c r="AL19" s="94">
        <v>1</v>
      </c>
      <c r="AM19" s="46" t="s">
        <v>497</v>
      </c>
      <c r="AN19" s="46"/>
      <c r="AO19" s="46"/>
      <c r="AP19" s="46"/>
      <c r="AQ19" s="46"/>
      <c r="AR19" s="46" t="s">
        <v>498</v>
      </c>
      <c r="AS19" s="261"/>
      <c r="AT19" s="262"/>
    </row>
    <row r="20" spans="1:46" s="51" customFormat="1" ht="16.149999999999999" customHeight="1" x14ac:dyDescent="0.25">
      <c r="A20" s="61">
        <v>16</v>
      </c>
      <c r="B20" s="154" t="s">
        <v>127</v>
      </c>
      <c r="C20" s="45" t="s">
        <v>358</v>
      </c>
      <c r="D20" s="45" t="s">
        <v>372</v>
      </c>
      <c r="E20" s="45" t="s">
        <v>355</v>
      </c>
      <c r="F20" s="45" t="s">
        <v>363</v>
      </c>
      <c r="G20" s="45" t="s">
        <v>378</v>
      </c>
      <c r="H20" s="45" t="s">
        <v>372</v>
      </c>
      <c r="I20" s="45" t="s">
        <v>350</v>
      </c>
      <c r="J20" s="45" t="s">
        <v>374</v>
      </c>
      <c r="K20" s="45" t="s">
        <v>382</v>
      </c>
      <c r="L20" s="45" t="s">
        <v>362</v>
      </c>
      <c r="M20" s="45" t="s">
        <v>379</v>
      </c>
      <c r="N20" s="45" t="s">
        <v>435</v>
      </c>
      <c r="O20" s="45" t="s">
        <v>348</v>
      </c>
      <c r="P20" s="45" t="s">
        <v>379</v>
      </c>
      <c r="Q20" s="45"/>
      <c r="R20" s="45"/>
      <c r="S20" s="45"/>
      <c r="T20" s="156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I20" s="67">
        <v>16</v>
      </c>
      <c r="AJ20" s="44" t="s">
        <v>458</v>
      </c>
      <c r="AK20" s="44" t="s">
        <v>459</v>
      </c>
      <c r="AL20" s="95">
        <v>3</v>
      </c>
      <c r="AM20" s="44" t="s">
        <v>497</v>
      </c>
      <c r="AN20" s="44"/>
      <c r="AO20" s="44"/>
      <c r="AP20" s="44"/>
      <c r="AQ20" s="44"/>
      <c r="AR20" s="44" t="s">
        <v>498</v>
      </c>
      <c r="AS20" s="261"/>
      <c r="AT20" s="262"/>
    </row>
    <row r="21" spans="1:46" s="51" customFormat="1" ht="16.149999999999999" customHeight="1" x14ac:dyDescent="0.25">
      <c r="A21" s="61">
        <v>17</v>
      </c>
      <c r="B21" s="154" t="s">
        <v>133</v>
      </c>
      <c r="C21" s="45" t="s">
        <v>355</v>
      </c>
      <c r="D21" s="45" t="s">
        <v>359</v>
      </c>
      <c r="E21" s="45" t="s">
        <v>346</v>
      </c>
      <c r="F21" s="45" t="s">
        <v>377</v>
      </c>
      <c r="G21" s="45" t="s">
        <v>366</v>
      </c>
      <c r="H21" s="45" t="s">
        <v>373</v>
      </c>
      <c r="I21" s="45" t="s">
        <v>339</v>
      </c>
      <c r="J21" s="45" t="s">
        <v>377</v>
      </c>
      <c r="K21" s="45" t="s">
        <v>352</v>
      </c>
      <c r="L21" s="45" t="s">
        <v>360</v>
      </c>
      <c r="M21" s="45" t="s">
        <v>346</v>
      </c>
      <c r="N21" s="45" t="s">
        <v>435</v>
      </c>
      <c r="O21" s="45" t="s">
        <v>354</v>
      </c>
      <c r="P21" s="45" t="s">
        <v>337</v>
      </c>
      <c r="Q21" s="45"/>
      <c r="R21" s="45"/>
      <c r="S21" s="45"/>
      <c r="T21" s="156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I21" s="61">
        <v>17</v>
      </c>
      <c r="AJ21" s="45" t="s">
        <v>458</v>
      </c>
      <c r="AK21" s="45" t="s">
        <v>459</v>
      </c>
      <c r="AL21" s="93">
        <v>5</v>
      </c>
      <c r="AM21" s="45" t="s">
        <v>497</v>
      </c>
      <c r="AN21" s="45"/>
      <c r="AO21" s="45"/>
      <c r="AP21" s="45"/>
      <c r="AQ21" s="45"/>
      <c r="AR21" s="45" t="s">
        <v>498</v>
      </c>
      <c r="AS21" s="261"/>
      <c r="AT21" s="262"/>
    </row>
    <row r="22" spans="1:46" s="51" customFormat="1" ht="16.149999999999999" customHeight="1" x14ac:dyDescent="0.25">
      <c r="A22" s="61">
        <v>18</v>
      </c>
      <c r="B22" s="154" t="s">
        <v>139</v>
      </c>
      <c r="C22" s="45" t="s">
        <v>350</v>
      </c>
      <c r="D22" s="45" t="s">
        <v>355</v>
      </c>
      <c r="E22" s="45" t="s">
        <v>377</v>
      </c>
      <c r="F22" s="45" t="s">
        <v>377</v>
      </c>
      <c r="G22" s="45" t="s">
        <v>356</v>
      </c>
      <c r="H22" s="45" t="s">
        <v>339</v>
      </c>
      <c r="I22" s="45" t="s">
        <v>348</v>
      </c>
      <c r="J22" s="45" t="s">
        <v>368</v>
      </c>
      <c r="K22" s="45" t="s">
        <v>359</v>
      </c>
      <c r="L22" s="45" t="s">
        <v>356</v>
      </c>
      <c r="M22" s="45" t="s">
        <v>381</v>
      </c>
      <c r="N22" s="45" t="s">
        <v>435</v>
      </c>
      <c r="O22" s="45" t="s">
        <v>348</v>
      </c>
      <c r="P22" s="45" t="s">
        <v>360</v>
      </c>
      <c r="Q22" s="45"/>
      <c r="R22" s="45"/>
      <c r="S22" s="45"/>
      <c r="T22" s="156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I22" s="61">
        <v>18</v>
      </c>
      <c r="AJ22" s="45" t="s">
        <v>458</v>
      </c>
      <c r="AK22" s="45" t="s">
        <v>459</v>
      </c>
      <c r="AL22" s="93">
        <v>2</v>
      </c>
      <c r="AM22" s="45" t="s">
        <v>497</v>
      </c>
      <c r="AN22" s="45"/>
      <c r="AO22" s="45"/>
      <c r="AP22" s="45"/>
      <c r="AQ22" s="45"/>
      <c r="AR22" s="45" t="s">
        <v>498</v>
      </c>
      <c r="AS22" s="66"/>
      <c r="AT22" s="58"/>
    </row>
    <row r="23" spans="1:46" s="51" customFormat="1" ht="16.149999999999999" customHeight="1" x14ac:dyDescent="0.25">
      <c r="A23" s="61">
        <v>19</v>
      </c>
      <c r="B23" s="154" t="s">
        <v>145</v>
      </c>
      <c r="C23" s="45" t="s">
        <v>355</v>
      </c>
      <c r="D23" s="45" t="s">
        <v>338</v>
      </c>
      <c r="E23" s="45" t="s">
        <v>380</v>
      </c>
      <c r="F23" s="45" t="s">
        <v>344</v>
      </c>
      <c r="G23" s="45" t="s">
        <v>370</v>
      </c>
      <c r="H23" s="45" t="s">
        <v>359</v>
      </c>
      <c r="I23" s="45" t="s">
        <v>377</v>
      </c>
      <c r="J23" s="45" t="s">
        <v>344</v>
      </c>
      <c r="K23" s="45" t="s">
        <v>415</v>
      </c>
      <c r="L23" s="45" t="s">
        <v>350</v>
      </c>
      <c r="M23" s="45" t="s">
        <v>343</v>
      </c>
      <c r="N23" s="45" t="s">
        <v>435</v>
      </c>
      <c r="O23" s="45" t="s">
        <v>369</v>
      </c>
      <c r="P23" s="45" t="s">
        <v>337</v>
      </c>
      <c r="Q23" s="45"/>
      <c r="R23" s="45"/>
      <c r="S23" s="45"/>
      <c r="T23" s="156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I23" s="61">
        <v>19</v>
      </c>
      <c r="AJ23" s="45" t="s">
        <v>458</v>
      </c>
      <c r="AK23" s="45" t="s">
        <v>459</v>
      </c>
      <c r="AL23" s="93">
        <v>0</v>
      </c>
      <c r="AM23" s="45" t="s">
        <v>497</v>
      </c>
      <c r="AN23" s="45"/>
      <c r="AO23" s="45"/>
      <c r="AP23" s="45"/>
      <c r="AQ23" s="45"/>
      <c r="AR23" s="45" t="s">
        <v>498</v>
      </c>
      <c r="AS23" s="66"/>
      <c r="AT23" s="58"/>
    </row>
    <row r="24" spans="1:46" s="51" customFormat="1" ht="16.149999999999999" customHeight="1" x14ac:dyDescent="0.25">
      <c r="A24" s="69">
        <v>20</v>
      </c>
      <c r="B24" s="160" t="s">
        <v>151</v>
      </c>
      <c r="C24" s="46" t="s">
        <v>368</v>
      </c>
      <c r="D24" s="46" t="s">
        <v>369</v>
      </c>
      <c r="E24" s="46" t="s">
        <v>374</v>
      </c>
      <c r="F24" s="46" t="s">
        <v>348</v>
      </c>
      <c r="G24" s="46" t="s">
        <v>356</v>
      </c>
      <c r="H24" s="46" t="s">
        <v>351</v>
      </c>
      <c r="I24" s="46" t="s">
        <v>356</v>
      </c>
      <c r="J24" s="46" t="s">
        <v>362</v>
      </c>
      <c r="K24" s="46" t="s">
        <v>363</v>
      </c>
      <c r="L24" s="46" t="s">
        <v>367</v>
      </c>
      <c r="M24" s="46" t="s">
        <v>357</v>
      </c>
      <c r="N24" s="46" t="s">
        <v>435</v>
      </c>
      <c r="O24" s="46" t="s">
        <v>366</v>
      </c>
      <c r="P24" s="46" t="s">
        <v>370</v>
      </c>
      <c r="Q24" s="46"/>
      <c r="R24" s="46"/>
      <c r="S24" s="46"/>
      <c r="T24" s="161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I24" s="69">
        <v>20</v>
      </c>
      <c r="AJ24" s="46" t="s">
        <v>461</v>
      </c>
      <c r="AK24" s="46" t="s">
        <v>459</v>
      </c>
      <c r="AL24" s="94">
        <v>0</v>
      </c>
      <c r="AM24" s="46" t="s">
        <v>497</v>
      </c>
      <c r="AN24" s="46"/>
      <c r="AO24" s="46"/>
      <c r="AP24" s="46"/>
      <c r="AQ24" s="46"/>
      <c r="AR24" s="46" t="s">
        <v>500</v>
      </c>
      <c r="AS24" s="66"/>
      <c r="AT24" s="58"/>
    </row>
    <row r="25" spans="1:46" s="51" customFormat="1" ht="16.149999999999999" customHeight="1" x14ac:dyDescent="0.25">
      <c r="A25" s="61">
        <v>21</v>
      </c>
      <c r="B25" s="154" t="s">
        <v>156</v>
      </c>
      <c r="C25" s="45" t="s">
        <v>344</v>
      </c>
      <c r="D25" s="45" t="s">
        <v>375</v>
      </c>
      <c r="E25" s="45" t="s">
        <v>396</v>
      </c>
      <c r="F25" s="45" t="s">
        <v>373</v>
      </c>
      <c r="G25" s="45" t="s">
        <v>362</v>
      </c>
      <c r="H25" s="45" t="s">
        <v>424</v>
      </c>
      <c r="I25" s="45" t="s">
        <v>361</v>
      </c>
      <c r="J25" s="45" t="s">
        <v>359</v>
      </c>
      <c r="K25" s="45" t="s">
        <v>420</v>
      </c>
      <c r="L25" s="45" t="s">
        <v>344</v>
      </c>
      <c r="M25" s="45" t="s">
        <v>391</v>
      </c>
      <c r="N25" s="45" t="s">
        <v>435</v>
      </c>
      <c r="O25" s="45" t="s">
        <v>354</v>
      </c>
      <c r="P25" s="45" t="s">
        <v>385</v>
      </c>
      <c r="Q25" s="45"/>
      <c r="R25" s="45"/>
      <c r="S25" s="45"/>
      <c r="T25" s="156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I25" s="67">
        <v>21</v>
      </c>
      <c r="AJ25" s="44" t="s">
        <v>464</v>
      </c>
      <c r="AK25" s="44" t="s">
        <v>459</v>
      </c>
      <c r="AL25" s="95">
        <v>2</v>
      </c>
      <c r="AM25" s="44" t="s">
        <v>497</v>
      </c>
      <c r="AN25" s="44"/>
      <c r="AO25" s="44"/>
      <c r="AP25" s="44"/>
      <c r="AQ25" s="44"/>
      <c r="AR25" s="44"/>
      <c r="AS25" s="263" t="s">
        <v>504</v>
      </c>
      <c r="AT25" s="264"/>
    </row>
    <row r="26" spans="1:46" s="51" customFormat="1" ht="16.149999999999999" customHeight="1" x14ac:dyDescent="0.25">
      <c r="A26" s="61">
        <v>22</v>
      </c>
      <c r="B26" s="154" t="s">
        <v>162</v>
      </c>
      <c r="C26" s="45" t="s">
        <v>370</v>
      </c>
      <c r="D26" s="45" t="s">
        <v>369</v>
      </c>
      <c r="E26" s="45" t="s">
        <v>360</v>
      </c>
      <c r="F26" s="45" t="s">
        <v>379</v>
      </c>
      <c r="G26" s="45" t="s">
        <v>356</v>
      </c>
      <c r="H26" s="45" t="s">
        <v>364</v>
      </c>
      <c r="I26" s="45" t="s">
        <v>371</v>
      </c>
      <c r="J26" s="45" t="s">
        <v>354</v>
      </c>
      <c r="K26" s="45" t="s">
        <v>353</v>
      </c>
      <c r="L26" s="45" t="s">
        <v>374</v>
      </c>
      <c r="M26" s="45" t="s">
        <v>351</v>
      </c>
      <c r="N26" s="45" t="s">
        <v>435</v>
      </c>
      <c r="O26" s="45" t="s">
        <v>370</v>
      </c>
      <c r="P26" s="45" t="s">
        <v>358</v>
      </c>
      <c r="Q26" s="45"/>
      <c r="R26" s="45"/>
      <c r="S26" s="45"/>
      <c r="T26" s="156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I26" s="61">
        <v>22</v>
      </c>
      <c r="AJ26" s="45" t="s">
        <v>461</v>
      </c>
      <c r="AK26" s="45" t="s">
        <v>459</v>
      </c>
      <c r="AL26" s="93">
        <v>0</v>
      </c>
      <c r="AM26" s="45" t="s">
        <v>497</v>
      </c>
      <c r="AN26" s="45"/>
      <c r="AO26" s="45"/>
      <c r="AP26" s="45"/>
      <c r="AQ26" s="45"/>
      <c r="AR26" s="45" t="s">
        <v>500</v>
      </c>
      <c r="AS26" s="265" t="s">
        <v>505</v>
      </c>
      <c r="AT26" s="266"/>
    </row>
    <row r="27" spans="1:46" s="51" customFormat="1" ht="16.149999999999999" customHeight="1" x14ac:dyDescent="0.25">
      <c r="A27" s="61">
        <v>23</v>
      </c>
      <c r="B27" s="154" t="s">
        <v>168</v>
      </c>
      <c r="C27" s="45" t="s">
        <v>355</v>
      </c>
      <c r="D27" s="45" t="s">
        <v>361</v>
      </c>
      <c r="E27" s="45" t="s">
        <v>355</v>
      </c>
      <c r="F27" s="45" t="s">
        <v>345</v>
      </c>
      <c r="G27" s="45" t="s">
        <v>381</v>
      </c>
      <c r="H27" s="45" t="s">
        <v>387</v>
      </c>
      <c r="I27" s="45" t="s">
        <v>380</v>
      </c>
      <c r="J27" s="45" t="s">
        <v>421</v>
      </c>
      <c r="K27" s="45" t="s">
        <v>420</v>
      </c>
      <c r="L27" s="45" t="s">
        <v>337</v>
      </c>
      <c r="M27" s="45" t="s">
        <v>396</v>
      </c>
      <c r="N27" s="45" t="s">
        <v>435</v>
      </c>
      <c r="O27" s="45" t="s">
        <v>360</v>
      </c>
      <c r="P27" s="45" t="s">
        <v>345</v>
      </c>
      <c r="Q27" s="45"/>
      <c r="R27" s="45"/>
      <c r="S27" s="45"/>
      <c r="T27" s="156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I27" s="61">
        <v>23</v>
      </c>
      <c r="AJ27" s="45" t="s">
        <v>464</v>
      </c>
      <c r="AK27" s="45" t="s">
        <v>459</v>
      </c>
      <c r="AL27" s="93">
        <v>0</v>
      </c>
      <c r="AM27" s="45" t="s">
        <v>497</v>
      </c>
      <c r="AN27" s="45"/>
      <c r="AO27" s="45"/>
      <c r="AP27" s="45"/>
      <c r="AQ27" s="45"/>
      <c r="AR27" s="45"/>
      <c r="AS27" s="166"/>
      <c r="AT27" s="167"/>
    </row>
    <row r="28" spans="1:46" s="51" customFormat="1" ht="16.149999999999999" customHeight="1" x14ac:dyDescent="0.25">
      <c r="A28" s="61">
        <v>24</v>
      </c>
      <c r="B28" s="154" t="s">
        <v>174</v>
      </c>
      <c r="C28" s="45" t="s">
        <v>368</v>
      </c>
      <c r="D28" s="45" t="s">
        <v>350</v>
      </c>
      <c r="E28" s="45" t="s">
        <v>360</v>
      </c>
      <c r="F28" s="45" t="s">
        <v>376</v>
      </c>
      <c r="G28" s="45" t="s">
        <v>414</v>
      </c>
      <c r="H28" s="45" t="s">
        <v>338</v>
      </c>
      <c r="I28" s="45" t="s">
        <v>366</v>
      </c>
      <c r="J28" s="45" t="s">
        <v>362</v>
      </c>
      <c r="K28" s="45" t="s">
        <v>345</v>
      </c>
      <c r="L28" s="45" t="s">
        <v>367</v>
      </c>
      <c r="M28" s="45" t="s">
        <v>356</v>
      </c>
      <c r="N28" s="45" t="s">
        <v>435</v>
      </c>
      <c r="O28" s="45" t="s">
        <v>369</v>
      </c>
      <c r="P28" s="45" t="s">
        <v>369</v>
      </c>
      <c r="Q28" s="45"/>
      <c r="R28" s="45"/>
      <c r="S28" s="45"/>
      <c r="T28" s="156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I28" s="61">
        <v>24</v>
      </c>
      <c r="AJ28" s="45" t="s">
        <v>461</v>
      </c>
      <c r="AK28" s="45" t="s">
        <v>459</v>
      </c>
      <c r="AL28" s="93">
        <v>0</v>
      </c>
      <c r="AM28" s="45" t="s">
        <v>497</v>
      </c>
      <c r="AN28" s="45"/>
      <c r="AO28" s="45"/>
      <c r="AP28" s="45"/>
      <c r="AQ28" s="45"/>
      <c r="AR28" s="45" t="s">
        <v>500</v>
      </c>
      <c r="AS28" s="166"/>
      <c r="AT28" s="167"/>
    </row>
    <row r="29" spans="1:46" s="51" customFormat="1" ht="16.149999999999999" customHeight="1" x14ac:dyDescent="0.25">
      <c r="A29" s="69">
        <v>25</v>
      </c>
      <c r="B29" s="160" t="s">
        <v>180</v>
      </c>
      <c r="C29" s="46" t="s">
        <v>368</v>
      </c>
      <c r="D29" s="46" t="s">
        <v>363</v>
      </c>
      <c r="E29" s="46" t="s">
        <v>377</v>
      </c>
      <c r="F29" s="46" t="s">
        <v>358</v>
      </c>
      <c r="G29" s="46" t="s">
        <v>379</v>
      </c>
      <c r="H29" s="46" t="s">
        <v>397</v>
      </c>
      <c r="I29" s="46" t="s">
        <v>363</v>
      </c>
      <c r="J29" s="46" t="s">
        <v>351</v>
      </c>
      <c r="K29" s="46" t="s">
        <v>396</v>
      </c>
      <c r="L29" s="46" t="s">
        <v>368</v>
      </c>
      <c r="M29" s="46" t="s">
        <v>343</v>
      </c>
      <c r="N29" s="46" t="s">
        <v>435</v>
      </c>
      <c r="O29" s="46" t="s">
        <v>369</v>
      </c>
      <c r="P29" s="46" t="s">
        <v>344</v>
      </c>
      <c r="Q29" s="46"/>
      <c r="R29" s="46"/>
      <c r="S29" s="46"/>
      <c r="T29" s="161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I29" s="69">
        <v>25</v>
      </c>
      <c r="AJ29" s="46" t="s">
        <v>458</v>
      </c>
      <c r="AK29" s="46" t="s">
        <v>459</v>
      </c>
      <c r="AL29" s="94">
        <v>1</v>
      </c>
      <c r="AM29" s="46" t="s">
        <v>497</v>
      </c>
      <c r="AN29" s="46"/>
      <c r="AO29" s="46"/>
      <c r="AP29" s="46"/>
      <c r="AQ29" s="46"/>
      <c r="AR29" s="46" t="s">
        <v>498</v>
      </c>
      <c r="AS29" s="166"/>
      <c r="AT29" s="167"/>
    </row>
    <row r="30" spans="1:46" s="51" customFormat="1" ht="16.149999999999999" customHeight="1" x14ac:dyDescent="0.25">
      <c r="A30" s="61">
        <v>26</v>
      </c>
      <c r="B30" s="154" t="s">
        <v>186</v>
      </c>
      <c r="C30" s="45" t="s">
        <v>373</v>
      </c>
      <c r="D30" s="45" t="s">
        <v>382</v>
      </c>
      <c r="E30" s="45" t="s">
        <v>397</v>
      </c>
      <c r="F30" s="45" t="s">
        <v>364</v>
      </c>
      <c r="G30" s="45" t="s">
        <v>362</v>
      </c>
      <c r="H30" s="45" t="s">
        <v>375</v>
      </c>
      <c r="I30" s="45" t="s">
        <v>343</v>
      </c>
      <c r="J30" s="45" t="s">
        <v>338</v>
      </c>
      <c r="K30" s="45" t="s">
        <v>346</v>
      </c>
      <c r="L30" s="45" t="s">
        <v>371</v>
      </c>
      <c r="M30" s="45" t="s">
        <v>375</v>
      </c>
      <c r="N30" s="45" t="s">
        <v>435</v>
      </c>
      <c r="O30" s="45" t="s">
        <v>379</v>
      </c>
      <c r="P30" s="45" t="s">
        <v>364</v>
      </c>
      <c r="Q30" s="45"/>
      <c r="R30" s="45"/>
      <c r="S30" s="45"/>
      <c r="T30" s="156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I30" s="67">
        <v>26</v>
      </c>
      <c r="AJ30" s="44" t="s">
        <v>458</v>
      </c>
      <c r="AK30" s="44" t="s">
        <v>459</v>
      </c>
      <c r="AL30" s="95">
        <v>8</v>
      </c>
      <c r="AM30" s="44" t="s">
        <v>497</v>
      </c>
      <c r="AN30" s="44"/>
      <c r="AO30" s="44"/>
      <c r="AP30" s="44"/>
      <c r="AQ30" s="44"/>
      <c r="AR30" s="44" t="s">
        <v>498</v>
      </c>
      <c r="AS30" s="166"/>
      <c r="AT30" s="167"/>
    </row>
    <row r="31" spans="1:46" s="51" customFormat="1" ht="16.149999999999999" customHeight="1" x14ac:dyDescent="0.25">
      <c r="A31" s="61">
        <v>27</v>
      </c>
      <c r="B31" s="154" t="s">
        <v>192</v>
      </c>
      <c r="C31" s="45" t="s">
        <v>369</v>
      </c>
      <c r="D31" s="45" t="s">
        <v>358</v>
      </c>
      <c r="E31" s="45" t="s">
        <v>354</v>
      </c>
      <c r="F31" s="45" t="s">
        <v>358</v>
      </c>
      <c r="G31" s="45" t="s">
        <v>356</v>
      </c>
      <c r="H31" s="45" t="s">
        <v>353</v>
      </c>
      <c r="I31" s="45" t="s">
        <v>370</v>
      </c>
      <c r="J31" s="45" t="s">
        <v>358</v>
      </c>
      <c r="K31" s="45" t="s">
        <v>352</v>
      </c>
      <c r="L31" s="45" t="s">
        <v>381</v>
      </c>
      <c r="M31" s="45" t="s">
        <v>381</v>
      </c>
      <c r="N31" s="45" t="s">
        <v>435</v>
      </c>
      <c r="O31" s="45" t="s">
        <v>370</v>
      </c>
      <c r="P31" s="45" t="s">
        <v>360</v>
      </c>
      <c r="Q31" s="45"/>
      <c r="R31" s="45"/>
      <c r="S31" s="45"/>
      <c r="T31" s="156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I31" s="61">
        <v>27</v>
      </c>
      <c r="AJ31" s="45" t="s">
        <v>458</v>
      </c>
      <c r="AK31" s="45" t="s">
        <v>459</v>
      </c>
      <c r="AL31" s="93">
        <v>2</v>
      </c>
      <c r="AM31" s="45" t="s">
        <v>497</v>
      </c>
      <c r="AN31" s="45"/>
      <c r="AO31" s="45"/>
      <c r="AP31" s="45"/>
      <c r="AQ31" s="45"/>
      <c r="AR31" s="45" t="s">
        <v>498</v>
      </c>
      <c r="AS31" s="166"/>
      <c r="AT31" s="167"/>
    </row>
    <row r="32" spans="1:46" s="51" customFormat="1" ht="16.149999999999999" customHeight="1" x14ac:dyDescent="0.25">
      <c r="A32" s="61">
        <v>28</v>
      </c>
      <c r="B32" s="154" t="s">
        <v>198</v>
      </c>
      <c r="C32" s="45" t="s">
        <v>350</v>
      </c>
      <c r="D32" s="45" t="s">
        <v>353</v>
      </c>
      <c r="E32" s="45" t="s">
        <v>337</v>
      </c>
      <c r="F32" s="45" t="s">
        <v>344</v>
      </c>
      <c r="G32" s="45" t="s">
        <v>366</v>
      </c>
      <c r="H32" s="45" t="s">
        <v>339</v>
      </c>
      <c r="I32" s="45" t="s">
        <v>350</v>
      </c>
      <c r="J32" s="45" t="s">
        <v>377</v>
      </c>
      <c r="K32" s="45" t="s">
        <v>374</v>
      </c>
      <c r="L32" s="45" t="s">
        <v>348</v>
      </c>
      <c r="M32" s="45" t="s">
        <v>363</v>
      </c>
      <c r="N32" s="45" t="s">
        <v>435</v>
      </c>
      <c r="O32" s="45" t="s">
        <v>379</v>
      </c>
      <c r="P32" s="45" t="s">
        <v>379</v>
      </c>
      <c r="Q32" s="45"/>
      <c r="R32" s="45"/>
      <c r="S32" s="45"/>
      <c r="T32" s="156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I32" s="61">
        <v>28</v>
      </c>
      <c r="AJ32" s="45" t="s">
        <v>461</v>
      </c>
      <c r="AK32" s="45" t="s">
        <v>459</v>
      </c>
      <c r="AL32" s="93">
        <v>0</v>
      </c>
      <c r="AM32" s="45" t="s">
        <v>497</v>
      </c>
      <c r="AN32" s="45"/>
      <c r="AO32" s="45"/>
      <c r="AP32" s="45"/>
      <c r="AQ32" s="45"/>
      <c r="AR32" s="45" t="s">
        <v>500</v>
      </c>
      <c r="AS32" s="267" t="s">
        <v>19</v>
      </c>
      <c r="AT32" s="268"/>
    </row>
    <row r="33" spans="1:46" s="51" customFormat="1" ht="16.149999999999999" customHeight="1" x14ac:dyDescent="0.25">
      <c r="A33" s="61">
        <v>29</v>
      </c>
      <c r="B33" s="154" t="s">
        <v>204</v>
      </c>
      <c r="C33" s="45" t="s">
        <v>369</v>
      </c>
      <c r="D33" s="45" t="s">
        <v>351</v>
      </c>
      <c r="E33" s="45" t="s">
        <v>373</v>
      </c>
      <c r="F33" s="45" t="s">
        <v>377</v>
      </c>
      <c r="G33" s="45" t="s">
        <v>379</v>
      </c>
      <c r="H33" s="45" t="s">
        <v>361</v>
      </c>
      <c r="I33" s="45" t="s">
        <v>379</v>
      </c>
      <c r="J33" s="45" t="s">
        <v>372</v>
      </c>
      <c r="K33" s="45" t="s">
        <v>375</v>
      </c>
      <c r="L33" s="45" t="s">
        <v>370</v>
      </c>
      <c r="M33" s="45" t="s">
        <v>344</v>
      </c>
      <c r="N33" s="45" t="s">
        <v>435</v>
      </c>
      <c r="O33" s="45" t="s">
        <v>369</v>
      </c>
      <c r="P33" s="45" t="s">
        <v>344</v>
      </c>
      <c r="Q33" s="45"/>
      <c r="R33" s="45"/>
      <c r="S33" s="45"/>
      <c r="T33" s="156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I33" s="61">
        <v>29</v>
      </c>
      <c r="AJ33" s="45" t="s">
        <v>458</v>
      </c>
      <c r="AK33" s="45" t="s">
        <v>459</v>
      </c>
      <c r="AL33" s="93">
        <v>2</v>
      </c>
      <c r="AM33" s="45" t="s">
        <v>497</v>
      </c>
      <c r="AN33" s="45"/>
      <c r="AO33" s="45"/>
      <c r="AP33" s="45"/>
      <c r="AQ33" s="45"/>
      <c r="AR33" s="45" t="s">
        <v>498</v>
      </c>
      <c r="AS33" s="166"/>
      <c r="AT33" s="167"/>
    </row>
    <row r="34" spans="1:46" s="51" customFormat="1" ht="16.149999999999999" customHeight="1" x14ac:dyDescent="0.25">
      <c r="A34" s="69">
        <v>30</v>
      </c>
      <c r="B34" s="160" t="s">
        <v>210</v>
      </c>
      <c r="C34" s="46" t="s">
        <v>370</v>
      </c>
      <c r="D34" s="46" t="s">
        <v>363</v>
      </c>
      <c r="E34" s="46" t="s">
        <v>351</v>
      </c>
      <c r="F34" s="46" t="s">
        <v>363</v>
      </c>
      <c r="G34" s="46" t="s">
        <v>362</v>
      </c>
      <c r="H34" s="46" t="s">
        <v>359</v>
      </c>
      <c r="I34" s="46" t="s">
        <v>360</v>
      </c>
      <c r="J34" s="46" t="s">
        <v>377</v>
      </c>
      <c r="K34" s="46" t="s">
        <v>393</v>
      </c>
      <c r="L34" s="46" t="s">
        <v>369</v>
      </c>
      <c r="M34" s="46" t="s">
        <v>337</v>
      </c>
      <c r="N34" s="46" t="s">
        <v>435</v>
      </c>
      <c r="O34" s="46" t="s">
        <v>377</v>
      </c>
      <c r="P34" s="46" t="s">
        <v>363</v>
      </c>
      <c r="Q34" s="46"/>
      <c r="R34" s="46"/>
      <c r="S34" s="46"/>
      <c r="T34" s="161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I34" s="69">
        <v>30</v>
      </c>
      <c r="AJ34" s="46" t="s">
        <v>458</v>
      </c>
      <c r="AK34" s="46" t="s">
        <v>459</v>
      </c>
      <c r="AL34" s="94">
        <v>1</v>
      </c>
      <c r="AM34" s="46" t="s">
        <v>497</v>
      </c>
      <c r="AN34" s="46"/>
      <c r="AO34" s="46"/>
      <c r="AP34" s="46"/>
      <c r="AQ34" s="46"/>
      <c r="AR34" s="46" t="s">
        <v>498</v>
      </c>
      <c r="AS34" s="166"/>
      <c r="AT34" s="167"/>
    </row>
    <row r="35" spans="1:46" s="51" customFormat="1" ht="16.149999999999999" customHeight="1" x14ac:dyDescent="0.25">
      <c r="A35" s="61">
        <v>31</v>
      </c>
      <c r="B35" s="154" t="s">
        <v>216</v>
      </c>
      <c r="C35" s="45" t="s">
        <v>355</v>
      </c>
      <c r="D35" s="45" t="s">
        <v>346</v>
      </c>
      <c r="E35" s="45" t="s">
        <v>364</v>
      </c>
      <c r="F35" s="45" t="s">
        <v>351</v>
      </c>
      <c r="G35" s="45" t="s">
        <v>381</v>
      </c>
      <c r="H35" s="45" t="s">
        <v>385</v>
      </c>
      <c r="I35" s="45" t="s">
        <v>360</v>
      </c>
      <c r="J35" s="45" t="s">
        <v>358</v>
      </c>
      <c r="K35" s="45" t="s">
        <v>415</v>
      </c>
      <c r="L35" s="45" t="s">
        <v>362</v>
      </c>
      <c r="M35" s="45" t="s">
        <v>354</v>
      </c>
      <c r="N35" s="45" t="s">
        <v>435</v>
      </c>
      <c r="O35" s="45" t="s">
        <v>370</v>
      </c>
      <c r="P35" s="45" t="s">
        <v>344</v>
      </c>
      <c r="Q35" s="45"/>
      <c r="R35" s="45"/>
      <c r="S35" s="45"/>
      <c r="T35" s="156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I35" s="67">
        <v>31</v>
      </c>
      <c r="AJ35" s="44" t="s">
        <v>458</v>
      </c>
      <c r="AK35" s="44" t="s">
        <v>459</v>
      </c>
      <c r="AL35" s="95">
        <v>0</v>
      </c>
      <c r="AM35" s="44" t="s">
        <v>497</v>
      </c>
      <c r="AN35" s="44"/>
      <c r="AO35" s="44"/>
      <c r="AP35" s="44"/>
      <c r="AQ35" s="44"/>
      <c r="AR35" s="44" t="s">
        <v>498</v>
      </c>
      <c r="AS35" s="267" t="s">
        <v>506</v>
      </c>
      <c r="AT35" s="268"/>
    </row>
    <row r="36" spans="1:46" s="51" customFormat="1" ht="16.149999999999999" customHeight="1" x14ac:dyDescent="0.25">
      <c r="A36" s="61">
        <v>32</v>
      </c>
      <c r="B36" s="154" t="s">
        <v>221</v>
      </c>
      <c r="C36" s="45" t="s">
        <v>344</v>
      </c>
      <c r="D36" s="45" t="s">
        <v>412</v>
      </c>
      <c r="E36" s="45" t="s">
        <v>380</v>
      </c>
      <c r="F36" s="45" t="s">
        <v>363</v>
      </c>
      <c r="G36" s="45" t="s">
        <v>366</v>
      </c>
      <c r="H36" s="45" t="s">
        <v>382</v>
      </c>
      <c r="I36" s="45" t="s">
        <v>363</v>
      </c>
      <c r="J36" s="45" t="s">
        <v>344</v>
      </c>
      <c r="K36" s="45" t="s">
        <v>421</v>
      </c>
      <c r="L36" s="45" t="s">
        <v>348</v>
      </c>
      <c r="M36" s="45" t="s">
        <v>379</v>
      </c>
      <c r="N36" s="45" t="s">
        <v>435</v>
      </c>
      <c r="O36" s="45" t="s">
        <v>371</v>
      </c>
      <c r="P36" s="45" t="s">
        <v>337</v>
      </c>
      <c r="Q36" s="45"/>
      <c r="R36" s="45"/>
      <c r="S36" s="45"/>
      <c r="T36" s="156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I36" s="61">
        <v>32</v>
      </c>
      <c r="AJ36" s="45" t="s">
        <v>458</v>
      </c>
      <c r="AK36" s="45" t="s">
        <v>459</v>
      </c>
      <c r="AL36" s="93">
        <v>0</v>
      </c>
      <c r="AM36" s="45" t="s">
        <v>497</v>
      </c>
      <c r="AN36" s="45"/>
      <c r="AO36" s="45"/>
      <c r="AP36" s="45"/>
      <c r="AQ36" s="45"/>
      <c r="AR36" s="45" t="s">
        <v>498</v>
      </c>
      <c r="AS36" s="265" t="s">
        <v>507</v>
      </c>
      <c r="AT36" s="266"/>
    </row>
    <row r="37" spans="1:46" s="51" customFormat="1" ht="16.149999999999999" customHeight="1" x14ac:dyDescent="0.25">
      <c r="A37" s="61">
        <v>33</v>
      </c>
      <c r="B37" s="154" t="s">
        <v>227</v>
      </c>
      <c r="C37" s="45" t="s">
        <v>358</v>
      </c>
      <c r="D37" s="45" t="s">
        <v>364</v>
      </c>
      <c r="E37" s="45" t="s">
        <v>354</v>
      </c>
      <c r="F37" s="45" t="s">
        <v>379</v>
      </c>
      <c r="G37" s="45" t="s">
        <v>367</v>
      </c>
      <c r="H37" s="45" t="s">
        <v>372</v>
      </c>
      <c r="I37" s="45" t="s">
        <v>362</v>
      </c>
      <c r="J37" s="45" t="s">
        <v>348</v>
      </c>
      <c r="K37" s="45" t="s">
        <v>377</v>
      </c>
      <c r="L37" s="45" t="s">
        <v>366</v>
      </c>
      <c r="M37" s="45" t="s">
        <v>348</v>
      </c>
      <c r="N37" s="45" t="s">
        <v>435</v>
      </c>
      <c r="O37" s="45" t="s">
        <v>381</v>
      </c>
      <c r="P37" s="45" t="s">
        <v>374</v>
      </c>
      <c r="Q37" s="45"/>
      <c r="R37" s="45"/>
      <c r="S37" s="45"/>
      <c r="T37" s="156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I37" s="61">
        <v>33</v>
      </c>
      <c r="AJ37" s="45" t="s">
        <v>461</v>
      </c>
      <c r="AK37" s="45" t="s">
        <v>459</v>
      </c>
      <c r="AL37" s="93">
        <v>0</v>
      </c>
      <c r="AM37" s="45" t="s">
        <v>497</v>
      </c>
      <c r="AN37" s="45"/>
      <c r="AO37" s="45"/>
      <c r="AP37" s="45"/>
      <c r="AQ37" s="45"/>
      <c r="AR37" s="45" t="s">
        <v>500</v>
      </c>
      <c r="AS37" s="166"/>
      <c r="AT37" s="167"/>
    </row>
    <row r="38" spans="1:46" s="51" customFormat="1" ht="16.149999999999999" customHeight="1" x14ac:dyDescent="0.25">
      <c r="A38" s="61">
        <v>34</v>
      </c>
      <c r="B38" s="154" t="s">
        <v>233</v>
      </c>
      <c r="C38" s="45" t="s">
        <v>374</v>
      </c>
      <c r="D38" s="45" t="s">
        <v>385</v>
      </c>
      <c r="E38" s="45" t="s">
        <v>343</v>
      </c>
      <c r="F38" s="45" t="s">
        <v>379</v>
      </c>
      <c r="G38" s="45" t="s">
        <v>369</v>
      </c>
      <c r="H38" s="45" t="s">
        <v>373</v>
      </c>
      <c r="I38" s="45" t="s">
        <v>350</v>
      </c>
      <c r="J38" s="45" t="s">
        <v>344</v>
      </c>
      <c r="K38" s="45" t="s">
        <v>397</v>
      </c>
      <c r="L38" s="45" t="s">
        <v>374</v>
      </c>
      <c r="M38" s="45" t="s">
        <v>344</v>
      </c>
      <c r="N38" s="45" t="s">
        <v>435</v>
      </c>
      <c r="O38" s="45" t="s">
        <v>371</v>
      </c>
      <c r="P38" s="45" t="s">
        <v>344</v>
      </c>
      <c r="Q38" s="45"/>
      <c r="R38" s="45"/>
      <c r="S38" s="45"/>
      <c r="T38" s="156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I38" s="61">
        <v>34</v>
      </c>
      <c r="AJ38" s="45" t="s">
        <v>458</v>
      </c>
      <c r="AK38" s="45" t="s">
        <v>459</v>
      </c>
      <c r="AL38" s="93">
        <v>4</v>
      </c>
      <c r="AM38" s="45" t="s">
        <v>497</v>
      </c>
      <c r="AN38" s="45"/>
      <c r="AO38" s="45"/>
      <c r="AP38" s="45"/>
      <c r="AQ38" s="45"/>
      <c r="AR38" s="45" t="s">
        <v>498</v>
      </c>
      <c r="AS38" s="166"/>
      <c r="AT38" s="167"/>
    </row>
    <row r="39" spans="1:46" s="51" customFormat="1" ht="16.149999999999999" customHeight="1" x14ac:dyDescent="0.25">
      <c r="A39" s="69">
        <v>35</v>
      </c>
      <c r="B39" s="160" t="s">
        <v>239</v>
      </c>
      <c r="C39" s="46" t="s">
        <v>370</v>
      </c>
      <c r="D39" s="46" t="s">
        <v>372</v>
      </c>
      <c r="E39" s="46" t="s">
        <v>350</v>
      </c>
      <c r="F39" s="46" t="s">
        <v>371</v>
      </c>
      <c r="G39" s="46" t="s">
        <v>367</v>
      </c>
      <c r="H39" s="46" t="s">
        <v>339</v>
      </c>
      <c r="I39" s="46" t="s">
        <v>368</v>
      </c>
      <c r="J39" s="46" t="s">
        <v>368</v>
      </c>
      <c r="K39" s="46" t="s">
        <v>353</v>
      </c>
      <c r="L39" s="46" t="s">
        <v>357</v>
      </c>
      <c r="M39" s="46" t="s">
        <v>369</v>
      </c>
      <c r="N39" s="46" t="s">
        <v>435</v>
      </c>
      <c r="O39" s="46" t="s">
        <v>357</v>
      </c>
      <c r="P39" s="46" t="s">
        <v>374</v>
      </c>
      <c r="Q39" s="46"/>
      <c r="R39" s="46"/>
      <c r="S39" s="46"/>
      <c r="T39" s="161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I39" s="69">
        <v>35</v>
      </c>
      <c r="AJ39" s="46" t="s">
        <v>461</v>
      </c>
      <c r="AK39" s="46" t="s">
        <v>459</v>
      </c>
      <c r="AL39" s="94">
        <v>0</v>
      </c>
      <c r="AM39" s="46" t="s">
        <v>497</v>
      </c>
      <c r="AN39" s="46"/>
      <c r="AO39" s="46"/>
      <c r="AP39" s="46"/>
      <c r="AQ39" s="46"/>
      <c r="AR39" s="46" t="s">
        <v>500</v>
      </c>
      <c r="AS39" s="166"/>
      <c r="AT39" s="167"/>
    </row>
    <row r="40" spans="1:46" s="51" customFormat="1" ht="16.149999999999999" customHeight="1" x14ac:dyDescent="0.25">
      <c r="A40" s="61">
        <v>36</v>
      </c>
      <c r="B40" s="154" t="s">
        <v>245</v>
      </c>
      <c r="C40" s="45" t="s">
        <v>377</v>
      </c>
      <c r="D40" s="45" t="s">
        <v>338</v>
      </c>
      <c r="E40" s="45" t="s">
        <v>346</v>
      </c>
      <c r="F40" s="45" t="s">
        <v>363</v>
      </c>
      <c r="G40" s="45" t="s">
        <v>369</v>
      </c>
      <c r="H40" s="45" t="s">
        <v>373</v>
      </c>
      <c r="I40" s="45" t="s">
        <v>379</v>
      </c>
      <c r="J40" s="45" t="s">
        <v>354</v>
      </c>
      <c r="K40" s="45" t="s">
        <v>345</v>
      </c>
      <c r="L40" s="45" t="s">
        <v>362</v>
      </c>
      <c r="M40" s="45" t="s">
        <v>371</v>
      </c>
      <c r="N40" s="45" t="s">
        <v>435</v>
      </c>
      <c r="O40" s="45" t="s">
        <v>360</v>
      </c>
      <c r="P40" s="45" t="s">
        <v>363</v>
      </c>
      <c r="Q40" s="45"/>
      <c r="R40" s="45"/>
      <c r="S40" s="45"/>
      <c r="T40" s="156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I40" s="67">
        <v>36</v>
      </c>
      <c r="AJ40" s="44" t="s">
        <v>458</v>
      </c>
      <c r="AK40" s="44" t="s">
        <v>459</v>
      </c>
      <c r="AL40" s="95">
        <v>0</v>
      </c>
      <c r="AM40" s="44" t="s">
        <v>497</v>
      </c>
      <c r="AN40" s="44"/>
      <c r="AO40" s="44"/>
      <c r="AP40" s="44"/>
      <c r="AQ40" s="44"/>
      <c r="AR40" s="44" t="s">
        <v>498</v>
      </c>
      <c r="AS40" s="166"/>
      <c r="AT40" s="167"/>
    </row>
    <row r="41" spans="1:46" s="51" customFormat="1" ht="16.149999999999999" customHeight="1" x14ac:dyDescent="0.25">
      <c r="A41" s="61">
        <v>37</v>
      </c>
      <c r="B41" s="154" t="s">
        <v>251</v>
      </c>
      <c r="C41" s="45" t="s">
        <v>350</v>
      </c>
      <c r="D41" s="45" t="s">
        <v>354</v>
      </c>
      <c r="E41" s="45" t="s">
        <v>351</v>
      </c>
      <c r="F41" s="45" t="s">
        <v>337</v>
      </c>
      <c r="G41" s="45" t="s">
        <v>364</v>
      </c>
      <c r="H41" s="45" t="s">
        <v>385</v>
      </c>
      <c r="I41" s="45" t="s">
        <v>339</v>
      </c>
      <c r="J41" s="45" t="s">
        <v>339</v>
      </c>
      <c r="K41" s="45" t="s">
        <v>412</v>
      </c>
      <c r="L41" s="45" t="s">
        <v>348</v>
      </c>
      <c r="M41" s="45" t="s">
        <v>343</v>
      </c>
      <c r="N41" s="45" t="s">
        <v>435</v>
      </c>
      <c r="O41" s="45" t="s">
        <v>371</v>
      </c>
      <c r="P41" s="45" t="s">
        <v>337</v>
      </c>
      <c r="Q41" s="45"/>
      <c r="R41" s="45"/>
      <c r="S41" s="45"/>
      <c r="T41" s="156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I41" s="61">
        <v>37</v>
      </c>
      <c r="AJ41" s="45" t="s">
        <v>458</v>
      </c>
      <c r="AK41" s="45" t="s">
        <v>458</v>
      </c>
      <c r="AL41" s="93">
        <v>1</v>
      </c>
      <c r="AM41" s="45" t="s">
        <v>497</v>
      </c>
      <c r="AN41" s="45"/>
      <c r="AO41" s="45"/>
      <c r="AP41" s="45"/>
      <c r="AQ41" s="45"/>
      <c r="AR41" s="45" t="s">
        <v>498</v>
      </c>
      <c r="AS41" s="166"/>
      <c r="AT41" s="167"/>
    </row>
    <row r="42" spans="1:46" s="51" customFormat="1" ht="16.149999999999999" customHeight="1" x14ac:dyDescent="0.25">
      <c r="A42" s="61">
        <v>38</v>
      </c>
      <c r="B42" s="154" t="s">
        <v>257</v>
      </c>
      <c r="C42" s="45" t="s">
        <v>379</v>
      </c>
      <c r="D42" s="45" t="s">
        <v>373</v>
      </c>
      <c r="E42" s="45" t="s">
        <v>373</v>
      </c>
      <c r="F42" s="45" t="s">
        <v>371</v>
      </c>
      <c r="G42" s="45" t="s">
        <v>370</v>
      </c>
      <c r="H42" s="45" t="s">
        <v>346</v>
      </c>
      <c r="I42" s="45" t="s">
        <v>360</v>
      </c>
      <c r="J42" s="45" t="s">
        <v>363</v>
      </c>
      <c r="K42" s="45" t="s">
        <v>345</v>
      </c>
      <c r="L42" s="45" t="s">
        <v>370</v>
      </c>
      <c r="M42" s="45" t="s">
        <v>354</v>
      </c>
      <c r="N42" s="45" t="s">
        <v>435</v>
      </c>
      <c r="O42" s="45" t="s">
        <v>369</v>
      </c>
      <c r="P42" s="45" t="s">
        <v>377</v>
      </c>
      <c r="Q42" s="45"/>
      <c r="R42" s="45"/>
      <c r="S42" s="45"/>
      <c r="T42" s="156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I42" s="61">
        <v>38</v>
      </c>
      <c r="AJ42" s="45" t="s">
        <v>458</v>
      </c>
      <c r="AK42" s="45" t="s">
        <v>459</v>
      </c>
      <c r="AL42" s="93">
        <v>1</v>
      </c>
      <c r="AM42" s="45" t="s">
        <v>497</v>
      </c>
      <c r="AN42" s="45"/>
      <c r="AO42" s="45"/>
      <c r="AP42" s="45"/>
      <c r="AQ42" s="45"/>
      <c r="AR42" s="45" t="s">
        <v>498</v>
      </c>
      <c r="AS42" s="166"/>
      <c r="AT42" s="167"/>
    </row>
    <row r="43" spans="1:46" s="51" customFormat="1" ht="16.149999999999999" customHeight="1" x14ac:dyDescent="0.25">
      <c r="A43" s="61">
        <v>39</v>
      </c>
      <c r="B43" s="154" t="s">
        <v>263</v>
      </c>
      <c r="C43" s="45" t="s">
        <v>337</v>
      </c>
      <c r="D43" s="45" t="s">
        <v>385</v>
      </c>
      <c r="E43" s="45" t="s">
        <v>345</v>
      </c>
      <c r="F43" s="45" t="s">
        <v>339</v>
      </c>
      <c r="G43" s="45" t="s">
        <v>371</v>
      </c>
      <c r="H43" s="45" t="s">
        <v>382</v>
      </c>
      <c r="I43" s="45" t="s">
        <v>377</v>
      </c>
      <c r="J43" s="45" t="s">
        <v>339</v>
      </c>
      <c r="K43" s="45" t="s">
        <v>353</v>
      </c>
      <c r="L43" s="45" t="s">
        <v>358</v>
      </c>
      <c r="M43" s="45" t="s">
        <v>345</v>
      </c>
      <c r="N43" s="45" t="s">
        <v>435</v>
      </c>
      <c r="O43" s="45" t="s">
        <v>346</v>
      </c>
      <c r="P43" s="45" t="s">
        <v>339</v>
      </c>
      <c r="Q43" s="45"/>
      <c r="R43" s="45"/>
      <c r="S43" s="45"/>
      <c r="T43" s="156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I43" s="61">
        <v>39</v>
      </c>
      <c r="AJ43" s="45" t="s">
        <v>458</v>
      </c>
      <c r="AK43" s="45" t="s">
        <v>459</v>
      </c>
      <c r="AL43" s="93">
        <v>0</v>
      </c>
      <c r="AM43" s="45" t="s">
        <v>497</v>
      </c>
      <c r="AN43" s="45"/>
      <c r="AO43" s="45"/>
      <c r="AP43" s="45"/>
      <c r="AQ43" s="45"/>
      <c r="AR43" s="45" t="s">
        <v>498</v>
      </c>
      <c r="AS43" s="267"/>
      <c r="AT43" s="268"/>
    </row>
    <row r="44" spans="1:46" s="51" customFormat="1" ht="16.149999999999999" customHeight="1" x14ac:dyDescent="0.25">
      <c r="A44" s="69">
        <v>40</v>
      </c>
      <c r="B44" s="160" t="s">
        <v>268</v>
      </c>
      <c r="C44" s="46" t="s">
        <v>379</v>
      </c>
      <c r="D44" s="46" t="s">
        <v>385</v>
      </c>
      <c r="E44" s="46" t="s">
        <v>373</v>
      </c>
      <c r="F44" s="46" t="s">
        <v>355</v>
      </c>
      <c r="G44" s="46" t="s">
        <v>374</v>
      </c>
      <c r="H44" s="46" t="s">
        <v>385</v>
      </c>
      <c r="I44" s="46" t="s">
        <v>344</v>
      </c>
      <c r="J44" s="46" t="s">
        <v>339</v>
      </c>
      <c r="K44" s="46" t="s">
        <v>338</v>
      </c>
      <c r="L44" s="46" t="s">
        <v>348</v>
      </c>
      <c r="M44" s="46" t="s">
        <v>373</v>
      </c>
      <c r="N44" s="46" t="s">
        <v>435</v>
      </c>
      <c r="O44" s="46" t="s">
        <v>377</v>
      </c>
      <c r="P44" s="46" t="s">
        <v>337</v>
      </c>
      <c r="Q44" s="46"/>
      <c r="R44" s="46"/>
      <c r="S44" s="46"/>
      <c r="T44" s="161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I44" s="69">
        <v>40</v>
      </c>
      <c r="AJ44" s="46" t="s">
        <v>458</v>
      </c>
      <c r="AK44" s="46" t="s">
        <v>459</v>
      </c>
      <c r="AL44" s="94">
        <v>2</v>
      </c>
      <c r="AM44" s="46" t="s">
        <v>497</v>
      </c>
      <c r="AN44" s="46"/>
      <c r="AO44" s="46"/>
      <c r="AP44" s="46"/>
      <c r="AQ44" s="46"/>
      <c r="AR44" s="46" t="s">
        <v>498</v>
      </c>
      <c r="AS44" s="66"/>
      <c r="AT44" s="58"/>
    </row>
    <row r="45" spans="1:46" s="51" customFormat="1" ht="16.149999999999999" customHeight="1" x14ac:dyDescent="0.25">
      <c r="A45" s="61">
        <v>41</v>
      </c>
      <c r="B45" s="154" t="s">
        <v>274</v>
      </c>
      <c r="C45" s="45" t="s">
        <v>374</v>
      </c>
      <c r="D45" s="45" t="s">
        <v>339</v>
      </c>
      <c r="E45" s="45" t="s">
        <v>372</v>
      </c>
      <c r="F45" s="45" t="s">
        <v>377</v>
      </c>
      <c r="G45" s="45" t="s">
        <v>358</v>
      </c>
      <c r="H45" s="45" t="s">
        <v>393</v>
      </c>
      <c r="I45" s="45" t="s">
        <v>363</v>
      </c>
      <c r="J45" s="45" t="s">
        <v>344</v>
      </c>
      <c r="K45" s="45" t="s">
        <v>365</v>
      </c>
      <c r="L45" s="45" t="s">
        <v>376</v>
      </c>
      <c r="M45" s="45" t="s">
        <v>358</v>
      </c>
      <c r="N45" s="45" t="s">
        <v>435</v>
      </c>
      <c r="O45" s="45" t="s">
        <v>371</v>
      </c>
      <c r="P45" s="45" t="s">
        <v>344</v>
      </c>
      <c r="Q45" s="45"/>
      <c r="R45" s="45"/>
      <c r="S45" s="45"/>
      <c r="T45" s="156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I45" s="67">
        <v>41</v>
      </c>
      <c r="AJ45" s="44" t="s">
        <v>458</v>
      </c>
      <c r="AK45" s="44" t="s">
        <v>459</v>
      </c>
      <c r="AL45" s="95">
        <v>0</v>
      </c>
      <c r="AM45" s="44" t="s">
        <v>497</v>
      </c>
      <c r="AN45" s="44"/>
      <c r="AO45" s="44"/>
      <c r="AP45" s="44"/>
      <c r="AQ45" s="44"/>
      <c r="AR45" s="44" t="s">
        <v>498</v>
      </c>
      <c r="AS45" s="66"/>
      <c r="AT45" s="58"/>
    </row>
    <row r="46" spans="1:46" s="51" customFormat="1" ht="16.149999999999999" customHeight="1" x14ac:dyDescent="0.25">
      <c r="A46" s="61">
        <v>42</v>
      </c>
      <c r="B46" s="154" t="s">
        <v>280</v>
      </c>
      <c r="C46" s="45" t="s">
        <v>379</v>
      </c>
      <c r="D46" s="45" t="s">
        <v>346</v>
      </c>
      <c r="E46" s="45" t="s">
        <v>364</v>
      </c>
      <c r="F46" s="45" t="s">
        <v>373</v>
      </c>
      <c r="G46" s="45" t="s">
        <v>368</v>
      </c>
      <c r="H46" s="45" t="s">
        <v>359</v>
      </c>
      <c r="I46" s="45" t="s">
        <v>354</v>
      </c>
      <c r="J46" s="45" t="s">
        <v>377</v>
      </c>
      <c r="K46" s="45" t="s">
        <v>365</v>
      </c>
      <c r="L46" s="45" t="s">
        <v>360</v>
      </c>
      <c r="M46" s="45" t="s">
        <v>344</v>
      </c>
      <c r="N46" s="45" t="s">
        <v>435</v>
      </c>
      <c r="O46" s="45" t="s">
        <v>369</v>
      </c>
      <c r="P46" s="45" t="s">
        <v>372</v>
      </c>
      <c r="Q46" s="45"/>
      <c r="R46" s="45"/>
      <c r="S46" s="45"/>
      <c r="T46" s="156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I46" s="61">
        <v>42</v>
      </c>
      <c r="AJ46" s="45" t="s">
        <v>458</v>
      </c>
      <c r="AK46" s="45" t="s">
        <v>459</v>
      </c>
      <c r="AL46" s="93">
        <v>1</v>
      </c>
      <c r="AM46" s="45" t="s">
        <v>497</v>
      </c>
      <c r="AN46" s="45"/>
      <c r="AO46" s="45"/>
      <c r="AP46" s="45"/>
      <c r="AQ46" s="45"/>
      <c r="AR46" s="45" t="s">
        <v>498</v>
      </c>
      <c r="AS46" s="66"/>
      <c r="AT46" s="58"/>
    </row>
    <row r="47" spans="1:46" s="51" customFormat="1" ht="16.149999999999999" customHeight="1" x14ac:dyDescent="0.25">
      <c r="A47" s="61">
        <v>43</v>
      </c>
      <c r="B47" s="154" t="s">
        <v>286</v>
      </c>
      <c r="C47" s="45" t="s">
        <v>348</v>
      </c>
      <c r="D47" s="45" t="s">
        <v>372</v>
      </c>
      <c r="E47" s="45" t="s">
        <v>358</v>
      </c>
      <c r="F47" s="45" t="s">
        <v>344</v>
      </c>
      <c r="G47" s="45" t="s">
        <v>381</v>
      </c>
      <c r="H47" s="45" t="s">
        <v>355</v>
      </c>
      <c r="I47" s="45" t="s">
        <v>376</v>
      </c>
      <c r="J47" s="45" t="s">
        <v>369</v>
      </c>
      <c r="K47" s="45" t="s">
        <v>346</v>
      </c>
      <c r="L47" s="45" t="s">
        <v>356</v>
      </c>
      <c r="M47" s="45" t="s">
        <v>348</v>
      </c>
      <c r="N47" s="45" t="s">
        <v>435</v>
      </c>
      <c r="O47" s="45" t="s">
        <v>348</v>
      </c>
      <c r="P47" s="45" t="s">
        <v>371</v>
      </c>
      <c r="Q47" s="45"/>
      <c r="R47" s="45"/>
      <c r="S47" s="45"/>
      <c r="T47" s="156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I47" s="61">
        <v>43</v>
      </c>
      <c r="AJ47" s="45" t="s">
        <v>461</v>
      </c>
      <c r="AK47" s="45" t="s">
        <v>459</v>
      </c>
      <c r="AL47" s="93">
        <v>2</v>
      </c>
      <c r="AM47" s="45" t="s">
        <v>497</v>
      </c>
      <c r="AN47" s="45"/>
      <c r="AO47" s="45"/>
      <c r="AP47" s="45"/>
      <c r="AQ47" s="45"/>
      <c r="AR47" s="45" t="s">
        <v>500</v>
      </c>
      <c r="AS47" s="66"/>
      <c r="AT47" s="58"/>
    </row>
    <row r="48" spans="1:46" s="53" customFormat="1" ht="19.5" hidden="1" customHeight="1" x14ac:dyDescent="0.25">
      <c r="A48" s="238" t="s">
        <v>465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58" t="s">
        <v>466</v>
      </c>
      <c r="O48" s="239"/>
      <c r="P48" s="239"/>
      <c r="Q48" s="239"/>
      <c r="R48" s="239"/>
      <c r="S48" s="23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I48" s="252" t="s">
        <v>508</v>
      </c>
      <c r="AJ48" s="252"/>
      <c r="AK48" s="253" t="s">
        <v>509</v>
      </c>
      <c r="AL48" s="253"/>
      <c r="AM48" s="253"/>
      <c r="AN48" s="253"/>
      <c r="AO48" s="253"/>
      <c r="AP48" s="253"/>
      <c r="AQ48" s="253"/>
      <c r="AR48" s="253"/>
      <c r="AS48" s="253"/>
      <c r="AT48" s="253"/>
    </row>
    <row r="49" spans="1:46" s="53" customFormat="1" ht="13.5" customHeight="1" x14ac:dyDescent="0.25">
      <c r="A49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I49"/>
      <c r="AJ49"/>
      <c r="AK49"/>
      <c r="AL49" s="96"/>
      <c r="AM49"/>
      <c r="AN49"/>
      <c r="AO49"/>
      <c r="AP49"/>
      <c r="AQ49"/>
      <c r="AR49"/>
      <c r="AS49"/>
      <c r="AT49"/>
    </row>
    <row r="50" spans="1:46" ht="12.9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2.9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 s="236" t="s">
        <v>19</v>
      </c>
      <c r="O51" s="236"/>
      <c r="P51" s="236"/>
      <c r="Q51" s="236"/>
      <c r="R51" s="236"/>
      <c r="S51" s="236"/>
      <c r="T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2.9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2.9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2.9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2.9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2.9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2.9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2.9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2.9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7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L61"/>
    </row>
    <row r="63" spans="1:46" ht="13.7" customHeight="1" x14ac:dyDescent="0.25">
      <c r="N63"/>
      <c r="O63"/>
      <c r="P63"/>
      <c r="Q63"/>
      <c r="R63"/>
      <c r="S63"/>
    </row>
  </sheetData>
  <mergeCells count="43">
    <mergeCell ref="AS43:AT43"/>
    <mergeCell ref="N51:S51"/>
    <mergeCell ref="AS6:AT7"/>
    <mergeCell ref="AS10:AT11"/>
    <mergeCell ref="AS14:AT15"/>
    <mergeCell ref="AS18:AT21"/>
    <mergeCell ref="AS25:AT25"/>
    <mergeCell ref="AS26:AT26"/>
    <mergeCell ref="AS32:AT32"/>
    <mergeCell ref="AS35:AT35"/>
    <mergeCell ref="AS36:AT36"/>
    <mergeCell ref="N3:N4"/>
    <mergeCell ref="O3:O4"/>
    <mergeCell ref="P3:P4"/>
    <mergeCell ref="Q3:T3"/>
    <mergeCell ref="A48:M48"/>
    <mergeCell ref="N48:S48"/>
    <mergeCell ref="H3:H4"/>
    <mergeCell ref="I3:I4"/>
    <mergeCell ref="J3:J4"/>
    <mergeCell ref="K3:K4"/>
    <mergeCell ref="L3:L4"/>
    <mergeCell ref="M3:M4"/>
    <mergeCell ref="AS2:AT4"/>
    <mergeCell ref="AI48:AJ48"/>
    <mergeCell ref="AK48:AT48"/>
    <mergeCell ref="A1:T1"/>
    <mergeCell ref="C2:T2"/>
    <mergeCell ref="C3:C4"/>
    <mergeCell ref="D3:D4"/>
    <mergeCell ref="E3:E4"/>
    <mergeCell ref="F3:F4"/>
    <mergeCell ref="G3:G4"/>
    <mergeCell ref="AI1:AT1"/>
    <mergeCell ref="A2:A4"/>
    <mergeCell ref="B2:B4"/>
    <mergeCell ref="AI2:AI4"/>
    <mergeCell ref="AJ2:AK3"/>
    <mergeCell ref="AL2:AL4"/>
    <mergeCell ref="AM2:AM4"/>
    <mergeCell ref="AN2:AN4"/>
    <mergeCell ref="AO2:AQ3"/>
    <mergeCell ref="AR2:AR4"/>
  </mergeCells>
  <pageMargins left="0.25" right="0.25" top="0.25" bottom="0" header="0" footer="0"/>
  <pageSetup paperSize="9" pageOrder="overThenDown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3" sqref="F3:F47"/>
    </sheetView>
  </sheetViews>
  <sheetFormatPr defaultRowHeight="15" customHeight="1" x14ac:dyDescent="0.25"/>
  <cols>
    <col min="1" max="1" width="12" style="2" customWidth="1"/>
    <col min="2" max="2" width="62.85546875" style="2" customWidth="1"/>
    <col min="3" max="3" width="22" style="2" customWidth="1"/>
    <col min="4" max="4" width="1.28515625" style="2" customWidth="1"/>
    <col min="5" max="5" width="12" style="2" customWidth="1"/>
    <col min="6" max="6" width="63.7109375" style="2" customWidth="1"/>
    <col min="7" max="7" width="22.140625" style="2" customWidth="1"/>
  </cols>
  <sheetData>
    <row r="1" spans="1:7" ht="51" customHeight="1" x14ac:dyDescent="0.25">
      <c r="A1" s="275" t="s">
        <v>510</v>
      </c>
      <c r="B1" s="275"/>
      <c r="C1" s="275"/>
      <c r="E1" s="275" t="s">
        <v>510</v>
      </c>
      <c r="F1" s="275"/>
      <c r="G1" s="275"/>
    </row>
    <row r="2" spans="1:7" ht="26.25" customHeight="1" x14ac:dyDescent="0.25">
      <c r="A2" s="71" t="s">
        <v>511</v>
      </c>
      <c r="B2" s="71" t="s">
        <v>512</v>
      </c>
      <c r="C2" s="71" t="s">
        <v>513</v>
      </c>
      <c r="E2" s="71" t="s">
        <v>511</v>
      </c>
      <c r="F2" s="71" t="s">
        <v>512</v>
      </c>
      <c r="G2" s="71" t="s">
        <v>513</v>
      </c>
    </row>
    <row r="3" spans="1:7" ht="15.75" customHeight="1" x14ac:dyDescent="0.25">
      <c r="A3" s="269">
        <v>8</v>
      </c>
      <c r="B3" s="272"/>
      <c r="C3" s="269"/>
      <c r="E3" s="269">
        <v>1</v>
      </c>
      <c r="F3" s="272" t="s">
        <v>514</v>
      </c>
      <c r="G3" s="269"/>
    </row>
    <row r="4" spans="1:7" ht="15.75" customHeight="1" x14ac:dyDescent="0.25">
      <c r="A4" s="270"/>
      <c r="B4" s="273"/>
      <c r="C4" s="270"/>
      <c r="E4" s="270"/>
      <c r="F4" s="273"/>
      <c r="G4" s="270"/>
    </row>
    <row r="5" spans="1:7" ht="15.75" customHeight="1" x14ac:dyDescent="0.25">
      <c r="A5" s="270"/>
      <c r="B5" s="273"/>
      <c r="C5" s="270"/>
      <c r="E5" s="270"/>
      <c r="F5" s="273"/>
      <c r="G5" s="270"/>
    </row>
    <row r="6" spans="1:7" ht="15.75" customHeight="1" x14ac:dyDescent="0.25">
      <c r="A6" s="270"/>
      <c r="B6" s="273"/>
      <c r="C6" s="270"/>
      <c r="E6" s="270"/>
      <c r="F6" s="273"/>
      <c r="G6" s="270"/>
    </row>
    <row r="7" spans="1:7" ht="15.75" customHeight="1" x14ac:dyDescent="0.25">
      <c r="A7" s="270"/>
      <c r="B7" s="273"/>
      <c r="C7" s="270"/>
      <c r="E7" s="270"/>
      <c r="F7" s="273"/>
      <c r="G7" s="270"/>
    </row>
    <row r="8" spans="1:7" ht="15.75" customHeight="1" x14ac:dyDescent="0.25">
      <c r="A8" s="270"/>
      <c r="B8" s="273"/>
      <c r="C8" s="270"/>
      <c r="E8" s="270"/>
      <c r="F8" s="273"/>
      <c r="G8" s="270"/>
    </row>
    <row r="9" spans="1:7" ht="15.75" customHeight="1" x14ac:dyDescent="0.25">
      <c r="A9" s="270"/>
      <c r="B9" s="273"/>
      <c r="C9" s="270"/>
      <c r="E9" s="270"/>
      <c r="F9" s="273"/>
      <c r="G9" s="270"/>
    </row>
    <row r="10" spans="1:7" ht="15.75" customHeight="1" x14ac:dyDescent="0.25">
      <c r="A10" s="270"/>
      <c r="B10" s="273"/>
      <c r="C10" s="270"/>
      <c r="E10" s="270"/>
      <c r="F10" s="273"/>
      <c r="G10" s="270"/>
    </row>
    <row r="11" spans="1:7" ht="15.75" customHeight="1" x14ac:dyDescent="0.25">
      <c r="A11" s="271"/>
      <c r="B11" s="274"/>
      <c r="C11" s="271"/>
      <c r="E11" s="271"/>
      <c r="F11" s="274"/>
      <c r="G11" s="271"/>
    </row>
    <row r="12" spans="1:7" ht="15.75" customHeight="1" x14ac:dyDescent="0.25">
      <c r="A12" s="269">
        <v>9</v>
      </c>
      <c r="B12" s="272" t="s">
        <v>514</v>
      </c>
      <c r="C12" s="269"/>
      <c r="E12" s="269">
        <v>2</v>
      </c>
      <c r="F12" s="272" t="s">
        <v>514</v>
      </c>
      <c r="G12" s="269"/>
    </row>
    <row r="13" spans="1:7" ht="15.75" customHeight="1" x14ac:dyDescent="0.25">
      <c r="A13" s="270"/>
      <c r="B13" s="273"/>
      <c r="C13" s="270"/>
      <c r="E13" s="270"/>
      <c r="F13" s="273"/>
      <c r="G13" s="270"/>
    </row>
    <row r="14" spans="1:7" ht="15.75" customHeight="1" x14ac:dyDescent="0.25">
      <c r="A14" s="270"/>
      <c r="B14" s="273"/>
      <c r="C14" s="270"/>
      <c r="E14" s="270"/>
      <c r="F14" s="273"/>
      <c r="G14" s="270"/>
    </row>
    <row r="15" spans="1:7" ht="15.75" customHeight="1" x14ac:dyDescent="0.25">
      <c r="A15" s="270"/>
      <c r="B15" s="273"/>
      <c r="C15" s="270"/>
      <c r="E15" s="270"/>
      <c r="F15" s="273"/>
      <c r="G15" s="270"/>
    </row>
    <row r="16" spans="1:7" ht="15.75" customHeight="1" x14ac:dyDescent="0.25">
      <c r="A16" s="270"/>
      <c r="B16" s="273"/>
      <c r="C16" s="270"/>
      <c r="E16" s="270"/>
      <c r="F16" s="273"/>
      <c r="G16" s="270"/>
    </row>
    <row r="17" spans="1:7" ht="15.75" customHeight="1" x14ac:dyDescent="0.25">
      <c r="A17" s="270"/>
      <c r="B17" s="273"/>
      <c r="C17" s="270"/>
      <c r="E17" s="270"/>
      <c r="F17" s="273"/>
      <c r="G17" s="270"/>
    </row>
    <row r="18" spans="1:7" ht="15.75" customHeight="1" x14ac:dyDescent="0.25">
      <c r="A18" s="270"/>
      <c r="B18" s="273"/>
      <c r="C18" s="270"/>
      <c r="E18" s="270"/>
      <c r="F18" s="273"/>
      <c r="G18" s="270"/>
    </row>
    <row r="19" spans="1:7" ht="15.75" customHeight="1" x14ac:dyDescent="0.25">
      <c r="A19" s="270"/>
      <c r="B19" s="273"/>
      <c r="C19" s="270"/>
      <c r="E19" s="270"/>
      <c r="F19" s="273"/>
      <c r="G19" s="270"/>
    </row>
    <row r="20" spans="1:7" ht="15.75" customHeight="1" x14ac:dyDescent="0.25">
      <c r="A20" s="271"/>
      <c r="B20" s="274"/>
      <c r="C20" s="271"/>
      <c r="E20" s="271"/>
      <c r="F20" s="274"/>
      <c r="G20" s="271"/>
    </row>
    <row r="21" spans="1:7" ht="15.75" customHeight="1" x14ac:dyDescent="0.25">
      <c r="A21" s="269">
        <v>10</v>
      </c>
      <c r="B21" s="272" t="s">
        <v>514</v>
      </c>
      <c r="C21" s="269"/>
      <c r="E21" s="269">
        <v>3</v>
      </c>
      <c r="F21" s="272" t="s">
        <v>514</v>
      </c>
      <c r="G21" s="269"/>
    </row>
    <row r="22" spans="1:7" ht="15.75" customHeight="1" x14ac:dyDescent="0.25">
      <c r="A22" s="270"/>
      <c r="B22" s="273"/>
      <c r="C22" s="270"/>
      <c r="E22" s="270"/>
      <c r="F22" s="273"/>
      <c r="G22" s="270"/>
    </row>
    <row r="23" spans="1:7" ht="15.75" customHeight="1" x14ac:dyDescent="0.25">
      <c r="A23" s="270"/>
      <c r="B23" s="273"/>
      <c r="C23" s="270"/>
      <c r="E23" s="270"/>
      <c r="F23" s="273"/>
      <c r="G23" s="270"/>
    </row>
    <row r="24" spans="1:7" ht="15.75" customHeight="1" x14ac:dyDescent="0.25">
      <c r="A24" s="270"/>
      <c r="B24" s="273"/>
      <c r="C24" s="270"/>
      <c r="E24" s="270"/>
      <c r="F24" s="273"/>
      <c r="G24" s="270"/>
    </row>
    <row r="25" spans="1:7" ht="15.75" customHeight="1" x14ac:dyDescent="0.25">
      <c r="A25" s="270"/>
      <c r="B25" s="273"/>
      <c r="C25" s="270"/>
      <c r="E25" s="270"/>
      <c r="F25" s="273"/>
      <c r="G25" s="270"/>
    </row>
    <row r="26" spans="1:7" ht="15.75" customHeight="1" x14ac:dyDescent="0.25">
      <c r="A26" s="270"/>
      <c r="B26" s="273"/>
      <c r="C26" s="270"/>
      <c r="E26" s="270"/>
      <c r="F26" s="273"/>
      <c r="G26" s="270"/>
    </row>
    <row r="27" spans="1:7" ht="15.75" customHeight="1" x14ac:dyDescent="0.25">
      <c r="A27" s="270"/>
      <c r="B27" s="273"/>
      <c r="C27" s="270"/>
      <c r="E27" s="270"/>
      <c r="F27" s="273"/>
      <c r="G27" s="270"/>
    </row>
    <row r="28" spans="1:7" ht="15.75" customHeight="1" x14ac:dyDescent="0.25">
      <c r="A28" s="270"/>
      <c r="B28" s="273"/>
      <c r="C28" s="270"/>
      <c r="E28" s="270"/>
      <c r="F28" s="273"/>
      <c r="G28" s="270"/>
    </row>
    <row r="29" spans="1:7" ht="15.75" customHeight="1" x14ac:dyDescent="0.25">
      <c r="A29" s="271"/>
      <c r="B29" s="274"/>
      <c r="C29" s="271"/>
      <c r="E29" s="271"/>
      <c r="F29" s="274"/>
      <c r="G29" s="271"/>
    </row>
    <row r="30" spans="1:7" ht="15.75" customHeight="1" x14ac:dyDescent="0.25">
      <c r="A30" s="269">
        <v>11</v>
      </c>
      <c r="B30" s="272" t="s">
        <v>514</v>
      </c>
      <c r="C30" s="269"/>
      <c r="E30" s="269">
        <v>4</v>
      </c>
      <c r="F30" s="272" t="s">
        <v>514</v>
      </c>
      <c r="G30" s="269"/>
    </row>
    <row r="31" spans="1:7" ht="15.75" customHeight="1" x14ac:dyDescent="0.25">
      <c r="A31" s="270"/>
      <c r="B31" s="273"/>
      <c r="C31" s="270"/>
      <c r="E31" s="270"/>
      <c r="F31" s="273"/>
      <c r="G31" s="270"/>
    </row>
    <row r="32" spans="1:7" ht="15.75" customHeight="1" x14ac:dyDescent="0.25">
      <c r="A32" s="270"/>
      <c r="B32" s="273"/>
      <c r="C32" s="270"/>
      <c r="E32" s="270"/>
      <c r="F32" s="273"/>
      <c r="G32" s="270"/>
    </row>
    <row r="33" spans="1:7" ht="15.75" customHeight="1" x14ac:dyDescent="0.25">
      <c r="A33" s="270"/>
      <c r="B33" s="273"/>
      <c r="C33" s="270"/>
      <c r="E33" s="270"/>
      <c r="F33" s="273"/>
      <c r="G33" s="270"/>
    </row>
    <row r="34" spans="1:7" ht="15.75" customHeight="1" x14ac:dyDescent="0.25">
      <c r="A34" s="270"/>
      <c r="B34" s="273"/>
      <c r="C34" s="270"/>
      <c r="E34" s="270"/>
      <c r="F34" s="273"/>
      <c r="G34" s="270"/>
    </row>
    <row r="35" spans="1:7" ht="15.75" customHeight="1" x14ac:dyDescent="0.25">
      <c r="A35" s="270"/>
      <c r="B35" s="273"/>
      <c r="C35" s="270"/>
      <c r="E35" s="270"/>
      <c r="F35" s="273"/>
      <c r="G35" s="270"/>
    </row>
    <row r="36" spans="1:7" ht="15.75" customHeight="1" x14ac:dyDescent="0.25">
      <c r="A36" s="270"/>
      <c r="B36" s="273"/>
      <c r="C36" s="270"/>
      <c r="E36" s="270"/>
      <c r="F36" s="273"/>
      <c r="G36" s="270"/>
    </row>
    <row r="37" spans="1:7" ht="15.75" customHeight="1" x14ac:dyDescent="0.25">
      <c r="A37" s="270"/>
      <c r="B37" s="273"/>
      <c r="C37" s="270"/>
      <c r="E37" s="270"/>
      <c r="F37" s="273"/>
      <c r="G37" s="270"/>
    </row>
    <row r="38" spans="1:7" ht="15.75" customHeight="1" x14ac:dyDescent="0.25">
      <c r="A38" s="271"/>
      <c r="B38" s="274"/>
      <c r="C38" s="271"/>
      <c r="E38" s="271"/>
      <c r="F38" s="274"/>
      <c r="G38" s="271"/>
    </row>
    <row r="39" spans="1:7" ht="15.75" customHeight="1" x14ac:dyDescent="0.25">
      <c r="A39" s="269">
        <v>12</v>
      </c>
      <c r="B39" s="272" t="s">
        <v>514</v>
      </c>
      <c r="C39" s="269"/>
      <c r="E39" s="269">
        <v>5</v>
      </c>
      <c r="F39" s="272" t="s">
        <v>514</v>
      </c>
      <c r="G39" s="269"/>
    </row>
    <row r="40" spans="1:7" ht="15.75" customHeight="1" x14ac:dyDescent="0.25">
      <c r="A40" s="270"/>
      <c r="B40" s="273"/>
      <c r="C40" s="270"/>
      <c r="E40" s="270"/>
      <c r="F40" s="273"/>
      <c r="G40" s="270"/>
    </row>
    <row r="41" spans="1:7" ht="15.75" customHeight="1" x14ac:dyDescent="0.25">
      <c r="A41" s="270"/>
      <c r="B41" s="273"/>
      <c r="C41" s="270"/>
      <c r="E41" s="270"/>
      <c r="F41" s="273"/>
      <c r="G41" s="270"/>
    </row>
    <row r="42" spans="1:7" ht="15.75" customHeight="1" x14ac:dyDescent="0.25">
      <c r="A42" s="270"/>
      <c r="B42" s="273"/>
      <c r="C42" s="270"/>
      <c r="E42" s="270"/>
      <c r="F42" s="273"/>
      <c r="G42" s="270"/>
    </row>
    <row r="43" spans="1:7" ht="15.75" customHeight="1" x14ac:dyDescent="0.25">
      <c r="A43" s="270"/>
      <c r="B43" s="273"/>
      <c r="C43" s="270"/>
      <c r="E43" s="270"/>
      <c r="F43" s="273"/>
      <c r="G43" s="270"/>
    </row>
    <row r="44" spans="1:7" ht="15.75" customHeight="1" x14ac:dyDescent="0.25">
      <c r="A44" s="270"/>
      <c r="B44" s="273"/>
      <c r="C44" s="270"/>
      <c r="E44" s="270"/>
      <c r="F44" s="273"/>
      <c r="G44" s="270"/>
    </row>
    <row r="45" spans="1:7" ht="15.75" customHeight="1" x14ac:dyDescent="0.25">
      <c r="A45" s="270"/>
      <c r="B45" s="273"/>
      <c r="C45" s="270"/>
      <c r="E45" s="270"/>
      <c r="F45" s="273"/>
      <c r="G45" s="270"/>
    </row>
    <row r="46" spans="1:7" ht="15.75" customHeight="1" x14ac:dyDescent="0.25">
      <c r="A46" s="270"/>
      <c r="B46" s="273"/>
      <c r="C46" s="270"/>
      <c r="E46" s="270"/>
      <c r="F46" s="273"/>
      <c r="G46" s="270"/>
    </row>
    <row r="47" spans="1:7" ht="8.25" customHeight="1" x14ac:dyDescent="0.25">
      <c r="A47" s="271"/>
      <c r="B47" s="274"/>
      <c r="C47" s="271"/>
      <c r="E47" s="271"/>
      <c r="F47" s="274"/>
      <c r="G47" s="271"/>
    </row>
  </sheetData>
  <mergeCells count="32">
    <mergeCell ref="A1:C1"/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  <mergeCell ref="A30:A38"/>
    <mergeCell ref="B30:B38"/>
    <mergeCell ref="C30:C38"/>
    <mergeCell ref="A39:A47"/>
    <mergeCell ref="B39:B47"/>
    <mergeCell ref="C39:C47"/>
    <mergeCell ref="E1:G1"/>
    <mergeCell ref="E3:E11"/>
    <mergeCell ref="F3:F11"/>
    <mergeCell ref="G3:G11"/>
    <mergeCell ref="E12:E20"/>
    <mergeCell ref="F12:F20"/>
    <mergeCell ref="G12:G20"/>
    <mergeCell ref="E39:E47"/>
    <mergeCell ref="F39:F47"/>
    <mergeCell ref="G39:G47"/>
    <mergeCell ref="E21:E29"/>
    <mergeCell ref="F21:F29"/>
    <mergeCell ref="G21:G29"/>
    <mergeCell ref="E30:E38"/>
    <mergeCell ref="F30:F38"/>
    <mergeCell ref="G30:G38"/>
  </mergeCells>
  <pageMargins left="0.25" right="0.25" top="0.25" bottom="0.25" header="0.16" footer="0.16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17" sqref="A17:K17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7.140625" style="1" customWidth="1"/>
    <col min="11" max="11" width="6.85546875" style="1" customWidth="1"/>
  </cols>
  <sheetData>
    <row r="1" spans="1:13" ht="27" customHeight="1" x14ac:dyDescent="0.25">
      <c r="A1" s="76"/>
      <c r="L1" s="1"/>
      <c r="M1" s="1"/>
    </row>
    <row r="2" spans="1:13" ht="22.5" customHeight="1" x14ac:dyDescent="0.25">
      <c r="A2" s="169" t="s">
        <v>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</row>
    <row r="3" spans="1:13" ht="18.75" customHeight="1" x14ac:dyDescent="0.25">
      <c r="A3" s="173" t="s">
        <v>8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78"/>
      <c r="M3" s="78"/>
    </row>
    <row r="4" spans="1:13" ht="18.75" customHeight="1" x14ac:dyDescent="0.25">
      <c r="A4" s="178" t="s">
        <v>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79"/>
      <c r="M4" s="79"/>
    </row>
    <row r="5" spans="1:13" ht="15" customHeight="1" x14ac:dyDescent="0.25">
      <c r="A5" s="79"/>
      <c r="B5" s="79"/>
      <c r="C5" s="79"/>
      <c r="D5" s="79"/>
      <c r="E5" s="79"/>
      <c r="F5" s="79"/>
      <c r="G5" s="78"/>
      <c r="H5" s="79"/>
      <c r="I5" s="79"/>
      <c r="J5" s="79"/>
      <c r="K5" s="79"/>
      <c r="L5" s="79"/>
      <c r="M5" s="79"/>
    </row>
    <row r="6" spans="1:13" ht="1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</row>
    <row r="7" spans="1:13" ht="15" customHeight="1" x14ac:dyDescent="0.25">
      <c r="A7" s="79"/>
      <c r="B7" s="79"/>
      <c r="C7" s="79"/>
      <c r="D7" s="80"/>
      <c r="E7" s="79"/>
      <c r="F7" s="79"/>
      <c r="G7" s="78"/>
      <c r="H7" s="79"/>
      <c r="I7" s="79"/>
      <c r="J7" s="79"/>
      <c r="K7" s="79"/>
      <c r="L7" s="79"/>
      <c r="M7" s="79"/>
    </row>
    <row r="8" spans="1:13" ht="15.75" customHeight="1" x14ac:dyDescent="0.25">
      <c r="A8" s="79"/>
      <c r="B8" s="79"/>
      <c r="C8" s="79"/>
      <c r="D8" s="79"/>
      <c r="E8" s="79"/>
      <c r="F8" s="79"/>
      <c r="G8" s="78"/>
      <c r="H8" s="79"/>
      <c r="I8" s="79"/>
      <c r="J8" s="79"/>
      <c r="K8" s="79"/>
      <c r="L8" s="79"/>
      <c r="M8" s="79"/>
    </row>
    <row r="9" spans="1:13" ht="15" customHeight="1" x14ac:dyDescent="0.25">
      <c r="A9" s="79"/>
      <c r="B9" s="79"/>
      <c r="C9" s="79"/>
      <c r="D9" s="79"/>
      <c r="E9" s="79"/>
      <c r="F9" s="79"/>
      <c r="G9" s="78"/>
      <c r="H9" s="79"/>
      <c r="I9" s="79"/>
      <c r="J9" s="79"/>
      <c r="K9" s="79"/>
      <c r="L9" s="79"/>
      <c r="M9" s="79"/>
    </row>
    <row r="10" spans="1:13" ht="15" customHeight="1" x14ac:dyDescent="0.25">
      <c r="A10" s="81"/>
      <c r="B10" s="82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3"/>
    </row>
    <row r="11" spans="1:13" ht="15" customHeight="1" x14ac:dyDescent="0.25">
      <c r="A11" s="79"/>
      <c r="B11" s="79"/>
      <c r="C11" s="79"/>
      <c r="D11" s="79"/>
      <c r="E11" s="79"/>
      <c r="F11" s="80"/>
      <c r="G11" s="79"/>
      <c r="H11" s="79"/>
      <c r="I11" s="79"/>
      <c r="J11" s="79"/>
      <c r="K11" s="79"/>
      <c r="L11" s="79"/>
      <c r="M11" s="79"/>
    </row>
    <row r="12" spans="1:13" ht="15" customHeight="1" x14ac:dyDescent="0.25">
      <c r="A12" s="79"/>
      <c r="B12" s="79"/>
      <c r="C12" s="79"/>
      <c r="D12" s="84"/>
      <c r="E12" s="84"/>
      <c r="F12" s="80"/>
      <c r="G12" s="79"/>
      <c r="H12" s="79"/>
      <c r="I12" s="79"/>
      <c r="J12" s="79"/>
      <c r="K12" s="79"/>
      <c r="L12" s="79"/>
      <c r="M12" s="79"/>
    </row>
    <row r="13" spans="1:13" ht="15" customHeight="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</row>
    <row r="15" spans="1:13" ht="15" customHeight="1" x14ac:dyDescent="0.25">
      <c r="A15" s="79"/>
      <c r="B15" s="79"/>
      <c r="C15" s="79"/>
      <c r="D15" s="79"/>
      <c r="E15" s="79"/>
      <c r="F15" s="79"/>
      <c r="G15" s="79"/>
      <c r="H15" s="80"/>
      <c r="I15" s="79"/>
      <c r="J15" s="79"/>
      <c r="K15" s="79"/>
      <c r="L15" s="79"/>
      <c r="M15" s="79"/>
    </row>
    <row r="16" spans="1:13" ht="15" customHeight="1" x14ac:dyDescent="0.25">
      <c r="A16" s="79"/>
      <c r="B16" s="79"/>
      <c r="C16" s="79"/>
      <c r="D16" s="79"/>
      <c r="E16" s="79"/>
      <c r="F16" s="79"/>
      <c r="G16" s="79"/>
      <c r="H16" s="80"/>
      <c r="I16" s="79"/>
      <c r="J16" s="79"/>
      <c r="K16" s="79"/>
      <c r="L16" s="79"/>
      <c r="M16" s="79"/>
    </row>
    <row r="17" spans="1:13" ht="33" customHeight="1" x14ac:dyDescent="0.25">
      <c r="A17" s="170" t="s">
        <v>1</v>
      </c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79"/>
      <c r="M17" s="79"/>
    </row>
    <row r="18" spans="1:13" ht="22.5" customHeight="1" x14ac:dyDescent="0.25">
      <c r="A18" s="169" t="s">
        <v>2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79"/>
      <c r="M18" s="79"/>
    </row>
    <row r="19" spans="1:13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</row>
    <row r="20" spans="1:13" ht="15" customHeight="1" x14ac:dyDescent="0.25">
      <c r="A20" s="79"/>
      <c r="B20" s="79"/>
      <c r="C20" s="79"/>
      <c r="D20" s="79"/>
      <c r="E20" s="79"/>
      <c r="F20" s="79"/>
      <c r="G20" s="79"/>
      <c r="H20" s="80"/>
      <c r="I20" s="79"/>
      <c r="J20" s="79"/>
      <c r="K20" s="79"/>
      <c r="L20" s="79"/>
      <c r="M20" s="79"/>
    </row>
    <row r="21" spans="1:13" ht="15" customHeight="1" x14ac:dyDescent="0.25">
      <c r="A21" s="79"/>
      <c r="B21" s="79"/>
      <c r="C21" s="79"/>
      <c r="D21" s="79"/>
      <c r="E21" s="79"/>
      <c r="F21" s="79"/>
      <c r="G21" s="79"/>
      <c r="H21" s="80"/>
      <c r="I21" s="79"/>
      <c r="J21" s="79"/>
      <c r="K21" s="79"/>
      <c r="L21" s="79"/>
      <c r="M21" s="79"/>
    </row>
    <row r="22" spans="1:13" ht="1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1:13" ht="1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1:13" ht="19.5" customHeight="1" x14ac:dyDescent="0.25">
      <c r="A24" s="172" t="s">
        <v>3</v>
      </c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79"/>
      <c r="M24" s="79"/>
    </row>
    <row r="25" spans="1:13" ht="19.5" customHeight="1" x14ac:dyDescent="0.25">
      <c r="A25" s="177" t="s">
        <v>10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79"/>
      <c r="M25" s="79"/>
    </row>
    <row r="26" spans="1:13" ht="22.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9"/>
      <c r="M26" s="79"/>
    </row>
    <row r="27" spans="1:13" ht="22.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9"/>
      <c r="M27" s="79"/>
    </row>
    <row r="28" spans="1:13" ht="15" customHeight="1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1:13" ht="15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3" s="7" customFormat="1" ht="15" customHeight="1" x14ac:dyDescent="0.2">
      <c r="A30" s="175" t="s">
        <v>11</v>
      </c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09"/>
      <c r="M30" s="109"/>
    </row>
    <row r="31" spans="1:13" s="7" customFormat="1" ht="25.5" customHeight="1" x14ac:dyDescent="0.2">
      <c r="A31" s="175" t="s">
        <v>12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09"/>
      <c r="M31" s="109"/>
    </row>
    <row r="32" spans="1:13" s="7" customFormat="1" ht="21" customHeight="1" x14ac:dyDescent="0.2">
      <c r="A32" s="175" t="s">
        <v>13</v>
      </c>
      <c r="B32" s="175"/>
      <c r="C32" s="175"/>
      <c r="D32" s="175"/>
      <c r="E32" s="175"/>
      <c r="F32" s="175"/>
      <c r="G32" s="175"/>
      <c r="H32" s="175" t="s">
        <v>14</v>
      </c>
      <c r="I32" s="175"/>
      <c r="J32" s="175"/>
      <c r="K32" s="175"/>
      <c r="L32" s="109"/>
      <c r="M32" s="109"/>
    </row>
    <row r="33" spans="1:13" ht="9.75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1:13" ht="74.2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1:13" ht="18.75" customHeight="1" x14ac:dyDescent="0.25">
      <c r="A35" s="173" t="s">
        <v>15</v>
      </c>
      <c r="B35" s="173"/>
      <c r="C35" s="173"/>
      <c r="D35" s="173"/>
      <c r="E35" s="89"/>
      <c r="F35" s="89"/>
      <c r="G35" s="79"/>
      <c r="H35" s="173" t="s">
        <v>16</v>
      </c>
      <c r="I35" s="173"/>
      <c r="J35" s="173"/>
      <c r="K35" s="173"/>
      <c r="L35" s="79"/>
      <c r="M35" s="79"/>
    </row>
    <row r="36" spans="1:13" ht="15.75" customHeight="1" x14ac:dyDescent="0.25">
      <c r="A36" s="174" t="s">
        <v>17</v>
      </c>
      <c r="B36" s="174"/>
      <c r="C36" s="174"/>
      <c r="D36" s="174"/>
      <c r="E36" s="88"/>
      <c r="F36" s="88"/>
      <c r="G36" s="79"/>
      <c r="H36" s="174" t="s">
        <v>18</v>
      </c>
      <c r="I36" s="174"/>
      <c r="J36" s="174"/>
      <c r="K36" s="174"/>
      <c r="L36" s="79"/>
      <c r="M36" s="79"/>
    </row>
    <row r="37" spans="1:13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1:13" ht="15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1:13" ht="15" customHeight="1" x14ac:dyDescent="0.25">
      <c r="A39" s="79"/>
      <c r="B39" s="79"/>
      <c r="C39" s="79"/>
      <c r="D39" s="79"/>
      <c r="E39" s="79"/>
      <c r="F39" s="79"/>
      <c r="H39" s="79"/>
      <c r="I39" s="79"/>
      <c r="J39" s="79"/>
      <c r="K39" s="79"/>
      <c r="L39" s="79"/>
      <c r="M39" s="79"/>
    </row>
    <row r="40" spans="1:13" ht="15" customHeight="1" x14ac:dyDescent="0.25">
      <c r="A40" s="79"/>
      <c r="B40" s="79"/>
      <c r="C40" s="79"/>
      <c r="D40" s="79"/>
      <c r="E40" s="79"/>
      <c r="F40" s="79"/>
      <c r="H40" s="79"/>
      <c r="I40" s="79"/>
      <c r="J40" s="79"/>
      <c r="K40" s="79"/>
      <c r="L40" s="79"/>
      <c r="M40" s="79"/>
    </row>
    <row r="41" spans="1:13" ht="15" customHeight="1" x14ac:dyDescent="0.25">
      <c r="A41" s="79"/>
      <c r="B41" s="79"/>
      <c r="C41" s="79"/>
      <c r="D41" s="79"/>
      <c r="E41" s="79"/>
      <c r="F41" s="79"/>
      <c r="H41" s="79"/>
      <c r="I41" s="79"/>
      <c r="J41" s="79"/>
      <c r="K41" s="79"/>
      <c r="L41" s="79"/>
      <c r="M41" s="79"/>
    </row>
    <row r="42" spans="1:13" ht="18.75" customHeight="1" x14ac:dyDescent="0.25">
      <c r="A42" s="173" t="s">
        <v>19</v>
      </c>
      <c r="B42" s="173"/>
      <c r="C42" s="173"/>
      <c r="D42" s="173"/>
      <c r="F42" s="79"/>
      <c r="H42" s="173"/>
      <c r="I42" s="173"/>
      <c r="J42" s="173"/>
      <c r="K42" s="173"/>
      <c r="L42" s="79"/>
      <c r="M42" s="79"/>
    </row>
    <row r="43" spans="1:13" ht="15" customHeight="1" x14ac:dyDescent="0.25">
      <c r="L43" s="79"/>
      <c r="M43" s="79"/>
    </row>
    <row r="44" spans="1:13" ht="15" customHeight="1" x14ac:dyDescent="0.25">
      <c r="L44" s="79"/>
      <c r="M44" s="79"/>
    </row>
    <row r="45" spans="1:13" ht="15" customHeight="1" x14ac:dyDescent="0.25">
      <c r="L45" s="79"/>
      <c r="M45" s="79"/>
    </row>
    <row r="46" spans="1:13" ht="15" customHeight="1" x14ac:dyDescent="0.25">
      <c r="L46" s="79"/>
      <c r="M46" s="79"/>
    </row>
    <row r="47" spans="1:13" ht="15" customHeight="1" x14ac:dyDescent="0.25">
      <c r="G47" s="79"/>
      <c r="H47" s="79"/>
      <c r="L47" s="79"/>
      <c r="M47" s="79"/>
    </row>
    <row r="48" spans="1:13" ht="15" customHeight="1" x14ac:dyDescent="0.25">
      <c r="G48" s="79"/>
      <c r="H48" s="79"/>
      <c r="L48" s="79"/>
      <c r="M48" s="79"/>
    </row>
    <row r="49" spans="1:13" ht="15" customHeight="1" x14ac:dyDescent="0.25">
      <c r="G49" s="79"/>
      <c r="H49" s="79"/>
      <c r="I49" s="79"/>
      <c r="J49" s="79"/>
      <c r="K49" s="79"/>
      <c r="L49" s="79"/>
      <c r="M49" s="79"/>
    </row>
    <row r="50" spans="1:13" ht="15" customHeight="1" x14ac:dyDescent="0.25">
      <c r="G50" s="79"/>
      <c r="H50" s="79"/>
      <c r="I50" s="79"/>
      <c r="J50" s="79"/>
      <c r="K50" s="79"/>
      <c r="L50" s="79"/>
      <c r="M50" s="79"/>
    </row>
    <row r="51" spans="1:13" ht="15" customHeight="1" x14ac:dyDescent="0.25">
      <c r="G51" s="79"/>
      <c r="H51" s="79"/>
      <c r="I51" s="79"/>
      <c r="J51" s="79"/>
      <c r="K51" s="79"/>
      <c r="L51" s="79"/>
      <c r="M51" s="79"/>
    </row>
    <row r="52" spans="1:13" ht="15" customHeight="1" x14ac:dyDescent="0.25">
      <c r="G52" s="79"/>
      <c r="H52" s="79"/>
      <c r="I52" s="79"/>
      <c r="J52" s="79"/>
      <c r="K52" s="79"/>
      <c r="L52" s="79"/>
      <c r="M52" s="79"/>
    </row>
    <row r="53" spans="1:13" ht="15" customHeight="1" x14ac:dyDescent="0.25">
      <c r="G53" s="79"/>
      <c r="H53" s="79"/>
      <c r="I53" s="79"/>
      <c r="J53" s="79"/>
      <c r="K53" s="79"/>
      <c r="L53" s="79"/>
      <c r="M53" s="79"/>
    </row>
    <row r="54" spans="1:13" ht="15" customHeight="1" x14ac:dyDescent="0.25">
      <c r="G54" s="79"/>
      <c r="H54" s="79"/>
      <c r="I54" s="79"/>
      <c r="J54" s="79"/>
      <c r="K54" s="79"/>
      <c r="L54" s="79"/>
      <c r="M54" s="79"/>
    </row>
    <row r="55" spans="1:13" ht="1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1:13" ht="1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</sheetData>
  <mergeCells count="16">
    <mergeCell ref="A31:K31"/>
    <mergeCell ref="A32:K32"/>
    <mergeCell ref="A30:K30"/>
    <mergeCell ref="A25:K25"/>
    <mergeCell ref="A2:K2"/>
    <mergeCell ref="A3:K3"/>
    <mergeCell ref="A4:K4"/>
    <mergeCell ref="A17:K17"/>
    <mergeCell ref="A18:K18"/>
    <mergeCell ref="A24:K24"/>
    <mergeCell ref="A42:D42"/>
    <mergeCell ref="H42:K42"/>
    <mergeCell ref="A35:D35"/>
    <mergeCell ref="H35:K35"/>
    <mergeCell ref="A36:D36"/>
    <mergeCell ref="H36:K36"/>
  </mergeCells>
  <pageMargins left="0.25" right="0.25" top="0.25" bottom="0.25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L4" sqref="L4"/>
    </sheetView>
  </sheetViews>
  <sheetFormatPr defaultRowHeight="15" customHeight="1" x14ac:dyDescent="0.25"/>
  <cols>
    <col min="1" max="1" width="3.7109375" style="2" customWidth="1"/>
    <col min="2" max="2" width="19.5703125" style="1" customWidth="1"/>
    <col min="3" max="3" width="9.140625" style="1"/>
    <col min="4" max="4" width="13" style="1" customWidth="1"/>
    <col min="5" max="5" width="6.7109375" style="1" customWidth="1"/>
    <col min="6" max="6" width="7.28515625" style="1" customWidth="1"/>
    <col min="7" max="7" width="16.85546875" style="2" customWidth="1"/>
    <col min="8" max="8" width="22.28515625" style="98" customWidth="1"/>
    <col min="9" max="9" width="1.28515625" style="1" customWidth="1"/>
    <col min="10" max="10" width="3.5703125" style="2" customWidth="1"/>
    <col min="11" max="12" width="29.140625" style="1" customWidth="1"/>
    <col min="13" max="13" width="35.140625" style="1" customWidth="1"/>
  </cols>
  <sheetData>
    <row r="1" spans="1:13" ht="24.75" customHeight="1" x14ac:dyDescent="0.25">
      <c r="G1" s="187" t="s">
        <v>20</v>
      </c>
      <c r="H1" s="187"/>
      <c r="J1" s="188" t="s">
        <v>21</v>
      </c>
      <c r="K1" s="188"/>
    </row>
    <row r="2" spans="1:13" ht="6.75" customHeight="1" x14ac:dyDescent="0.25">
      <c r="J2" s="33"/>
    </row>
    <row r="3" spans="1:13" s="7" customFormat="1" ht="31.5" customHeight="1" x14ac:dyDescent="0.2">
      <c r="A3" s="189" t="s">
        <v>22</v>
      </c>
      <c r="B3" s="191" t="s">
        <v>23</v>
      </c>
      <c r="C3" s="179" t="s">
        <v>24</v>
      </c>
      <c r="D3" s="191" t="s">
        <v>25</v>
      </c>
      <c r="E3" s="179" t="s">
        <v>26</v>
      </c>
      <c r="F3" s="179" t="s">
        <v>27</v>
      </c>
      <c r="G3" s="183" t="s">
        <v>28</v>
      </c>
      <c r="H3" s="185" t="s">
        <v>29</v>
      </c>
      <c r="J3" s="181" t="s">
        <v>30</v>
      </c>
      <c r="K3" s="101" t="s">
        <v>31</v>
      </c>
      <c r="L3" s="102" t="s">
        <v>32</v>
      </c>
      <c r="M3" s="103" t="s">
        <v>33</v>
      </c>
    </row>
    <row r="4" spans="1:13" s="7" customFormat="1" ht="35.25" customHeight="1" x14ac:dyDescent="0.2">
      <c r="A4" s="190"/>
      <c r="B4" s="192"/>
      <c r="C4" s="180"/>
      <c r="D4" s="192"/>
      <c r="E4" s="180"/>
      <c r="F4" s="180"/>
      <c r="G4" s="184"/>
      <c r="H4" s="186"/>
      <c r="J4" s="182"/>
      <c r="K4" s="104" t="s">
        <v>34</v>
      </c>
      <c r="L4" s="105" t="s">
        <v>34</v>
      </c>
      <c r="M4" s="106" t="s">
        <v>35</v>
      </c>
    </row>
    <row r="5" spans="1:13" s="7" customFormat="1" ht="17.100000000000001" customHeight="1" x14ac:dyDescent="0.2">
      <c r="A5" s="8">
        <v>1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10" t="s">
        <v>41</v>
      </c>
      <c r="H5" s="99" t="s">
        <v>42</v>
      </c>
      <c r="J5" s="8">
        <v>1</v>
      </c>
      <c r="K5" s="90" t="s">
        <v>43</v>
      </c>
      <c r="L5" s="9" t="s">
        <v>44</v>
      </c>
      <c r="M5" s="11"/>
    </row>
    <row r="6" spans="1:13" s="7" customFormat="1" ht="17.100000000000001" customHeight="1" x14ac:dyDescent="0.2">
      <c r="A6" s="3">
        <v>2</v>
      </c>
      <c r="B6" s="4" t="s">
        <v>45</v>
      </c>
      <c r="C6" s="4" t="s">
        <v>46</v>
      </c>
      <c r="D6" s="4" t="s">
        <v>47</v>
      </c>
      <c r="E6" s="4" t="s">
        <v>39</v>
      </c>
      <c r="F6" s="4" t="s">
        <v>40</v>
      </c>
      <c r="G6" s="5" t="s">
        <v>41</v>
      </c>
      <c r="H6" s="100" t="s">
        <v>48</v>
      </c>
      <c r="J6" s="3">
        <v>2</v>
      </c>
      <c r="K6" s="91" t="s">
        <v>49</v>
      </c>
      <c r="L6" s="4" t="s">
        <v>50</v>
      </c>
      <c r="M6" s="6"/>
    </row>
    <row r="7" spans="1:13" s="7" customFormat="1" ht="17.100000000000001" customHeight="1" x14ac:dyDescent="0.2">
      <c r="A7" s="3">
        <v>3</v>
      </c>
      <c r="B7" s="4" t="s">
        <v>51</v>
      </c>
      <c r="C7" s="4" t="s">
        <v>52</v>
      </c>
      <c r="D7" s="4" t="s">
        <v>53</v>
      </c>
      <c r="E7" s="4" t="s">
        <v>39</v>
      </c>
      <c r="F7" s="4" t="s">
        <v>40</v>
      </c>
      <c r="G7" s="5" t="s">
        <v>41</v>
      </c>
      <c r="H7" s="100" t="s">
        <v>54</v>
      </c>
      <c r="J7" s="8">
        <v>3</v>
      </c>
      <c r="K7" s="91" t="s">
        <v>55</v>
      </c>
      <c r="L7" s="4" t="s">
        <v>56</v>
      </c>
      <c r="M7" s="6"/>
    </row>
    <row r="8" spans="1:13" s="7" customFormat="1" ht="17.100000000000001" customHeight="1" x14ac:dyDescent="0.2">
      <c r="A8" s="3">
        <v>4</v>
      </c>
      <c r="B8" s="4" t="s">
        <v>57</v>
      </c>
      <c r="C8" s="4" t="s">
        <v>58</v>
      </c>
      <c r="D8" s="4" t="s">
        <v>59</v>
      </c>
      <c r="E8" s="4" t="s">
        <v>39</v>
      </c>
      <c r="F8" s="4" t="s">
        <v>40</v>
      </c>
      <c r="G8" s="5" t="s">
        <v>41</v>
      </c>
      <c r="H8" s="100" t="s">
        <v>60</v>
      </c>
      <c r="J8" s="3">
        <v>4</v>
      </c>
      <c r="K8" s="91" t="s">
        <v>61</v>
      </c>
      <c r="L8" s="4" t="s">
        <v>62</v>
      </c>
      <c r="M8" s="6"/>
    </row>
    <row r="9" spans="1:13" s="7" customFormat="1" ht="17.100000000000001" customHeight="1" x14ac:dyDescent="0.2">
      <c r="A9" s="3">
        <v>5</v>
      </c>
      <c r="B9" s="4" t="s">
        <v>63</v>
      </c>
      <c r="C9" s="4" t="s">
        <v>64</v>
      </c>
      <c r="D9" s="4" t="s">
        <v>65</v>
      </c>
      <c r="E9" s="4" t="s">
        <v>39</v>
      </c>
      <c r="F9" s="4" t="s">
        <v>40</v>
      </c>
      <c r="G9" s="5" t="s">
        <v>41</v>
      </c>
      <c r="H9" s="100" t="s">
        <v>66</v>
      </c>
      <c r="J9" s="8">
        <v>5</v>
      </c>
      <c r="K9" s="91" t="s">
        <v>67</v>
      </c>
      <c r="L9" s="4" t="s">
        <v>68</v>
      </c>
      <c r="M9" s="6"/>
    </row>
    <row r="10" spans="1:13" s="7" customFormat="1" ht="17.100000000000001" customHeight="1" x14ac:dyDescent="0.2">
      <c r="A10" s="3">
        <v>6</v>
      </c>
      <c r="B10" s="4" t="s">
        <v>69</v>
      </c>
      <c r="C10" s="4" t="s">
        <v>70</v>
      </c>
      <c r="D10" s="4" t="s">
        <v>71</v>
      </c>
      <c r="E10" s="4" t="s">
        <v>39</v>
      </c>
      <c r="F10" s="4" t="s">
        <v>40</v>
      </c>
      <c r="G10" s="5" t="s">
        <v>41</v>
      </c>
      <c r="H10" s="100" t="s">
        <v>72</v>
      </c>
      <c r="J10" s="3">
        <v>6</v>
      </c>
      <c r="K10" s="91" t="s">
        <v>73</v>
      </c>
      <c r="L10" s="4" t="s">
        <v>74</v>
      </c>
      <c r="M10" s="6"/>
    </row>
    <row r="11" spans="1:13" s="7" customFormat="1" ht="17.100000000000001" customHeight="1" x14ac:dyDescent="0.2">
      <c r="A11" s="3">
        <v>7</v>
      </c>
      <c r="B11" s="4" t="s">
        <v>75</v>
      </c>
      <c r="C11" s="4" t="s">
        <v>76</v>
      </c>
      <c r="D11" s="4" t="s">
        <v>77</v>
      </c>
      <c r="E11" s="4" t="s">
        <v>39</v>
      </c>
      <c r="F11" s="4" t="s">
        <v>40</v>
      </c>
      <c r="G11" s="5" t="s">
        <v>41</v>
      </c>
      <c r="H11" s="100" t="s">
        <v>78</v>
      </c>
      <c r="J11" s="8">
        <v>7</v>
      </c>
      <c r="K11" s="91" t="s">
        <v>79</v>
      </c>
      <c r="L11" s="4" t="s">
        <v>80</v>
      </c>
      <c r="M11" s="6"/>
    </row>
    <row r="12" spans="1:13" s="7" customFormat="1" ht="17.100000000000001" customHeight="1" x14ac:dyDescent="0.2">
      <c r="A12" s="3">
        <v>8</v>
      </c>
      <c r="B12" s="4" t="s">
        <v>81</v>
      </c>
      <c r="C12" s="4" t="s">
        <v>82</v>
      </c>
      <c r="D12" s="4" t="s">
        <v>83</v>
      </c>
      <c r="E12" s="4" t="s">
        <v>39</v>
      </c>
      <c r="F12" s="4" t="s">
        <v>40</v>
      </c>
      <c r="G12" s="5" t="s">
        <v>41</v>
      </c>
      <c r="H12" s="100" t="s">
        <v>84</v>
      </c>
      <c r="J12" s="3">
        <v>8</v>
      </c>
      <c r="K12" s="91" t="s">
        <v>85</v>
      </c>
      <c r="L12" s="4" t="s">
        <v>86</v>
      </c>
      <c r="M12" s="6"/>
    </row>
    <row r="13" spans="1:13" s="7" customFormat="1" ht="17.100000000000001" customHeight="1" x14ac:dyDescent="0.2">
      <c r="A13" s="3">
        <v>9</v>
      </c>
      <c r="B13" s="4" t="s">
        <v>87</v>
      </c>
      <c r="C13" s="4" t="s">
        <v>88</v>
      </c>
      <c r="D13" s="4" t="s">
        <v>89</v>
      </c>
      <c r="E13" s="4" t="s">
        <v>39</v>
      </c>
      <c r="F13" s="4" t="s">
        <v>40</v>
      </c>
      <c r="G13" s="5" t="s">
        <v>41</v>
      </c>
      <c r="H13" s="100" t="s">
        <v>90</v>
      </c>
      <c r="J13" s="8">
        <v>9</v>
      </c>
      <c r="K13" s="91" t="s">
        <v>91</v>
      </c>
      <c r="L13" s="4" t="s">
        <v>92</v>
      </c>
      <c r="M13" s="6"/>
    </row>
    <row r="14" spans="1:13" s="7" customFormat="1" ht="17.100000000000001" customHeight="1" x14ac:dyDescent="0.2">
      <c r="A14" s="3">
        <v>10</v>
      </c>
      <c r="B14" s="4" t="s">
        <v>93</v>
      </c>
      <c r="C14" s="4" t="s">
        <v>94</v>
      </c>
      <c r="D14" s="4" t="s">
        <v>95</v>
      </c>
      <c r="E14" s="4" t="s">
        <v>39</v>
      </c>
      <c r="F14" s="4" t="s">
        <v>40</v>
      </c>
      <c r="G14" s="5" t="s">
        <v>41</v>
      </c>
      <c r="H14" s="100" t="s">
        <v>96</v>
      </c>
      <c r="J14" s="3">
        <v>10</v>
      </c>
      <c r="K14" s="91" t="s">
        <v>97</v>
      </c>
      <c r="L14" s="4" t="s">
        <v>98</v>
      </c>
      <c r="M14" s="6"/>
    </row>
    <row r="15" spans="1:13" s="7" customFormat="1" ht="17.100000000000001" customHeight="1" x14ac:dyDescent="0.2">
      <c r="A15" s="3">
        <v>11</v>
      </c>
      <c r="B15" s="4" t="s">
        <v>99</v>
      </c>
      <c r="C15" s="4" t="s">
        <v>100</v>
      </c>
      <c r="D15" s="4" t="s">
        <v>101</v>
      </c>
      <c r="E15" s="4" t="s">
        <v>39</v>
      </c>
      <c r="F15" s="4" t="s">
        <v>40</v>
      </c>
      <c r="G15" s="5" t="s">
        <v>41</v>
      </c>
      <c r="H15" s="100" t="s">
        <v>66</v>
      </c>
      <c r="J15" s="8">
        <v>11</v>
      </c>
      <c r="K15" s="91" t="s">
        <v>102</v>
      </c>
      <c r="L15" s="4" t="s">
        <v>103</v>
      </c>
      <c r="M15" s="6"/>
    </row>
    <row r="16" spans="1:13" s="7" customFormat="1" ht="17.100000000000001" customHeight="1" x14ac:dyDescent="0.2">
      <c r="A16" s="3">
        <v>12</v>
      </c>
      <c r="B16" s="4" t="s">
        <v>104</v>
      </c>
      <c r="C16" s="4" t="s">
        <v>105</v>
      </c>
      <c r="D16" s="4" t="s">
        <v>106</v>
      </c>
      <c r="E16" s="4" t="s">
        <v>39</v>
      </c>
      <c r="F16" s="4" t="s">
        <v>40</v>
      </c>
      <c r="G16" s="5" t="s">
        <v>41</v>
      </c>
      <c r="H16" s="100" t="s">
        <v>107</v>
      </c>
      <c r="J16" s="3">
        <v>12</v>
      </c>
      <c r="K16" s="91" t="s">
        <v>108</v>
      </c>
      <c r="L16" s="4" t="s">
        <v>109</v>
      </c>
      <c r="M16" s="6"/>
    </row>
    <row r="17" spans="1:13" s="7" customFormat="1" ht="17.100000000000001" customHeight="1" x14ac:dyDescent="0.2">
      <c r="A17" s="3">
        <v>13</v>
      </c>
      <c r="B17" s="4" t="s">
        <v>110</v>
      </c>
      <c r="C17" s="4" t="s">
        <v>111</v>
      </c>
      <c r="D17" s="4" t="s">
        <v>112</v>
      </c>
      <c r="E17" s="4" t="s">
        <v>39</v>
      </c>
      <c r="F17" s="4" t="s">
        <v>40</v>
      </c>
      <c r="G17" s="5" t="s">
        <v>41</v>
      </c>
      <c r="H17" s="100" t="s">
        <v>113</v>
      </c>
      <c r="J17" s="8">
        <v>13</v>
      </c>
      <c r="K17" s="91" t="s">
        <v>114</v>
      </c>
      <c r="L17" s="4" t="s">
        <v>115</v>
      </c>
      <c r="M17" s="6"/>
    </row>
    <row r="18" spans="1:13" s="7" customFormat="1" ht="17.100000000000001" customHeight="1" x14ac:dyDescent="0.2">
      <c r="A18" s="3">
        <v>14</v>
      </c>
      <c r="B18" s="4" t="s">
        <v>116</v>
      </c>
      <c r="C18" s="4" t="s">
        <v>117</v>
      </c>
      <c r="D18" s="4" t="s">
        <v>118</v>
      </c>
      <c r="E18" s="4" t="s">
        <v>39</v>
      </c>
      <c r="F18" s="4" t="s">
        <v>40</v>
      </c>
      <c r="G18" s="5" t="s">
        <v>41</v>
      </c>
      <c r="H18" s="100" t="s">
        <v>66</v>
      </c>
      <c r="J18" s="3">
        <v>14</v>
      </c>
      <c r="K18" s="91" t="s">
        <v>119</v>
      </c>
      <c r="L18" s="4" t="s">
        <v>120</v>
      </c>
      <c r="M18" s="6"/>
    </row>
    <row r="19" spans="1:13" s="7" customFormat="1" ht="17.100000000000001" customHeight="1" x14ac:dyDescent="0.2">
      <c r="A19" s="3">
        <v>15</v>
      </c>
      <c r="B19" s="4" t="s">
        <v>121</v>
      </c>
      <c r="C19" s="4" t="s">
        <v>122</v>
      </c>
      <c r="D19" s="4" t="s">
        <v>123</v>
      </c>
      <c r="E19" s="4" t="s">
        <v>39</v>
      </c>
      <c r="F19" s="4" t="s">
        <v>40</v>
      </c>
      <c r="G19" s="5" t="s">
        <v>41</v>
      </c>
      <c r="H19" s="100" t="s">
        <v>124</v>
      </c>
      <c r="J19" s="8">
        <v>15</v>
      </c>
      <c r="K19" s="91" t="s">
        <v>125</v>
      </c>
      <c r="L19" s="4" t="s">
        <v>126</v>
      </c>
      <c r="M19" s="6"/>
    </row>
    <row r="20" spans="1:13" s="7" customFormat="1" ht="17.100000000000001" customHeight="1" x14ac:dyDescent="0.2">
      <c r="A20" s="3">
        <v>16</v>
      </c>
      <c r="B20" s="4" t="s">
        <v>127</v>
      </c>
      <c r="C20" s="4" t="s">
        <v>128</v>
      </c>
      <c r="D20" s="5" t="s">
        <v>129</v>
      </c>
      <c r="E20" s="4" t="s">
        <v>39</v>
      </c>
      <c r="F20" s="4" t="s">
        <v>40</v>
      </c>
      <c r="G20" s="5" t="s">
        <v>41</v>
      </c>
      <c r="H20" s="100" t="s">
        <v>130</v>
      </c>
      <c r="J20" s="3">
        <v>16</v>
      </c>
      <c r="K20" s="91" t="s">
        <v>131</v>
      </c>
      <c r="L20" s="4" t="s">
        <v>132</v>
      </c>
      <c r="M20" s="6"/>
    </row>
    <row r="21" spans="1:13" s="7" customFormat="1" ht="17.100000000000001" customHeight="1" x14ac:dyDescent="0.2">
      <c r="A21" s="3">
        <v>17</v>
      </c>
      <c r="B21" s="4" t="s">
        <v>133</v>
      </c>
      <c r="C21" s="4" t="s">
        <v>134</v>
      </c>
      <c r="D21" s="4" t="s">
        <v>135</v>
      </c>
      <c r="E21" s="4" t="s">
        <v>39</v>
      </c>
      <c r="F21" s="4" t="s">
        <v>40</v>
      </c>
      <c r="G21" s="5" t="s">
        <v>41</v>
      </c>
      <c r="H21" s="100" t="s">
        <v>136</v>
      </c>
      <c r="J21" s="8">
        <v>17</v>
      </c>
      <c r="K21" s="91" t="s">
        <v>137</v>
      </c>
      <c r="L21" s="4" t="s">
        <v>138</v>
      </c>
      <c r="M21" s="6"/>
    </row>
    <row r="22" spans="1:13" s="7" customFormat="1" ht="17.100000000000001" customHeight="1" x14ac:dyDescent="0.2">
      <c r="A22" s="3">
        <v>18</v>
      </c>
      <c r="B22" s="4" t="s">
        <v>139</v>
      </c>
      <c r="C22" s="4" t="s">
        <v>140</v>
      </c>
      <c r="D22" s="4" t="s">
        <v>141</v>
      </c>
      <c r="E22" s="4" t="s">
        <v>39</v>
      </c>
      <c r="F22" s="4" t="s">
        <v>40</v>
      </c>
      <c r="G22" s="5" t="s">
        <v>41</v>
      </c>
      <c r="H22" s="100" t="s">
        <v>142</v>
      </c>
      <c r="J22" s="3">
        <v>18</v>
      </c>
      <c r="K22" s="91" t="s">
        <v>143</v>
      </c>
      <c r="L22" s="4" t="s">
        <v>144</v>
      </c>
      <c r="M22" s="6"/>
    </row>
    <row r="23" spans="1:13" s="7" customFormat="1" ht="17.100000000000001" customHeight="1" x14ac:dyDescent="0.2">
      <c r="A23" s="3">
        <v>19</v>
      </c>
      <c r="B23" s="4" t="s">
        <v>145</v>
      </c>
      <c r="C23" s="4" t="s">
        <v>146</v>
      </c>
      <c r="D23" s="4" t="s">
        <v>147</v>
      </c>
      <c r="E23" s="4" t="s">
        <v>39</v>
      </c>
      <c r="F23" s="4" t="s">
        <v>40</v>
      </c>
      <c r="G23" s="5" t="s">
        <v>41</v>
      </c>
      <c r="H23" s="100" t="s">
        <v>148</v>
      </c>
      <c r="J23" s="8">
        <v>19</v>
      </c>
      <c r="K23" s="91" t="s">
        <v>149</v>
      </c>
      <c r="L23" s="4" t="s">
        <v>150</v>
      </c>
      <c r="M23" s="6"/>
    </row>
    <row r="24" spans="1:13" s="7" customFormat="1" ht="17.100000000000001" customHeight="1" x14ac:dyDescent="0.2">
      <c r="A24" s="3">
        <v>20</v>
      </c>
      <c r="B24" s="4" t="s">
        <v>151</v>
      </c>
      <c r="C24" s="4" t="s">
        <v>152</v>
      </c>
      <c r="D24" s="4" t="s">
        <v>153</v>
      </c>
      <c r="E24" s="4" t="s">
        <v>39</v>
      </c>
      <c r="F24" s="4" t="s">
        <v>40</v>
      </c>
      <c r="G24" s="5" t="s">
        <v>41</v>
      </c>
      <c r="H24" s="100" t="s">
        <v>148</v>
      </c>
      <c r="J24" s="3">
        <v>20</v>
      </c>
      <c r="K24" s="91" t="s">
        <v>154</v>
      </c>
      <c r="L24" s="4" t="s">
        <v>155</v>
      </c>
      <c r="M24" s="6"/>
    </row>
    <row r="25" spans="1:13" s="7" customFormat="1" ht="17.100000000000001" customHeight="1" x14ac:dyDescent="0.2">
      <c r="A25" s="3">
        <v>21</v>
      </c>
      <c r="B25" s="4" t="s">
        <v>156</v>
      </c>
      <c r="C25" s="4" t="s">
        <v>157</v>
      </c>
      <c r="D25" s="4" t="s">
        <v>158</v>
      </c>
      <c r="E25" s="4" t="s">
        <v>159</v>
      </c>
      <c r="F25" s="4" t="s">
        <v>40</v>
      </c>
      <c r="G25" s="5" t="s">
        <v>41</v>
      </c>
      <c r="H25" s="100" t="s">
        <v>148</v>
      </c>
      <c r="J25" s="8">
        <v>21</v>
      </c>
      <c r="K25" s="91" t="s">
        <v>160</v>
      </c>
      <c r="L25" s="4" t="s">
        <v>161</v>
      </c>
      <c r="M25" s="6"/>
    </row>
    <row r="26" spans="1:13" s="7" customFormat="1" ht="17.100000000000001" customHeight="1" x14ac:dyDescent="0.2">
      <c r="A26" s="3">
        <v>22</v>
      </c>
      <c r="B26" s="4" t="s">
        <v>162</v>
      </c>
      <c r="C26" s="4" t="s">
        <v>163</v>
      </c>
      <c r="D26" s="4" t="s">
        <v>164</v>
      </c>
      <c r="E26" s="4" t="s">
        <v>159</v>
      </c>
      <c r="F26" s="4" t="s">
        <v>40</v>
      </c>
      <c r="G26" s="5" t="s">
        <v>41</v>
      </c>
      <c r="H26" s="100" t="s">
        <v>165</v>
      </c>
      <c r="J26" s="3">
        <v>22</v>
      </c>
      <c r="K26" s="91" t="s">
        <v>166</v>
      </c>
      <c r="L26" s="4" t="s">
        <v>167</v>
      </c>
      <c r="M26" s="6"/>
    </row>
    <row r="27" spans="1:13" s="7" customFormat="1" ht="17.100000000000001" customHeight="1" x14ac:dyDescent="0.2">
      <c r="A27" s="3">
        <v>23</v>
      </c>
      <c r="B27" s="4" t="s">
        <v>168</v>
      </c>
      <c r="C27" s="4" t="s">
        <v>169</v>
      </c>
      <c r="D27" s="4" t="s">
        <v>170</v>
      </c>
      <c r="E27" s="4" t="s">
        <v>159</v>
      </c>
      <c r="F27" s="4" t="s">
        <v>40</v>
      </c>
      <c r="G27" s="5" t="s">
        <v>41</v>
      </c>
      <c r="H27" s="100" t="s">
        <v>171</v>
      </c>
      <c r="J27" s="8">
        <v>23</v>
      </c>
      <c r="K27" s="91" t="s">
        <v>172</v>
      </c>
      <c r="L27" s="4" t="s">
        <v>173</v>
      </c>
      <c r="M27" s="6"/>
    </row>
    <row r="28" spans="1:13" s="7" customFormat="1" ht="17.100000000000001" customHeight="1" x14ac:dyDescent="0.2">
      <c r="A28" s="3">
        <v>24</v>
      </c>
      <c r="B28" s="4" t="s">
        <v>174</v>
      </c>
      <c r="C28" s="4" t="s">
        <v>175</v>
      </c>
      <c r="D28" s="4" t="s">
        <v>176</v>
      </c>
      <c r="E28" s="4" t="s">
        <v>159</v>
      </c>
      <c r="F28" s="4" t="s">
        <v>40</v>
      </c>
      <c r="G28" s="5" t="s">
        <v>41</v>
      </c>
      <c r="H28" s="100" t="s">
        <v>177</v>
      </c>
      <c r="J28" s="3">
        <v>24</v>
      </c>
      <c r="K28" s="91" t="s">
        <v>178</v>
      </c>
      <c r="L28" s="4" t="s">
        <v>179</v>
      </c>
      <c r="M28" s="6"/>
    </row>
    <row r="29" spans="1:13" s="7" customFormat="1" ht="17.100000000000001" customHeight="1" x14ac:dyDescent="0.2">
      <c r="A29" s="3">
        <v>25</v>
      </c>
      <c r="B29" s="4" t="s">
        <v>180</v>
      </c>
      <c r="C29" s="4" t="s">
        <v>181</v>
      </c>
      <c r="D29" s="4" t="s">
        <v>182</v>
      </c>
      <c r="E29" s="4" t="s">
        <v>159</v>
      </c>
      <c r="F29" s="4" t="s">
        <v>40</v>
      </c>
      <c r="G29" s="5" t="s">
        <v>41</v>
      </c>
      <c r="H29" s="100" t="s">
        <v>183</v>
      </c>
      <c r="J29" s="8">
        <v>25</v>
      </c>
      <c r="K29" s="91" t="s">
        <v>184</v>
      </c>
      <c r="L29" s="4" t="s">
        <v>185</v>
      </c>
      <c r="M29" s="6"/>
    </row>
    <row r="30" spans="1:13" s="7" customFormat="1" ht="17.100000000000001" customHeight="1" x14ac:dyDescent="0.2">
      <c r="A30" s="3">
        <v>26</v>
      </c>
      <c r="B30" s="4" t="s">
        <v>186</v>
      </c>
      <c r="C30" s="4" t="s">
        <v>187</v>
      </c>
      <c r="D30" s="4" t="s">
        <v>188</v>
      </c>
      <c r="E30" s="4" t="s">
        <v>159</v>
      </c>
      <c r="F30" s="4" t="s">
        <v>40</v>
      </c>
      <c r="G30" s="5" t="s">
        <v>41</v>
      </c>
      <c r="H30" s="100" t="s">
        <v>189</v>
      </c>
      <c r="J30" s="3">
        <v>26</v>
      </c>
      <c r="K30" s="91" t="s">
        <v>190</v>
      </c>
      <c r="L30" s="4" t="s">
        <v>191</v>
      </c>
      <c r="M30" s="6"/>
    </row>
    <row r="31" spans="1:13" s="7" customFormat="1" ht="17.100000000000001" customHeight="1" x14ac:dyDescent="0.2">
      <c r="A31" s="3">
        <v>27</v>
      </c>
      <c r="B31" s="4" t="s">
        <v>192</v>
      </c>
      <c r="C31" s="4" t="s">
        <v>193</v>
      </c>
      <c r="D31" s="4" t="s">
        <v>194</v>
      </c>
      <c r="E31" s="4" t="s">
        <v>159</v>
      </c>
      <c r="F31" s="4" t="s">
        <v>40</v>
      </c>
      <c r="G31" s="5" t="s">
        <v>41</v>
      </c>
      <c r="H31" s="100" t="s">
        <v>195</v>
      </c>
      <c r="J31" s="8">
        <v>27</v>
      </c>
      <c r="K31" s="91" t="s">
        <v>196</v>
      </c>
      <c r="L31" s="4" t="s">
        <v>197</v>
      </c>
      <c r="M31" s="6"/>
    </row>
    <row r="32" spans="1:13" s="7" customFormat="1" ht="17.100000000000001" customHeight="1" x14ac:dyDescent="0.2">
      <c r="A32" s="3">
        <v>28</v>
      </c>
      <c r="B32" s="4" t="s">
        <v>198</v>
      </c>
      <c r="C32" s="4" t="s">
        <v>199</v>
      </c>
      <c r="D32" s="4" t="s">
        <v>200</v>
      </c>
      <c r="E32" s="4" t="s">
        <v>159</v>
      </c>
      <c r="F32" s="4" t="s">
        <v>40</v>
      </c>
      <c r="G32" s="5" t="s">
        <v>41</v>
      </c>
      <c r="H32" s="100" t="s">
        <v>201</v>
      </c>
      <c r="J32" s="3">
        <v>28</v>
      </c>
      <c r="K32" s="91" t="s">
        <v>202</v>
      </c>
      <c r="L32" s="4" t="s">
        <v>203</v>
      </c>
      <c r="M32" s="6"/>
    </row>
    <row r="33" spans="1:13" s="7" customFormat="1" ht="17.100000000000001" customHeight="1" x14ac:dyDescent="0.2">
      <c r="A33" s="3">
        <v>29</v>
      </c>
      <c r="B33" s="4" t="s">
        <v>204</v>
      </c>
      <c r="C33" s="4" t="s">
        <v>205</v>
      </c>
      <c r="D33" s="4" t="s">
        <v>206</v>
      </c>
      <c r="E33" s="4" t="s">
        <v>159</v>
      </c>
      <c r="F33" s="4" t="s">
        <v>40</v>
      </c>
      <c r="G33" s="5" t="s">
        <v>41</v>
      </c>
      <c r="H33" s="100" t="s">
        <v>207</v>
      </c>
      <c r="J33" s="8">
        <v>29</v>
      </c>
      <c r="K33" s="91" t="s">
        <v>208</v>
      </c>
      <c r="L33" s="4" t="s">
        <v>209</v>
      </c>
      <c r="M33" s="6"/>
    </row>
    <row r="34" spans="1:13" s="7" customFormat="1" ht="17.100000000000001" customHeight="1" x14ac:dyDescent="0.2">
      <c r="A34" s="3">
        <v>30</v>
      </c>
      <c r="B34" s="4" t="s">
        <v>210</v>
      </c>
      <c r="C34" s="4" t="s">
        <v>211</v>
      </c>
      <c r="D34" s="4" t="s">
        <v>212</v>
      </c>
      <c r="E34" s="4" t="s">
        <v>159</v>
      </c>
      <c r="F34" s="4" t="s">
        <v>40</v>
      </c>
      <c r="G34" s="5" t="s">
        <v>41</v>
      </c>
      <c r="H34" s="100" t="s">
        <v>213</v>
      </c>
      <c r="J34" s="3">
        <v>30</v>
      </c>
      <c r="K34" s="91" t="s">
        <v>214</v>
      </c>
      <c r="L34" s="4" t="s">
        <v>215</v>
      </c>
      <c r="M34" s="6"/>
    </row>
    <row r="35" spans="1:13" s="7" customFormat="1" ht="17.100000000000001" customHeight="1" x14ac:dyDescent="0.2">
      <c r="A35" s="3">
        <v>31</v>
      </c>
      <c r="B35" s="4" t="s">
        <v>216</v>
      </c>
      <c r="C35" s="4" t="s">
        <v>211</v>
      </c>
      <c r="D35" s="4" t="s">
        <v>217</v>
      </c>
      <c r="E35" s="4" t="s">
        <v>159</v>
      </c>
      <c r="F35" s="4" t="s">
        <v>40</v>
      </c>
      <c r="G35" s="5" t="s">
        <v>41</v>
      </c>
      <c r="H35" s="100" t="s">
        <v>218</v>
      </c>
      <c r="J35" s="8">
        <v>31</v>
      </c>
      <c r="K35" s="91" t="s">
        <v>219</v>
      </c>
      <c r="L35" s="4" t="s">
        <v>220</v>
      </c>
      <c r="M35" s="6"/>
    </row>
    <row r="36" spans="1:13" s="7" customFormat="1" ht="17.100000000000001" customHeight="1" x14ac:dyDescent="0.2">
      <c r="A36" s="3">
        <v>32</v>
      </c>
      <c r="B36" s="4" t="s">
        <v>221</v>
      </c>
      <c r="C36" s="4" t="s">
        <v>222</v>
      </c>
      <c r="D36" s="4" t="s">
        <v>223</v>
      </c>
      <c r="E36" s="4" t="s">
        <v>159</v>
      </c>
      <c r="F36" s="4" t="s">
        <v>40</v>
      </c>
      <c r="G36" s="5" t="s">
        <v>41</v>
      </c>
      <c r="H36" s="100" t="s">
        <v>224</v>
      </c>
      <c r="J36" s="3">
        <v>32</v>
      </c>
      <c r="K36" s="91" t="s">
        <v>225</v>
      </c>
      <c r="L36" s="4" t="s">
        <v>226</v>
      </c>
      <c r="M36" s="6"/>
    </row>
    <row r="37" spans="1:13" s="7" customFormat="1" ht="17.100000000000001" customHeight="1" x14ac:dyDescent="0.2">
      <c r="A37" s="3">
        <v>33</v>
      </c>
      <c r="B37" s="4" t="s">
        <v>227</v>
      </c>
      <c r="C37" s="4" t="s">
        <v>228</v>
      </c>
      <c r="D37" s="4" t="s">
        <v>229</v>
      </c>
      <c r="E37" s="4" t="s">
        <v>159</v>
      </c>
      <c r="F37" s="4" t="s">
        <v>40</v>
      </c>
      <c r="G37" s="5" t="s">
        <v>41</v>
      </c>
      <c r="H37" s="100" t="s">
        <v>230</v>
      </c>
      <c r="J37" s="8">
        <v>33</v>
      </c>
      <c r="K37" s="91" t="s">
        <v>231</v>
      </c>
      <c r="L37" s="4" t="s">
        <v>232</v>
      </c>
      <c r="M37" s="6"/>
    </row>
    <row r="38" spans="1:13" s="7" customFormat="1" ht="17.100000000000001" customHeight="1" x14ac:dyDescent="0.2">
      <c r="A38" s="3">
        <v>34</v>
      </c>
      <c r="B38" s="4" t="s">
        <v>233</v>
      </c>
      <c r="C38" s="4" t="s">
        <v>234</v>
      </c>
      <c r="D38" s="4" t="s">
        <v>235</v>
      </c>
      <c r="E38" s="4" t="s">
        <v>159</v>
      </c>
      <c r="F38" s="4" t="s">
        <v>40</v>
      </c>
      <c r="G38" s="5" t="s">
        <v>41</v>
      </c>
      <c r="H38" s="100" t="s">
        <v>236</v>
      </c>
      <c r="J38" s="3">
        <v>34</v>
      </c>
      <c r="K38" s="91" t="s">
        <v>237</v>
      </c>
      <c r="L38" s="4" t="s">
        <v>238</v>
      </c>
      <c r="M38" s="6"/>
    </row>
    <row r="39" spans="1:13" s="7" customFormat="1" ht="17.100000000000001" customHeight="1" x14ac:dyDescent="0.2">
      <c r="A39" s="3">
        <v>35</v>
      </c>
      <c r="B39" s="4" t="s">
        <v>239</v>
      </c>
      <c r="C39" s="4" t="s">
        <v>240</v>
      </c>
      <c r="D39" s="4" t="s">
        <v>241</v>
      </c>
      <c r="E39" s="4" t="s">
        <v>159</v>
      </c>
      <c r="F39" s="4" t="s">
        <v>40</v>
      </c>
      <c r="G39" s="5" t="s">
        <v>41</v>
      </c>
      <c r="H39" s="100" t="s">
        <v>242</v>
      </c>
      <c r="J39" s="8">
        <v>35</v>
      </c>
      <c r="K39" s="91" t="s">
        <v>243</v>
      </c>
      <c r="L39" s="4" t="s">
        <v>244</v>
      </c>
      <c r="M39" s="6"/>
    </row>
    <row r="40" spans="1:13" s="7" customFormat="1" ht="17.100000000000001" customHeight="1" x14ac:dyDescent="0.2">
      <c r="A40" s="3">
        <v>36</v>
      </c>
      <c r="B40" s="4" t="s">
        <v>245</v>
      </c>
      <c r="C40" s="4" t="s">
        <v>246</v>
      </c>
      <c r="D40" s="4" t="s">
        <v>247</v>
      </c>
      <c r="E40" s="4" t="s">
        <v>159</v>
      </c>
      <c r="F40" s="4" t="s">
        <v>40</v>
      </c>
      <c r="G40" s="5" t="s">
        <v>41</v>
      </c>
      <c r="H40" s="100" t="s">
        <v>248</v>
      </c>
      <c r="J40" s="3">
        <v>36</v>
      </c>
      <c r="K40" s="91" t="s">
        <v>249</v>
      </c>
      <c r="L40" s="4" t="s">
        <v>250</v>
      </c>
      <c r="M40" s="6"/>
    </row>
    <row r="41" spans="1:13" s="7" customFormat="1" ht="17.100000000000001" customHeight="1" x14ac:dyDescent="0.2">
      <c r="A41" s="3">
        <v>37</v>
      </c>
      <c r="B41" s="4" t="s">
        <v>251</v>
      </c>
      <c r="C41" s="4" t="s">
        <v>252</v>
      </c>
      <c r="D41" s="4" t="s">
        <v>253</v>
      </c>
      <c r="E41" s="4" t="s">
        <v>159</v>
      </c>
      <c r="F41" s="4" t="s">
        <v>40</v>
      </c>
      <c r="G41" s="5" t="s">
        <v>41</v>
      </c>
      <c r="H41" s="100" t="s">
        <v>254</v>
      </c>
      <c r="J41" s="8">
        <v>37</v>
      </c>
      <c r="K41" s="91" t="s">
        <v>255</v>
      </c>
      <c r="L41" s="4" t="s">
        <v>256</v>
      </c>
      <c r="M41" s="6"/>
    </row>
    <row r="42" spans="1:13" s="7" customFormat="1" ht="17.100000000000001" customHeight="1" x14ac:dyDescent="0.2">
      <c r="A42" s="3">
        <v>38</v>
      </c>
      <c r="B42" s="4" t="s">
        <v>257</v>
      </c>
      <c r="C42" s="4" t="s">
        <v>258</v>
      </c>
      <c r="D42" s="4" t="s">
        <v>259</v>
      </c>
      <c r="E42" s="4" t="s">
        <v>159</v>
      </c>
      <c r="F42" s="4" t="s">
        <v>40</v>
      </c>
      <c r="G42" s="5" t="s">
        <v>41</v>
      </c>
      <c r="H42" s="100" t="s">
        <v>260</v>
      </c>
      <c r="J42" s="3">
        <v>38</v>
      </c>
      <c r="K42" s="91" t="s">
        <v>261</v>
      </c>
      <c r="L42" s="4" t="s">
        <v>262</v>
      </c>
      <c r="M42" s="6"/>
    </row>
    <row r="43" spans="1:13" s="7" customFormat="1" ht="17.100000000000001" customHeight="1" x14ac:dyDescent="0.2">
      <c r="A43" s="3">
        <v>39</v>
      </c>
      <c r="B43" s="4" t="s">
        <v>263</v>
      </c>
      <c r="C43" s="4" t="s">
        <v>264</v>
      </c>
      <c r="D43" s="4" t="s">
        <v>265</v>
      </c>
      <c r="E43" s="4" t="s">
        <v>159</v>
      </c>
      <c r="F43" s="4" t="s">
        <v>40</v>
      </c>
      <c r="G43" s="5" t="s">
        <v>41</v>
      </c>
      <c r="H43" s="100" t="s">
        <v>78</v>
      </c>
      <c r="J43" s="8">
        <v>39</v>
      </c>
      <c r="K43" s="91" t="s">
        <v>266</v>
      </c>
      <c r="L43" s="4" t="s">
        <v>267</v>
      </c>
      <c r="M43" s="6"/>
    </row>
    <row r="44" spans="1:13" s="7" customFormat="1" ht="17.100000000000001" customHeight="1" x14ac:dyDescent="0.2">
      <c r="A44" s="3">
        <v>40</v>
      </c>
      <c r="B44" s="4" t="s">
        <v>268</v>
      </c>
      <c r="C44" s="4" t="s">
        <v>269</v>
      </c>
      <c r="D44" s="4" t="s">
        <v>270</v>
      </c>
      <c r="E44" s="4" t="s">
        <v>159</v>
      </c>
      <c r="F44" s="4" t="s">
        <v>40</v>
      </c>
      <c r="G44" s="5" t="s">
        <v>41</v>
      </c>
      <c r="H44" s="100" t="s">
        <v>271</v>
      </c>
      <c r="J44" s="3">
        <v>40</v>
      </c>
      <c r="K44" s="91" t="s">
        <v>272</v>
      </c>
      <c r="L44" s="4" t="s">
        <v>273</v>
      </c>
      <c r="M44" s="6"/>
    </row>
    <row r="45" spans="1:13" s="7" customFormat="1" ht="17.100000000000001" customHeight="1" x14ac:dyDescent="0.2">
      <c r="A45" s="3">
        <v>41</v>
      </c>
      <c r="B45" s="4" t="s">
        <v>274</v>
      </c>
      <c r="C45" s="4" t="s">
        <v>275</v>
      </c>
      <c r="D45" s="4" t="s">
        <v>276</v>
      </c>
      <c r="E45" s="4" t="s">
        <v>159</v>
      </c>
      <c r="F45" s="4" t="s">
        <v>40</v>
      </c>
      <c r="G45" s="5" t="s">
        <v>41</v>
      </c>
      <c r="H45" s="100" t="s">
        <v>277</v>
      </c>
      <c r="J45" s="8">
        <v>41</v>
      </c>
      <c r="K45" s="91" t="s">
        <v>278</v>
      </c>
      <c r="L45" s="4" t="s">
        <v>279</v>
      </c>
      <c r="M45" s="6"/>
    </row>
    <row r="46" spans="1:13" s="7" customFormat="1" ht="17.100000000000001" customHeight="1" x14ac:dyDescent="0.2">
      <c r="A46" s="3">
        <v>42</v>
      </c>
      <c r="B46" s="4" t="s">
        <v>280</v>
      </c>
      <c r="C46" s="4" t="s">
        <v>281</v>
      </c>
      <c r="D46" s="4" t="s">
        <v>282</v>
      </c>
      <c r="E46" s="4" t="s">
        <v>159</v>
      </c>
      <c r="F46" s="4" t="s">
        <v>40</v>
      </c>
      <c r="G46" s="5" t="s">
        <v>41</v>
      </c>
      <c r="H46" s="100" t="s">
        <v>283</v>
      </c>
      <c r="J46" s="3">
        <v>42</v>
      </c>
      <c r="K46" s="91" t="s">
        <v>284</v>
      </c>
      <c r="L46" s="4" t="s">
        <v>285</v>
      </c>
      <c r="M46" s="6"/>
    </row>
    <row r="47" spans="1:13" s="7" customFormat="1" ht="17.100000000000001" customHeight="1" x14ac:dyDescent="0.2">
      <c r="A47" s="3">
        <v>43</v>
      </c>
      <c r="B47" s="4" t="s">
        <v>286</v>
      </c>
      <c r="C47" s="4" t="s">
        <v>58</v>
      </c>
      <c r="D47" s="4" t="s">
        <v>270</v>
      </c>
      <c r="E47" s="4" t="s">
        <v>159</v>
      </c>
      <c r="F47" s="4" t="s">
        <v>40</v>
      </c>
      <c r="G47" s="5" t="s">
        <v>41</v>
      </c>
      <c r="H47" s="100" t="s">
        <v>54</v>
      </c>
      <c r="J47" s="8">
        <v>43</v>
      </c>
      <c r="K47" s="91" t="s">
        <v>287</v>
      </c>
      <c r="L47" s="4" t="s">
        <v>288</v>
      </c>
      <c r="M47" s="6"/>
    </row>
    <row r="48" spans="1:13" ht="15.75" customHeight="1" x14ac:dyDescent="0.25">
      <c r="A48"/>
      <c r="B48"/>
      <c r="C48"/>
      <c r="D48"/>
      <c r="E48"/>
      <c r="F48"/>
      <c r="G48"/>
      <c r="H48"/>
      <c r="J48"/>
      <c r="K48"/>
      <c r="L48"/>
      <c r="M48"/>
    </row>
    <row r="49" spans="1:13" s="7" customFormat="1" ht="13.35" customHeight="1" x14ac:dyDescent="0.25">
      <c r="A49"/>
      <c r="B49"/>
      <c r="C49"/>
      <c r="D49"/>
      <c r="E49"/>
      <c r="F49"/>
      <c r="G49"/>
      <c r="H49"/>
      <c r="J49"/>
      <c r="K49"/>
      <c r="L49"/>
      <c r="M49"/>
    </row>
    <row r="50" spans="1:13" s="7" customFormat="1" ht="13.35" customHeight="1" x14ac:dyDescent="0.25">
      <c r="A50"/>
      <c r="B50"/>
      <c r="C50"/>
      <c r="D50"/>
      <c r="E50"/>
      <c r="F50"/>
      <c r="G50"/>
      <c r="H50"/>
      <c r="J50"/>
      <c r="K50"/>
      <c r="L50"/>
      <c r="M50"/>
    </row>
    <row r="51" spans="1:13" s="7" customFormat="1" ht="13.35" customHeight="1" x14ac:dyDescent="0.25">
      <c r="A51"/>
      <c r="B51"/>
      <c r="C51"/>
      <c r="D51"/>
      <c r="E51"/>
      <c r="F51"/>
      <c r="G51"/>
      <c r="H51"/>
      <c r="J51"/>
      <c r="K51"/>
      <c r="L51"/>
      <c r="M51"/>
    </row>
    <row r="52" spans="1:13" s="7" customFormat="1" ht="13.35" customHeight="1" x14ac:dyDescent="0.25">
      <c r="A52"/>
      <c r="B52"/>
      <c r="C52"/>
      <c r="D52"/>
      <c r="E52"/>
      <c r="F52"/>
      <c r="G52"/>
      <c r="H52"/>
      <c r="J52"/>
      <c r="K52"/>
      <c r="L52"/>
      <c r="M52"/>
    </row>
    <row r="53" spans="1:13" s="7" customFormat="1" ht="13.35" customHeight="1" x14ac:dyDescent="0.25">
      <c r="A53"/>
      <c r="B53"/>
      <c r="C53"/>
      <c r="D53"/>
      <c r="E53"/>
      <c r="F53"/>
      <c r="G53"/>
      <c r="H53"/>
      <c r="J53"/>
      <c r="K53"/>
      <c r="L53"/>
      <c r="M53"/>
    </row>
    <row r="54" spans="1:13" s="7" customFormat="1" ht="13.35" customHeight="1" x14ac:dyDescent="0.25">
      <c r="A54"/>
      <c r="B54"/>
      <c r="C54"/>
      <c r="D54"/>
      <c r="E54"/>
      <c r="F54"/>
      <c r="G54"/>
      <c r="H54"/>
      <c r="J54"/>
      <c r="K54"/>
      <c r="L54"/>
      <c r="M54"/>
    </row>
    <row r="55" spans="1:13" s="7" customFormat="1" ht="13.35" customHeight="1" x14ac:dyDescent="0.25">
      <c r="A55"/>
      <c r="B55"/>
      <c r="C55"/>
      <c r="D55"/>
      <c r="E55"/>
      <c r="F55"/>
      <c r="G55"/>
      <c r="H55"/>
      <c r="J55"/>
      <c r="K55"/>
      <c r="L55"/>
      <c r="M55"/>
    </row>
    <row r="56" spans="1:13" s="7" customFormat="1" ht="13.35" customHeight="1" x14ac:dyDescent="0.25">
      <c r="A56"/>
      <c r="B56"/>
      <c r="C56"/>
      <c r="D56"/>
      <c r="E56"/>
      <c r="F56"/>
      <c r="G56"/>
      <c r="H56"/>
      <c r="J56"/>
      <c r="K56"/>
      <c r="L56"/>
      <c r="M56"/>
    </row>
    <row r="57" spans="1:13" s="7" customFormat="1" ht="13.35" customHeight="1" x14ac:dyDescent="0.25">
      <c r="A57"/>
      <c r="B57"/>
      <c r="C57"/>
      <c r="D57"/>
      <c r="E57"/>
      <c r="F57"/>
      <c r="G57"/>
      <c r="H57"/>
      <c r="J57"/>
      <c r="K57"/>
      <c r="L57"/>
      <c r="M57"/>
    </row>
    <row r="58" spans="1:13" s="7" customFormat="1" ht="13.35" customHeight="1" x14ac:dyDescent="0.25">
      <c r="A58"/>
      <c r="B58"/>
      <c r="C58"/>
      <c r="D58"/>
      <c r="E58"/>
      <c r="F58"/>
      <c r="G58"/>
      <c r="H58"/>
      <c r="J58"/>
      <c r="K58"/>
      <c r="L58"/>
      <c r="M58"/>
    </row>
    <row r="59" spans="1:13" s="7" customFormat="1" ht="12.75" customHeight="1" x14ac:dyDescent="0.25">
      <c r="A59"/>
      <c r="B59"/>
      <c r="C59"/>
      <c r="D59"/>
      <c r="E59"/>
      <c r="F59"/>
      <c r="G59"/>
      <c r="H59"/>
      <c r="J59"/>
      <c r="K59"/>
      <c r="L59"/>
      <c r="M59"/>
    </row>
  </sheetData>
  <mergeCells count="11">
    <mergeCell ref="A3:A4"/>
    <mergeCell ref="B3:B4"/>
    <mergeCell ref="C3:C4"/>
    <mergeCell ref="D3:D4"/>
    <mergeCell ref="E3:E4"/>
    <mergeCell ref="F3:F4"/>
    <mergeCell ref="J3:J4"/>
    <mergeCell ref="G3:G4"/>
    <mergeCell ref="H3:H4"/>
    <mergeCell ref="G1:H1"/>
    <mergeCell ref="J1:K1"/>
  </mergeCells>
  <pageMargins left="0.25" right="0.25" top="0.25" bottom="0.25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workbookViewId="0">
      <selection activeCell="B589" sqref="B589:B652"/>
    </sheetView>
  </sheetViews>
  <sheetFormatPr defaultRowHeight="13.35" customHeight="1" x14ac:dyDescent="0.25"/>
  <cols>
    <col min="1" max="1" width="3.28515625" style="13" customWidth="1"/>
    <col min="2" max="2" width="12.85546875" style="14" customWidth="1"/>
    <col min="3" max="3" width="5.140625" style="14" customWidth="1"/>
    <col min="4" max="8" width="2.28515625" style="7" customWidth="1"/>
    <col min="9" max="9" width="2.5703125" style="7" customWidth="1"/>
    <col min="10" max="37" width="2.28515625" style="7" customWidth="1"/>
    <col min="38" max="38" width="0" style="7" hidden="1" customWidth="1"/>
  </cols>
  <sheetData>
    <row r="1" spans="1:38" s="73" customFormat="1" ht="21" customHeight="1" x14ac:dyDescent="0.3">
      <c r="A1" s="193" t="s">
        <v>289</v>
      </c>
      <c r="B1" s="193"/>
      <c r="C1" s="193"/>
      <c r="D1" s="193"/>
      <c r="E1" s="193"/>
      <c r="F1" s="193"/>
      <c r="G1" s="193"/>
      <c r="H1" s="193"/>
      <c r="I1" s="193"/>
      <c r="J1" s="75"/>
      <c r="K1" s="74"/>
      <c r="L1" s="74"/>
      <c r="M1" s="74"/>
      <c r="N1" s="74"/>
      <c r="O1" s="74"/>
      <c r="P1" s="74"/>
      <c r="Q1" s="74"/>
      <c r="R1" s="74"/>
      <c r="S1" s="74"/>
      <c r="T1" s="74"/>
      <c r="U1" s="194" t="s">
        <v>290</v>
      </c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3">
        <v>43</v>
      </c>
      <c r="AJ1" s="193"/>
      <c r="AK1" s="193"/>
    </row>
    <row r="2" spans="1:38" ht="21" customHeight="1" x14ac:dyDescent="0.25">
      <c r="A2" s="181" t="s">
        <v>30</v>
      </c>
      <c r="B2" s="17"/>
      <c r="C2" s="107" t="s">
        <v>291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196" t="s">
        <v>292</v>
      </c>
      <c r="AJ2" s="197"/>
      <c r="AK2" s="198"/>
    </row>
    <row r="3" spans="1:38" ht="12.6" customHeight="1" x14ac:dyDescent="0.25">
      <c r="A3" s="195"/>
      <c r="B3" s="18" t="s">
        <v>23</v>
      </c>
      <c r="C3" s="108" t="s">
        <v>293</v>
      </c>
      <c r="D3" s="34" t="s">
        <v>294</v>
      </c>
      <c r="E3" s="34" t="s">
        <v>295</v>
      </c>
      <c r="F3" s="34" t="s">
        <v>296</v>
      </c>
      <c r="G3" s="34" t="s">
        <v>297</v>
      </c>
      <c r="H3" s="34" t="s">
        <v>298</v>
      </c>
      <c r="I3" s="34" t="s">
        <v>299</v>
      </c>
      <c r="J3" s="34" t="s">
        <v>300</v>
      </c>
      <c r="K3" s="34" t="s">
        <v>294</v>
      </c>
      <c r="L3" s="34" t="s">
        <v>295</v>
      </c>
      <c r="M3" s="34" t="s">
        <v>296</v>
      </c>
      <c r="N3" s="34" t="s">
        <v>297</v>
      </c>
      <c r="O3" s="34" t="s">
        <v>298</v>
      </c>
      <c r="P3" s="34" t="s">
        <v>299</v>
      </c>
      <c r="Q3" s="34" t="s">
        <v>300</v>
      </c>
      <c r="R3" s="34" t="s">
        <v>294</v>
      </c>
      <c r="S3" s="34" t="s">
        <v>295</v>
      </c>
      <c r="T3" s="34" t="s">
        <v>296</v>
      </c>
      <c r="U3" s="34" t="s">
        <v>297</v>
      </c>
      <c r="V3" s="34" t="s">
        <v>298</v>
      </c>
      <c r="W3" s="34" t="s">
        <v>299</v>
      </c>
      <c r="X3" s="34" t="s">
        <v>300</v>
      </c>
      <c r="Y3" s="34" t="s">
        <v>294</v>
      </c>
      <c r="Z3" s="34" t="s">
        <v>295</v>
      </c>
      <c r="AA3" s="34" t="s">
        <v>296</v>
      </c>
      <c r="AB3" s="34" t="s">
        <v>297</v>
      </c>
      <c r="AC3" s="34" t="s">
        <v>298</v>
      </c>
      <c r="AD3" s="34" t="s">
        <v>299</v>
      </c>
      <c r="AE3" s="34" t="s">
        <v>300</v>
      </c>
      <c r="AF3" s="34" t="s">
        <v>294</v>
      </c>
      <c r="AG3" s="34" t="s">
        <v>295</v>
      </c>
      <c r="AH3" s="34" t="s">
        <v>296</v>
      </c>
      <c r="AI3" s="34" t="s">
        <v>301</v>
      </c>
      <c r="AJ3" s="34" t="s">
        <v>302</v>
      </c>
      <c r="AK3" s="35" t="s">
        <v>303</v>
      </c>
    </row>
    <row r="4" spans="1:38" ht="15.95" customHeight="1" x14ac:dyDescent="0.25">
      <c r="A4" s="8">
        <v>1</v>
      </c>
      <c r="B4" s="199" t="s">
        <v>36</v>
      </c>
      <c r="C4" s="20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ref="AI4:AI35" si="0">IF(SUM(AJ4:AK4)&gt;0,SUM(AJ4:AK4),"")</f>
        <v/>
      </c>
      <c r="AJ4" s="10"/>
      <c r="AK4" s="16"/>
      <c r="AL4" s="7">
        <v>0</v>
      </c>
    </row>
    <row r="5" spans="1:38" ht="15.95" customHeight="1" x14ac:dyDescent="0.25">
      <c r="A5" s="3">
        <v>2</v>
      </c>
      <c r="B5" s="201" t="s">
        <v>45</v>
      </c>
      <c r="C5" s="20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0" t="str">
        <f t="shared" si="0"/>
        <v/>
      </c>
      <c r="AJ5" s="5">
        <v>0</v>
      </c>
      <c r="AK5" s="15">
        <v>0</v>
      </c>
      <c r="AL5" s="7">
        <v>0</v>
      </c>
    </row>
    <row r="6" spans="1:38" ht="15.95" customHeight="1" x14ac:dyDescent="0.25">
      <c r="A6" s="3">
        <v>3</v>
      </c>
      <c r="B6" s="201" t="s">
        <v>51</v>
      </c>
      <c r="C6" s="20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0" t="str">
        <f t="shared" si="0"/>
        <v/>
      </c>
      <c r="AJ6" s="5"/>
      <c r="AK6" s="15"/>
      <c r="AL6" s="7">
        <v>0</v>
      </c>
    </row>
    <row r="7" spans="1:38" ht="15.95" customHeight="1" x14ac:dyDescent="0.25">
      <c r="A7" s="3">
        <v>4</v>
      </c>
      <c r="B7" s="201" t="s">
        <v>57</v>
      </c>
      <c r="C7" s="20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0" t="str">
        <f t="shared" si="0"/>
        <v/>
      </c>
      <c r="AJ7" s="5">
        <v>0</v>
      </c>
      <c r="AK7" s="15">
        <v>0</v>
      </c>
      <c r="AL7" s="7">
        <v>0</v>
      </c>
    </row>
    <row r="8" spans="1:38" ht="15.95" customHeight="1" x14ac:dyDescent="0.25">
      <c r="A8" s="3">
        <v>5</v>
      </c>
      <c r="B8" s="201" t="s">
        <v>63</v>
      </c>
      <c r="C8" s="20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 t="str">
        <f t="shared" si="0"/>
        <v/>
      </c>
      <c r="AJ8" s="5">
        <v>0</v>
      </c>
      <c r="AK8" s="15">
        <v>0</v>
      </c>
      <c r="AL8" s="7">
        <v>0</v>
      </c>
    </row>
    <row r="9" spans="1:38" ht="15.95" customHeight="1" x14ac:dyDescent="0.25">
      <c r="A9" s="3">
        <v>6</v>
      </c>
      <c r="B9" s="201" t="s">
        <v>69</v>
      </c>
      <c r="C9" s="20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 t="str">
        <f t="shared" si="0"/>
        <v/>
      </c>
      <c r="AJ9" s="5">
        <v>0</v>
      </c>
      <c r="AK9" s="15">
        <v>0</v>
      </c>
      <c r="AL9" s="7">
        <v>0</v>
      </c>
    </row>
    <row r="10" spans="1:38" ht="15.95" customHeight="1" x14ac:dyDescent="0.25">
      <c r="A10" s="3">
        <v>7</v>
      </c>
      <c r="B10" s="201" t="s">
        <v>75</v>
      </c>
      <c r="C10" s="20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 t="str">
        <f t="shared" si="0"/>
        <v/>
      </c>
      <c r="AJ10" s="5">
        <v>0</v>
      </c>
      <c r="AK10" s="15">
        <v>0</v>
      </c>
      <c r="AL10" s="7">
        <v>0</v>
      </c>
    </row>
    <row r="11" spans="1:38" ht="15.95" customHeight="1" x14ac:dyDescent="0.25">
      <c r="A11" s="3">
        <v>8</v>
      </c>
      <c r="B11" s="201" t="s">
        <v>81</v>
      </c>
      <c r="C11" s="20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 t="str">
        <f t="shared" si="0"/>
        <v/>
      </c>
      <c r="AJ11" s="5">
        <v>0</v>
      </c>
      <c r="AK11" s="15">
        <v>0</v>
      </c>
      <c r="AL11" s="7">
        <v>0</v>
      </c>
    </row>
    <row r="12" spans="1:38" ht="15.95" customHeight="1" x14ac:dyDescent="0.25">
      <c r="A12" s="3">
        <v>9</v>
      </c>
      <c r="B12" s="201" t="s">
        <v>87</v>
      </c>
      <c r="C12" s="20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 t="str">
        <f t="shared" si="0"/>
        <v/>
      </c>
      <c r="AJ12" s="5">
        <v>0</v>
      </c>
      <c r="AK12" s="15">
        <v>0</v>
      </c>
      <c r="AL12" s="7">
        <v>0</v>
      </c>
    </row>
    <row r="13" spans="1:38" ht="15.95" customHeight="1" x14ac:dyDescent="0.25">
      <c r="A13" s="3">
        <v>10</v>
      </c>
      <c r="B13" s="201" t="s">
        <v>93</v>
      </c>
      <c r="C13" s="20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0" t="str">
        <f t="shared" si="0"/>
        <v/>
      </c>
      <c r="AJ13" s="5"/>
      <c r="AK13" s="15"/>
      <c r="AL13" s="7">
        <v>0</v>
      </c>
    </row>
    <row r="14" spans="1:38" ht="15.95" customHeight="1" x14ac:dyDescent="0.25">
      <c r="A14" s="3">
        <v>11</v>
      </c>
      <c r="B14" s="201" t="s">
        <v>99</v>
      </c>
      <c r="C14" s="20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0" t="str">
        <f t="shared" si="0"/>
        <v/>
      </c>
      <c r="AJ14" s="5"/>
      <c r="AK14" s="15"/>
      <c r="AL14" s="7">
        <v>0</v>
      </c>
    </row>
    <row r="15" spans="1:38" ht="15.95" customHeight="1" x14ac:dyDescent="0.25">
      <c r="A15" s="3">
        <v>12</v>
      </c>
      <c r="B15" s="201" t="s">
        <v>104</v>
      </c>
      <c r="C15" s="20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 t="str">
        <f t="shared" si="0"/>
        <v/>
      </c>
      <c r="AJ15" s="5"/>
      <c r="AK15" s="15"/>
      <c r="AL15" s="7">
        <v>0</v>
      </c>
    </row>
    <row r="16" spans="1:38" ht="15.95" customHeight="1" x14ac:dyDescent="0.25">
      <c r="A16" s="3">
        <v>13</v>
      </c>
      <c r="B16" s="201" t="s">
        <v>110</v>
      </c>
      <c r="C16" s="20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 t="str">
        <f t="shared" si="0"/>
        <v/>
      </c>
      <c r="AJ16" s="5"/>
      <c r="AK16" s="15"/>
      <c r="AL16" s="7">
        <v>0</v>
      </c>
    </row>
    <row r="17" spans="1:38" ht="15.95" customHeight="1" x14ac:dyDescent="0.25">
      <c r="A17" s="3">
        <v>14</v>
      </c>
      <c r="B17" s="201" t="s">
        <v>116</v>
      </c>
      <c r="C17" s="20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 t="str">
        <f t="shared" si="0"/>
        <v/>
      </c>
      <c r="AJ17" s="5">
        <v>0</v>
      </c>
      <c r="AK17" s="15">
        <v>0</v>
      </c>
      <c r="AL17" s="7">
        <v>0</v>
      </c>
    </row>
    <row r="18" spans="1:38" ht="15.95" customHeight="1" x14ac:dyDescent="0.25">
      <c r="A18" s="3">
        <v>15</v>
      </c>
      <c r="B18" s="201" t="s">
        <v>121</v>
      </c>
      <c r="C18" s="20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 t="str">
        <f t="shared" si="0"/>
        <v/>
      </c>
      <c r="AJ18" s="5">
        <v>0</v>
      </c>
      <c r="AK18" s="15">
        <v>0</v>
      </c>
      <c r="AL18" s="7">
        <v>0</v>
      </c>
    </row>
    <row r="19" spans="1:38" ht="15.95" customHeight="1" x14ac:dyDescent="0.25">
      <c r="A19" s="3">
        <v>16</v>
      </c>
      <c r="B19" s="201" t="s">
        <v>127</v>
      </c>
      <c r="C19" s="20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 t="str">
        <f t="shared" si="0"/>
        <v/>
      </c>
      <c r="AJ19" s="5">
        <v>0</v>
      </c>
      <c r="AK19" s="15">
        <v>0</v>
      </c>
      <c r="AL19" s="7">
        <v>0</v>
      </c>
    </row>
    <row r="20" spans="1:38" ht="15.95" customHeight="1" x14ac:dyDescent="0.25">
      <c r="A20" s="3">
        <v>17</v>
      </c>
      <c r="B20" s="201" t="s">
        <v>133</v>
      </c>
      <c r="C20" s="20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 t="str">
        <f t="shared" si="0"/>
        <v/>
      </c>
      <c r="AJ20" s="5">
        <v>0</v>
      </c>
      <c r="AK20" s="15">
        <v>0</v>
      </c>
      <c r="AL20" s="7">
        <v>0</v>
      </c>
    </row>
    <row r="21" spans="1:38" ht="15.95" customHeight="1" x14ac:dyDescent="0.25">
      <c r="A21" s="3">
        <v>18</v>
      </c>
      <c r="B21" s="201" t="s">
        <v>139</v>
      </c>
      <c r="C21" s="20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 t="str">
        <f t="shared" si="0"/>
        <v/>
      </c>
      <c r="AJ21" s="5">
        <v>0</v>
      </c>
      <c r="AK21" s="15">
        <v>0</v>
      </c>
      <c r="AL21" s="7">
        <v>0</v>
      </c>
    </row>
    <row r="22" spans="1:38" ht="15.95" customHeight="1" x14ac:dyDescent="0.25">
      <c r="A22" s="3">
        <v>19</v>
      </c>
      <c r="B22" s="201" t="s">
        <v>145</v>
      </c>
      <c r="C22" s="20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 t="str">
        <f t="shared" si="0"/>
        <v/>
      </c>
      <c r="AJ22" s="5"/>
      <c r="AK22" s="15"/>
      <c r="AL22" s="7">
        <v>0</v>
      </c>
    </row>
    <row r="23" spans="1:38" ht="15.95" customHeight="1" x14ac:dyDescent="0.25">
      <c r="A23" s="3">
        <v>20</v>
      </c>
      <c r="B23" s="201" t="s">
        <v>151</v>
      </c>
      <c r="C23" s="20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 t="str">
        <f t="shared" si="0"/>
        <v/>
      </c>
      <c r="AJ23" s="5"/>
      <c r="AK23" s="15"/>
      <c r="AL23" s="7">
        <v>0</v>
      </c>
    </row>
    <row r="24" spans="1:38" ht="15.95" customHeight="1" x14ac:dyDescent="0.25">
      <c r="A24" s="3">
        <v>21</v>
      </c>
      <c r="B24" s="201" t="s">
        <v>156</v>
      </c>
      <c r="C24" s="20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 t="str">
        <f t="shared" si="0"/>
        <v/>
      </c>
      <c r="AJ24" s="5">
        <v>0</v>
      </c>
      <c r="AK24" s="15">
        <v>0</v>
      </c>
      <c r="AL24" s="7">
        <v>0</v>
      </c>
    </row>
    <row r="25" spans="1:38" ht="15.95" customHeight="1" x14ac:dyDescent="0.25">
      <c r="A25" s="3">
        <v>22</v>
      </c>
      <c r="B25" s="201" t="s">
        <v>162</v>
      </c>
      <c r="C25" s="20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 t="str">
        <f t="shared" si="0"/>
        <v/>
      </c>
      <c r="AJ25" s="5"/>
      <c r="AK25" s="15"/>
      <c r="AL25" s="7">
        <v>0</v>
      </c>
    </row>
    <row r="26" spans="1:38" ht="15.95" customHeight="1" x14ac:dyDescent="0.25">
      <c r="A26" s="3">
        <v>23</v>
      </c>
      <c r="B26" s="201" t="s">
        <v>168</v>
      </c>
      <c r="C26" s="20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 t="str">
        <f t="shared" si="0"/>
        <v/>
      </c>
      <c r="AJ26" s="5"/>
      <c r="AK26" s="15"/>
      <c r="AL26" s="7">
        <v>0</v>
      </c>
    </row>
    <row r="27" spans="1:38" ht="15.95" customHeight="1" x14ac:dyDescent="0.25">
      <c r="A27" s="3">
        <v>24</v>
      </c>
      <c r="B27" s="201" t="s">
        <v>174</v>
      </c>
      <c r="C27" s="20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 t="str">
        <f t="shared" si="0"/>
        <v/>
      </c>
      <c r="AJ27" s="5"/>
      <c r="AK27" s="15"/>
      <c r="AL27" s="7">
        <v>0</v>
      </c>
    </row>
    <row r="28" spans="1:38" ht="15.95" customHeight="1" x14ac:dyDescent="0.25">
      <c r="A28" s="3">
        <v>25</v>
      </c>
      <c r="B28" s="201" t="s">
        <v>180</v>
      </c>
      <c r="C28" s="20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 t="str">
        <f t="shared" si="0"/>
        <v/>
      </c>
      <c r="AJ28" s="5">
        <v>0</v>
      </c>
      <c r="AK28" s="15">
        <v>0</v>
      </c>
      <c r="AL28" s="7">
        <v>0</v>
      </c>
    </row>
    <row r="29" spans="1:38" ht="15.95" customHeight="1" x14ac:dyDescent="0.25">
      <c r="A29" s="3">
        <v>26</v>
      </c>
      <c r="B29" s="201" t="s">
        <v>186</v>
      </c>
      <c r="C29" s="20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 t="str">
        <f t="shared" si="0"/>
        <v/>
      </c>
      <c r="AJ29" s="5">
        <v>0</v>
      </c>
      <c r="AK29" s="15">
        <v>0</v>
      </c>
      <c r="AL29" s="7">
        <v>0</v>
      </c>
    </row>
    <row r="30" spans="1:38" ht="15.95" customHeight="1" x14ac:dyDescent="0.25">
      <c r="A30" s="3">
        <v>27</v>
      </c>
      <c r="B30" s="201" t="s">
        <v>192</v>
      </c>
      <c r="C30" s="20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 t="str">
        <f t="shared" si="0"/>
        <v/>
      </c>
      <c r="AJ30" s="5">
        <v>0</v>
      </c>
      <c r="AK30" s="15">
        <v>0</v>
      </c>
      <c r="AL30" s="7">
        <v>0</v>
      </c>
    </row>
    <row r="31" spans="1:38" ht="15.95" customHeight="1" x14ac:dyDescent="0.25">
      <c r="A31" s="3">
        <v>28</v>
      </c>
      <c r="B31" s="201" t="s">
        <v>198</v>
      </c>
      <c r="C31" s="20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 t="str">
        <f t="shared" si="0"/>
        <v/>
      </c>
      <c r="AJ31" s="5"/>
      <c r="AK31" s="15"/>
      <c r="AL31" s="7">
        <v>0</v>
      </c>
    </row>
    <row r="32" spans="1:38" ht="15.95" customHeight="1" x14ac:dyDescent="0.25">
      <c r="A32" s="3">
        <v>29</v>
      </c>
      <c r="B32" s="201" t="s">
        <v>204</v>
      </c>
      <c r="C32" s="20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 t="str">
        <f t="shared" si="0"/>
        <v/>
      </c>
      <c r="AJ32" s="5">
        <v>0</v>
      </c>
      <c r="AK32" s="15">
        <v>0</v>
      </c>
      <c r="AL32" s="7">
        <v>0</v>
      </c>
    </row>
    <row r="33" spans="1:38" ht="15.95" customHeight="1" x14ac:dyDescent="0.25">
      <c r="A33" s="3">
        <v>30</v>
      </c>
      <c r="B33" s="201" t="s">
        <v>210</v>
      </c>
      <c r="C33" s="20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 t="str">
        <f t="shared" si="0"/>
        <v/>
      </c>
      <c r="AJ33" s="5">
        <v>0</v>
      </c>
      <c r="AK33" s="15">
        <v>0</v>
      </c>
      <c r="AL33" s="7">
        <v>0</v>
      </c>
    </row>
    <row r="34" spans="1:38" ht="15.95" customHeight="1" x14ac:dyDescent="0.25">
      <c r="A34" s="3">
        <v>31</v>
      </c>
      <c r="B34" s="201" t="s">
        <v>216</v>
      </c>
      <c r="C34" s="20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0" t="str">
        <f t="shared" si="0"/>
        <v/>
      </c>
      <c r="AJ34" s="5"/>
      <c r="AK34" s="15"/>
      <c r="AL34" s="7">
        <v>0</v>
      </c>
    </row>
    <row r="35" spans="1:38" ht="15.95" customHeight="1" x14ac:dyDescent="0.25">
      <c r="A35" s="3">
        <v>32</v>
      </c>
      <c r="B35" s="201" t="s">
        <v>221</v>
      </c>
      <c r="C35" s="20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10" t="str">
        <f t="shared" si="0"/>
        <v/>
      </c>
      <c r="AJ35" s="5"/>
      <c r="AK35" s="15"/>
      <c r="AL35" s="7">
        <v>0</v>
      </c>
    </row>
    <row r="36" spans="1:38" ht="15.95" customHeight="1" x14ac:dyDescent="0.25">
      <c r="A36" s="3">
        <v>33</v>
      </c>
      <c r="B36" s="201" t="s">
        <v>227</v>
      </c>
      <c r="C36" s="20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10" t="str">
        <f t="shared" ref="AI36:AI67" si="1">IF(SUM(AJ36:AK36)&gt;0,SUM(AJ36:AK36),"")</f>
        <v/>
      </c>
      <c r="AJ36" s="5"/>
      <c r="AK36" s="15"/>
      <c r="AL36" s="7">
        <v>0</v>
      </c>
    </row>
    <row r="37" spans="1:38" ht="15.95" customHeight="1" x14ac:dyDescent="0.25">
      <c r="A37" s="3">
        <v>34</v>
      </c>
      <c r="B37" s="201" t="s">
        <v>233</v>
      </c>
      <c r="C37" s="20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0" t="str">
        <f t="shared" si="1"/>
        <v/>
      </c>
      <c r="AJ37" s="5">
        <v>0</v>
      </c>
      <c r="AK37" s="15">
        <v>0</v>
      </c>
      <c r="AL37" s="7">
        <v>0</v>
      </c>
    </row>
    <row r="38" spans="1:38" ht="15.95" customHeight="1" x14ac:dyDescent="0.25">
      <c r="A38" s="3">
        <v>35</v>
      </c>
      <c r="B38" s="201" t="s">
        <v>239</v>
      </c>
      <c r="C38" s="20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10" t="str">
        <f t="shared" si="1"/>
        <v/>
      </c>
      <c r="AJ38" s="5"/>
      <c r="AK38" s="15"/>
      <c r="AL38" s="7">
        <v>0</v>
      </c>
    </row>
    <row r="39" spans="1:38" ht="15.95" customHeight="1" x14ac:dyDescent="0.25">
      <c r="A39" s="3">
        <v>36</v>
      </c>
      <c r="B39" s="201" t="s">
        <v>245</v>
      </c>
      <c r="C39" s="20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0" t="str">
        <f t="shared" si="1"/>
        <v/>
      </c>
      <c r="AJ39" s="5"/>
      <c r="AK39" s="15"/>
      <c r="AL39" s="7">
        <v>0</v>
      </c>
    </row>
    <row r="40" spans="1:38" ht="15.95" customHeight="1" x14ac:dyDescent="0.25">
      <c r="A40" s="3">
        <v>37</v>
      </c>
      <c r="B40" s="201" t="s">
        <v>251</v>
      </c>
      <c r="C40" s="20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10" t="str">
        <f t="shared" si="1"/>
        <v/>
      </c>
      <c r="AJ40" s="5">
        <v>0</v>
      </c>
      <c r="AK40" s="15">
        <v>0</v>
      </c>
      <c r="AL40" s="7">
        <v>0</v>
      </c>
    </row>
    <row r="41" spans="1:38" ht="15.95" customHeight="1" x14ac:dyDescent="0.25">
      <c r="A41" s="3">
        <v>38</v>
      </c>
      <c r="B41" s="201" t="s">
        <v>257</v>
      </c>
      <c r="C41" s="20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0" t="str">
        <f t="shared" si="1"/>
        <v/>
      </c>
      <c r="AJ41" s="5">
        <v>0</v>
      </c>
      <c r="AK41" s="15">
        <v>0</v>
      </c>
      <c r="AL41" s="7">
        <v>0</v>
      </c>
    </row>
    <row r="42" spans="1:38" ht="15.95" customHeight="1" x14ac:dyDescent="0.25">
      <c r="A42" s="3">
        <v>39</v>
      </c>
      <c r="B42" s="201" t="s">
        <v>263</v>
      </c>
      <c r="C42" s="20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0" t="str">
        <f t="shared" si="1"/>
        <v/>
      </c>
      <c r="AJ42" s="5"/>
      <c r="AK42" s="15"/>
      <c r="AL42" s="7">
        <v>0</v>
      </c>
    </row>
    <row r="43" spans="1:38" ht="15.95" customHeight="1" x14ac:dyDescent="0.25">
      <c r="A43" s="3">
        <v>40</v>
      </c>
      <c r="B43" s="201" t="s">
        <v>268</v>
      </c>
      <c r="C43" s="20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0" t="str">
        <f t="shared" si="1"/>
        <v/>
      </c>
      <c r="AJ43" s="5">
        <v>0</v>
      </c>
      <c r="AK43" s="15">
        <v>0</v>
      </c>
      <c r="AL43" s="7">
        <v>0</v>
      </c>
    </row>
    <row r="44" spans="1:38" ht="15.95" customHeight="1" x14ac:dyDescent="0.25">
      <c r="A44" s="3">
        <v>41</v>
      </c>
      <c r="B44" s="201" t="s">
        <v>274</v>
      </c>
      <c r="C44" s="20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0" t="str">
        <f t="shared" si="1"/>
        <v/>
      </c>
      <c r="AJ44" s="5"/>
      <c r="AK44" s="15"/>
      <c r="AL44" s="7">
        <v>0</v>
      </c>
    </row>
    <row r="45" spans="1:38" ht="15.95" customHeight="1" x14ac:dyDescent="0.25">
      <c r="A45" s="3">
        <v>42</v>
      </c>
      <c r="B45" s="201" t="s">
        <v>280</v>
      </c>
      <c r="C45" s="20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10" t="str">
        <f t="shared" si="1"/>
        <v/>
      </c>
      <c r="AJ45" s="5">
        <v>0</v>
      </c>
      <c r="AK45" s="15">
        <v>0</v>
      </c>
      <c r="AL45" s="7">
        <v>0</v>
      </c>
    </row>
    <row r="46" spans="1:38" ht="15.95" customHeight="1" x14ac:dyDescent="0.25">
      <c r="A46" s="3">
        <v>43</v>
      </c>
      <c r="B46" s="201" t="s">
        <v>286</v>
      </c>
      <c r="C46" s="20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0" t="str">
        <f t="shared" si="1"/>
        <v/>
      </c>
      <c r="AJ46" s="5">
        <v>0</v>
      </c>
      <c r="AK46" s="15">
        <v>0</v>
      </c>
      <c r="AL46" s="7">
        <v>0</v>
      </c>
    </row>
    <row r="47" spans="1:38" ht="12.6" hidden="1" customHeight="1" x14ac:dyDescent="0.25">
      <c r="A47" s="3">
        <v>44</v>
      </c>
      <c r="B47" s="201"/>
      <c r="C47" s="20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0" t="str">
        <f t="shared" si="1"/>
        <v/>
      </c>
      <c r="AJ47" s="5"/>
      <c r="AK47" s="15"/>
    </row>
    <row r="48" spans="1:38" ht="12.6" hidden="1" customHeight="1" x14ac:dyDescent="0.25">
      <c r="A48" s="3">
        <v>45</v>
      </c>
      <c r="B48" s="201"/>
      <c r="C48" s="20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0" t="str">
        <f t="shared" si="1"/>
        <v/>
      </c>
      <c r="AJ48" s="5"/>
      <c r="AK48" s="15"/>
    </row>
    <row r="49" spans="1:37" ht="12.6" hidden="1" customHeight="1" x14ac:dyDescent="0.25">
      <c r="A49" s="3">
        <v>46</v>
      </c>
      <c r="B49" s="201"/>
      <c r="C49" s="20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0" t="str">
        <f t="shared" si="1"/>
        <v/>
      </c>
      <c r="AJ49" s="5"/>
      <c r="AK49" s="15"/>
    </row>
    <row r="50" spans="1:37" ht="12.6" hidden="1" customHeight="1" x14ac:dyDescent="0.25">
      <c r="A50" s="3">
        <v>47</v>
      </c>
      <c r="B50" s="201"/>
      <c r="C50" s="20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10" t="str">
        <f t="shared" si="1"/>
        <v/>
      </c>
      <c r="AJ50" s="5"/>
      <c r="AK50" s="15"/>
    </row>
    <row r="51" spans="1:37" ht="12.6" hidden="1" customHeight="1" x14ac:dyDescent="0.25">
      <c r="A51" s="3">
        <v>48</v>
      </c>
      <c r="B51" s="201"/>
      <c r="C51" s="20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10" t="str">
        <f t="shared" si="1"/>
        <v/>
      </c>
      <c r="AJ51" s="5"/>
      <c r="AK51" s="15"/>
    </row>
    <row r="52" spans="1:37" ht="12.6" hidden="1" customHeight="1" x14ac:dyDescent="0.25">
      <c r="A52" s="3">
        <v>49</v>
      </c>
      <c r="B52" s="201"/>
      <c r="C52" s="20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10" t="str">
        <f t="shared" si="1"/>
        <v/>
      </c>
      <c r="AJ52" s="5"/>
      <c r="AK52" s="15"/>
    </row>
    <row r="53" spans="1:37" ht="12.6" hidden="1" customHeight="1" x14ac:dyDescent="0.25">
      <c r="A53" s="3">
        <v>50</v>
      </c>
      <c r="B53" s="201"/>
      <c r="C53" s="20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0" t="str">
        <f t="shared" si="1"/>
        <v/>
      </c>
      <c r="AJ53" s="5"/>
      <c r="AK53" s="15"/>
    </row>
    <row r="54" spans="1:37" ht="12.6" hidden="1" customHeight="1" x14ac:dyDescent="0.25">
      <c r="A54" s="3">
        <v>51</v>
      </c>
      <c r="B54" s="201"/>
      <c r="C54" s="20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0" t="str">
        <f t="shared" si="1"/>
        <v/>
      </c>
      <c r="AJ54" s="5"/>
      <c r="AK54" s="15"/>
    </row>
    <row r="55" spans="1:37" ht="12.6" hidden="1" customHeight="1" x14ac:dyDescent="0.25">
      <c r="A55" s="3">
        <v>52</v>
      </c>
      <c r="B55" s="201"/>
      <c r="C55" s="20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0" t="str">
        <f t="shared" si="1"/>
        <v/>
      </c>
      <c r="AJ55" s="5"/>
      <c r="AK55" s="15"/>
    </row>
    <row r="56" spans="1:37" ht="12.6" hidden="1" customHeight="1" x14ac:dyDescent="0.25">
      <c r="A56" s="3">
        <v>53</v>
      </c>
      <c r="B56" s="201"/>
      <c r="C56" s="20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0" t="str">
        <f t="shared" si="1"/>
        <v/>
      </c>
      <c r="AJ56" s="5"/>
      <c r="AK56" s="15"/>
    </row>
    <row r="57" spans="1:37" ht="12.6" hidden="1" customHeight="1" x14ac:dyDescent="0.25">
      <c r="A57" s="3">
        <v>54</v>
      </c>
      <c r="B57" s="201"/>
      <c r="C57" s="20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0" t="str">
        <f t="shared" si="1"/>
        <v/>
      </c>
      <c r="AJ57" s="5"/>
      <c r="AK57" s="15"/>
    </row>
    <row r="58" spans="1:37" ht="12.6" hidden="1" customHeight="1" x14ac:dyDescent="0.25">
      <c r="A58" s="20">
        <v>55</v>
      </c>
      <c r="B58" s="201"/>
      <c r="C58" s="20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10" t="str">
        <f t="shared" si="1"/>
        <v/>
      </c>
      <c r="AJ58" s="21"/>
      <c r="AK58" s="22"/>
    </row>
    <row r="59" spans="1:37" s="39" customFormat="1" ht="12.6" customHeight="1" x14ac:dyDescent="0.2">
      <c r="A59" s="36"/>
      <c r="B59" s="203" t="s">
        <v>304</v>
      </c>
      <c r="C59" s="204"/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8">
        <v>0</v>
      </c>
    </row>
    <row r="60" spans="1:37" s="39" customFormat="1" ht="12.6" customHeight="1" x14ac:dyDescent="0.2">
      <c r="A60" s="111"/>
      <c r="B60" s="150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</row>
    <row r="61" spans="1:37" s="39" customFormat="1" ht="12.6" customHeight="1" x14ac:dyDescent="0.2">
      <c r="A61" s="205" t="s">
        <v>305</v>
      </c>
      <c r="B61" s="208"/>
      <c r="C61" s="205"/>
      <c r="D61" s="205" t="s">
        <v>306</v>
      </c>
      <c r="E61" s="205"/>
      <c r="F61" s="205"/>
      <c r="G61" s="205"/>
      <c r="H61" s="205"/>
      <c r="I61" s="205"/>
      <c r="J61" s="205"/>
      <c r="K61" s="205"/>
      <c r="L61" s="205"/>
      <c r="M61" s="205"/>
      <c r="N61" s="112"/>
      <c r="O61" s="112"/>
      <c r="P61" s="205" t="s">
        <v>306</v>
      </c>
      <c r="Q61" s="205"/>
      <c r="R61" s="205"/>
      <c r="S61" s="205"/>
      <c r="T61" s="205"/>
      <c r="U61" s="205"/>
      <c r="V61" s="205"/>
      <c r="W61" s="205"/>
      <c r="X61" s="205"/>
      <c r="Y61" s="205"/>
      <c r="Z61" s="112"/>
      <c r="AA61" s="112"/>
      <c r="AB61" s="205" t="s">
        <v>306</v>
      </c>
      <c r="AC61" s="205"/>
      <c r="AD61" s="205"/>
      <c r="AE61" s="205"/>
      <c r="AF61" s="205"/>
      <c r="AG61" s="205"/>
      <c r="AH61" s="205"/>
      <c r="AI61" s="205"/>
      <c r="AJ61" s="205"/>
      <c r="AK61" s="205"/>
    </row>
    <row r="62" spans="1:37" s="39" customFormat="1" ht="12.6" customHeight="1" x14ac:dyDescent="0.2">
      <c r="A62" s="112"/>
      <c r="B62" s="151"/>
      <c r="C62" s="112"/>
      <c r="D62" s="205" t="s">
        <v>307</v>
      </c>
      <c r="E62" s="205"/>
      <c r="F62" s="205"/>
      <c r="G62" s="205"/>
      <c r="H62" s="205"/>
      <c r="I62" s="205"/>
      <c r="J62" s="205"/>
      <c r="K62" s="205"/>
      <c r="L62" s="205"/>
      <c r="M62" s="205"/>
      <c r="N62" s="112"/>
      <c r="O62" s="112"/>
      <c r="P62" s="205" t="s">
        <v>15</v>
      </c>
      <c r="Q62" s="205"/>
      <c r="R62" s="205"/>
      <c r="S62" s="205"/>
      <c r="T62" s="205"/>
      <c r="U62" s="205"/>
      <c r="V62" s="205"/>
      <c r="W62" s="205"/>
      <c r="X62" s="205"/>
      <c r="Y62" s="205"/>
      <c r="Z62" s="112"/>
      <c r="AA62" s="112"/>
      <c r="AB62" s="205" t="s">
        <v>16</v>
      </c>
      <c r="AC62" s="205"/>
      <c r="AD62" s="205"/>
      <c r="AE62" s="205"/>
      <c r="AF62" s="205"/>
      <c r="AG62" s="205"/>
      <c r="AH62" s="205"/>
      <c r="AI62" s="205"/>
      <c r="AJ62" s="205"/>
      <c r="AK62" s="205"/>
    </row>
    <row r="63" spans="1:37" s="39" customFormat="1" ht="12.6" customHeight="1" x14ac:dyDescent="0.2">
      <c r="A63" s="112"/>
      <c r="B63" s="151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</row>
    <row r="64" spans="1:37" s="39" customFormat="1" ht="12.6" customHeight="1" x14ac:dyDescent="0.2">
      <c r="A64" s="112"/>
      <c r="B64" s="15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</row>
    <row r="65" spans="1:38" s="39" customFormat="1" ht="12.6" customHeight="1" x14ac:dyDescent="0.2">
      <c r="A65" s="112"/>
      <c r="B65" s="151"/>
      <c r="C65" s="112"/>
      <c r="D65" s="206" t="s">
        <v>308</v>
      </c>
      <c r="E65" s="206"/>
      <c r="F65" s="206"/>
      <c r="G65" s="206"/>
      <c r="H65" s="206"/>
      <c r="I65" s="206"/>
      <c r="J65" s="206"/>
      <c r="K65" s="206"/>
      <c r="L65" s="206"/>
      <c r="M65" s="206"/>
      <c r="N65" s="112"/>
      <c r="O65" s="112"/>
      <c r="P65" s="206" t="s">
        <v>19</v>
      </c>
      <c r="Q65" s="206"/>
      <c r="R65" s="206"/>
      <c r="S65" s="206"/>
      <c r="T65" s="206"/>
      <c r="U65" s="206"/>
      <c r="V65" s="206"/>
      <c r="W65" s="206"/>
      <c r="X65" s="206"/>
      <c r="Y65" s="206"/>
      <c r="Z65" s="112"/>
      <c r="AA65" s="112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</row>
    <row r="66" spans="1:38" s="73" customFormat="1" ht="21" customHeight="1" x14ac:dyDescent="0.3">
      <c r="A66" s="193" t="s">
        <v>309</v>
      </c>
      <c r="B66" s="207"/>
      <c r="C66" s="193"/>
      <c r="D66" s="193"/>
      <c r="E66" s="193"/>
      <c r="F66" s="193"/>
      <c r="G66" s="193"/>
      <c r="H66" s="193"/>
      <c r="I66" s="193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194" t="s">
        <v>290</v>
      </c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3">
        <v>43</v>
      </c>
      <c r="AJ66" s="193"/>
      <c r="AK66" s="193"/>
    </row>
    <row r="67" spans="1:38" ht="21" customHeight="1" x14ac:dyDescent="0.25">
      <c r="A67" s="181" t="s">
        <v>30</v>
      </c>
      <c r="B67" s="152"/>
      <c r="C67" s="113" t="s">
        <v>291</v>
      </c>
      <c r="D67" s="19">
        <v>1</v>
      </c>
      <c r="E67" s="19">
        <v>2</v>
      </c>
      <c r="F67" s="19">
        <v>3</v>
      </c>
      <c r="G67" s="19">
        <v>4</v>
      </c>
      <c r="H67" s="19">
        <v>5</v>
      </c>
      <c r="I67" s="19">
        <v>6</v>
      </c>
      <c r="J67" s="19">
        <v>7</v>
      </c>
      <c r="K67" s="19">
        <v>8</v>
      </c>
      <c r="L67" s="19">
        <v>9</v>
      </c>
      <c r="M67" s="19">
        <v>10</v>
      </c>
      <c r="N67" s="19">
        <v>11</v>
      </c>
      <c r="O67" s="19">
        <v>12</v>
      </c>
      <c r="P67" s="19">
        <v>13</v>
      </c>
      <c r="Q67" s="19">
        <v>14</v>
      </c>
      <c r="R67" s="19">
        <v>15</v>
      </c>
      <c r="S67" s="19">
        <v>16</v>
      </c>
      <c r="T67" s="19">
        <v>17</v>
      </c>
      <c r="U67" s="19">
        <v>18</v>
      </c>
      <c r="V67" s="19">
        <v>19</v>
      </c>
      <c r="W67" s="19">
        <v>20</v>
      </c>
      <c r="X67" s="19">
        <v>21</v>
      </c>
      <c r="Y67" s="19">
        <v>22</v>
      </c>
      <c r="Z67" s="19">
        <v>23</v>
      </c>
      <c r="AA67" s="19">
        <v>24</v>
      </c>
      <c r="AB67" s="19">
        <v>25</v>
      </c>
      <c r="AC67" s="19">
        <v>26</v>
      </c>
      <c r="AD67" s="19">
        <v>27</v>
      </c>
      <c r="AE67" s="19">
        <v>28</v>
      </c>
      <c r="AF67" s="19">
        <v>29</v>
      </c>
      <c r="AG67" s="19">
        <v>30</v>
      </c>
      <c r="AH67" s="19">
        <v>31</v>
      </c>
      <c r="AI67" s="196" t="s">
        <v>292</v>
      </c>
      <c r="AJ67" s="197"/>
      <c r="AK67" s="198"/>
    </row>
    <row r="68" spans="1:38" ht="12.6" customHeight="1" x14ac:dyDescent="0.25">
      <c r="A68" s="195"/>
      <c r="B68" s="18" t="s">
        <v>23</v>
      </c>
      <c r="C68" s="114" t="s">
        <v>293</v>
      </c>
      <c r="D68" s="34" t="s">
        <v>297</v>
      </c>
      <c r="E68" s="34" t="s">
        <v>298</v>
      </c>
      <c r="F68" s="34" t="s">
        <v>299</v>
      </c>
      <c r="G68" s="34" t="s">
        <v>300</v>
      </c>
      <c r="H68" s="34" t="s">
        <v>294</v>
      </c>
      <c r="I68" s="34" t="s">
        <v>295</v>
      </c>
      <c r="J68" s="34" t="s">
        <v>296</v>
      </c>
      <c r="K68" s="34" t="s">
        <v>297</v>
      </c>
      <c r="L68" s="34" t="s">
        <v>298</v>
      </c>
      <c r="M68" s="34" t="s">
        <v>299</v>
      </c>
      <c r="N68" s="34" t="s">
        <v>300</v>
      </c>
      <c r="O68" s="34" t="s">
        <v>294</v>
      </c>
      <c r="P68" s="34" t="s">
        <v>295</v>
      </c>
      <c r="Q68" s="34" t="s">
        <v>296</v>
      </c>
      <c r="R68" s="34" t="s">
        <v>297</v>
      </c>
      <c r="S68" s="34" t="s">
        <v>298</v>
      </c>
      <c r="T68" s="34" t="s">
        <v>299</v>
      </c>
      <c r="U68" s="34" t="s">
        <v>300</v>
      </c>
      <c r="V68" s="34" t="s">
        <v>294</v>
      </c>
      <c r="W68" s="34" t="s">
        <v>295</v>
      </c>
      <c r="X68" s="34" t="s">
        <v>296</v>
      </c>
      <c r="Y68" s="34" t="s">
        <v>297</v>
      </c>
      <c r="Z68" s="34" t="s">
        <v>298</v>
      </c>
      <c r="AA68" s="34" t="s">
        <v>299</v>
      </c>
      <c r="AB68" s="34" t="s">
        <v>300</v>
      </c>
      <c r="AC68" s="34" t="s">
        <v>294</v>
      </c>
      <c r="AD68" s="34" t="s">
        <v>295</v>
      </c>
      <c r="AE68" s="34" t="s">
        <v>296</v>
      </c>
      <c r="AF68" s="34" t="s">
        <v>297</v>
      </c>
      <c r="AG68" s="34" t="s">
        <v>298</v>
      </c>
      <c r="AH68" s="34" t="s">
        <v>310</v>
      </c>
      <c r="AI68" s="34" t="s">
        <v>301</v>
      </c>
      <c r="AJ68" s="34" t="s">
        <v>302</v>
      </c>
      <c r="AK68" s="35" t="s">
        <v>303</v>
      </c>
    </row>
    <row r="69" spans="1:38" ht="15.95" customHeight="1" x14ac:dyDescent="0.25">
      <c r="A69" s="8">
        <v>1</v>
      </c>
      <c r="B69" s="199" t="s">
        <v>36</v>
      </c>
      <c r="C69" s="20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 t="str">
        <f t="shared" ref="AI69:AI100" si="2">IF(SUM(AJ69:AK69)&gt;0,SUM(AJ69:AK69),"")</f>
        <v/>
      </c>
      <c r="AJ69" s="10"/>
      <c r="AK69" s="16"/>
      <c r="AL69" s="7">
        <v>0</v>
      </c>
    </row>
    <row r="70" spans="1:38" ht="15.95" customHeight="1" x14ac:dyDescent="0.25">
      <c r="A70" s="3">
        <v>2</v>
      </c>
      <c r="B70" s="201" t="s">
        <v>45</v>
      </c>
      <c r="C70" s="20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10" t="str">
        <f t="shared" si="2"/>
        <v/>
      </c>
      <c r="AJ70" s="5">
        <v>0</v>
      </c>
      <c r="AK70" s="15">
        <v>0</v>
      </c>
      <c r="AL70" s="7">
        <v>0</v>
      </c>
    </row>
    <row r="71" spans="1:38" ht="15.95" customHeight="1" x14ac:dyDescent="0.25">
      <c r="A71" s="3">
        <v>3</v>
      </c>
      <c r="B71" s="201" t="s">
        <v>51</v>
      </c>
      <c r="C71" s="20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10" t="str">
        <f t="shared" si="2"/>
        <v/>
      </c>
      <c r="AJ71" s="5"/>
      <c r="AK71" s="15"/>
      <c r="AL71" s="7">
        <v>0</v>
      </c>
    </row>
    <row r="72" spans="1:38" ht="15.95" customHeight="1" x14ac:dyDescent="0.25">
      <c r="A72" s="3">
        <v>4</v>
      </c>
      <c r="B72" s="201" t="s">
        <v>57</v>
      </c>
      <c r="C72" s="20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10" t="str">
        <f t="shared" si="2"/>
        <v/>
      </c>
      <c r="AJ72" s="5">
        <v>0</v>
      </c>
      <c r="AK72" s="15">
        <v>0</v>
      </c>
      <c r="AL72" s="7">
        <v>0</v>
      </c>
    </row>
    <row r="73" spans="1:38" ht="15.95" customHeight="1" x14ac:dyDescent="0.25">
      <c r="A73" s="3">
        <v>5</v>
      </c>
      <c r="B73" s="201" t="s">
        <v>63</v>
      </c>
      <c r="C73" s="202"/>
      <c r="D73" s="5"/>
      <c r="E73" s="5"/>
      <c r="F73" s="5"/>
      <c r="G73" s="5"/>
      <c r="H73" s="5"/>
      <c r="I73" s="5"/>
      <c r="J73" s="5"/>
      <c r="K73" s="5"/>
      <c r="L73" s="5"/>
      <c r="M73" s="5"/>
      <c r="N73" s="5" t="s">
        <v>311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10">
        <f t="shared" si="2"/>
        <v>1</v>
      </c>
      <c r="AJ73" s="5">
        <v>1</v>
      </c>
      <c r="AK73" s="15">
        <v>0</v>
      </c>
      <c r="AL73" s="7">
        <v>0</v>
      </c>
    </row>
    <row r="74" spans="1:38" ht="15.95" customHeight="1" x14ac:dyDescent="0.25">
      <c r="A74" s="3">
        <v>6</v>
      </c>
      <c r="B74" s="201" t="s">
        <v>69</v>
      </c>
      <c r="C74" s="20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 t="s">
        <v>311</v>
      </c>
      <c r="AD74" s="5"/>
      <c r="AE74" s="5"/>
      <c r="AF74" s="5"/>
      <c r="AG74" s="5"/>
      <c r="AH74" s="5"/>
      <c r="AI74" s="10">
        <f t="shared" si="2"/>
        <v>1</v>
      </c>
      <c r="AJ74" s="5">
        <v>1</v>
      </c>
      <c r="AK74" s="15">
        <v>0</v>
      </c>
      <c r="AL74" s="7">
        <v>0</v>
      </c>
    </row>
    <row r="75" spans="1:38" ht="15.95" customHeight="1" x14ac:dyDescent="0.25">
      <c r="A75" s="3">
        <v>7</v>
      </c>
      <c r="B75" s="201" t="s">
        <v>75</v>
      </c>
      <c r="C75" s="20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 t="s">
        <v>311</v>
      </c>
      <c r="Z75" s="5"/>
      <c r="AA75" s="5"/>
      <c r="AB75" s="5"/>
      <c r="AC75" s="5"/>
      <c r="AD75" s="5"/>
      <c r="AE75" s="5"/>
      <c r="AF75" s="5"/>
      <c r="AG75" s="5"/>
      <c r="AH75" s="5"/>
      <c r="AI75" s="10">
        <f t="shared" si="2"/>
        <v>1</v>
      </c>
      <c r="AJ75" s="5">
        <v>1</v>
      </c>
      <c r="AK75" s="15">
        <v>0</v>
      </c>
      <c r="AL75" s="7">
        <v>0</v>
      </c>
    </row>
    <row r="76" spans="1:38" ht="15.95" customHeight="1" x14ac:dyDescent="0.25">
      <c r="A76" s="3">
        <v>8</v>
      </c>
      <c r="B76" s="201" t="s">
        <v>81</v>
      </c>
      <c r="C76" s="20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10" t="str">
        <f t="shared" si="2"/>
        <v/>
      </c>
      <c r="AJ76" s="5">
        <v>0</v>
      </c>
      <c r="AK76" s="15">
        <v>0</v>
      </c>
      <c r="AL76" s="7">
        <v>0</v>
      </c>
    </row>
    <row r="77" spans="1:38" ht="15.95" customHeight="1" x14ac:dyDescent="0.25">
      <c r="A77" s="3">
        <v>9</v>
      </c>
      <c r="B77" s="201" t="s">
        <v>87</v>
      </c>
      <c r="C77" s="20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10" t="str">
        <f t="shared" si="2"/>
        <v/>
      </c>
      <c r="AJ77" s="5">
        <v>0</v>
      </c>
      <c r="AK77" s="15">
        <v>0</v>
      </c>
      <c r="AL77" s="7">
        <v>0</v>
      </c>
    </row>
    <row r="78" spans="1:38" ht="15.95" customHeight="1" x14ac:dyDescent="0.25">
      <c r="A78" s="3">
        <v>10</v>
      </c>
      <c r="B78" s="201" t="s">
        <v>93</v>
      </c>
      <c r="C78" s="20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10" t="str">
        <f t="shared" si="2"/>
        <v/>
      </c>
      <c r="AJ78" s="5"/>
      <c r="AK78" s="15"/>
      <c r="AL78" s="7">
        <v>0</v>
      </c>
    </row>
    <row r="79" spans="1:38" ht="15.95" customHeight="1" x14ac:dyDescent="0.25">
      <c r="A79" s="3">
        <v>11</v>
      </c>
      <c r="B79" s="201" t="s">
        <v>99</v>
      </c>
      <c r="C79" s="20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0" t="str">
        <f t="shared" si="2"/>
        <v/>
      </c>
      <c r="AJ79" s="5"/>
      <c r="AK79" s="15"/>
      <c r="AL79" s="7">
        <v>0</v>
      </c>
    </row>
    <row r="80" spans="1:38" ht="15.95" customHeight="1" x14ac:dyDescent="0.25">
      <c r="A80" s="3">
        <v>12</v>
      </c>
      <c r="B80" s="201" t="s">
        <v>104</v>
      </c>
      <c r="C80" s="20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10" t="str">
        <f t="shared" si="2"/>
        <v/>
      </c>
      <c r="AJ80" s="5"/>
      <c r="AK80" s="15"/>
      <c r="AL80" s="7">
        <v>0</v>
      </c>
    </row>
    <row r="81" spans="1:38" ht="15.95" customHeight="1" x14ac:dyDescent="0.25">
      <c r="A81" s="3">
        <v>13</v>
      </c>
      <c r="B81" s="201" t="s">
        <v>110</v>
      </c>
      <c r="C81" s="20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10" t="str">
        <f t="shared" si="2"/>
        <v/>
      </c>
      <c r="AJ81" s="5"/>
      <c r="AK81" s="15"/>
      <c r="AL81" s="7">
        <v>0</v>
      </c>
    </row>
    <row r="82" spans="1:38" ht="15.95" customHeight="1" x14ac:dyDescent="0.25">
      <c r="A82" s="3">
        <v>14</v>
      </c>
      <c r="B82" s="201" t="s">
        <v>116</v>
      </c>
      <c r="C82" s="20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0" t="str">
        <f t="shared" si="2"/>
        <v/>
      </c>
      <c r="AJ82" s="5">
        <v>0</v>
      </c>
      <c r="AK82" s="15">
        <v>0</v>
      </c>
      <c r="AL82" s="7">
        <v>0</v>
      </c>
    </row>
    <row r="83" spans="1:38" ht="15.95" customHeight="1" x14ac:dyDescent="0.25">
      <c r="A83" s="3">
        <v>15</v>
      </c>
      <c r="B83" s="201" t="s">
        <v>121</v>
      </c>
      <c r="C83" s="20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10" t="str">
        <f t="shared" si="2"/>
        <v/>
      </c>
      <c r="AJ83" s="5">
        <v>0</v>
      </c>
      <c r="AK83" s="15">
        <v>0</v>
      </c>
      <c r="AL83" s="7">
        <v>0</v>
      </c>
    </row>
    <row r="84" spans="1:38" ht="15.95" customHeight="1" x14ac:dyDescent="0.25">
      <c r="A84" s="3">
        <v>16</v>
      </c>
      <c r="B84" s="201" t="s">
        <v>127</v>
      </c>
      <c r="C84" s="20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0" t="str">
        <f t="shared" si="2"/>
        <v/>
      </c>
      <c r="AJ84" s="5">
        <v>0</v>
      </c>
      <c r="AK84" s="15">
        <v>0</v>
      </c>
      <c r="AL84" s="7">
        <v>0</v>
      </c>
    </row>
    <row r="85" spans="1:38" ht="15.95" customHeight="1" x14ac:dyDescent="0.25">
      <c r="A85" s="3">
        <v>17</v>
      </c>
      <c r="B85" s="201" t="s">
        <v>133</v>
      </c>
      <c r="C85" s="20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10" t="str">
        <f t="shared" si="2"/>
        <v/>
      </c>
      <c r="AJ85" s="5">
        <v>0</v>
      </c>
      <c r="AK85" s="15">
        <v>0</v>
      </c>
      <c r="AL85" s="7">
        <v>0</v>
      </c>
    </row>
    <row r="86" spans="1:38" ht="15.95" customHeight="1" x14ac:dyDescent="0.25">
      <c r="A86" s="3">
        <v>18</v>
      </c>
      <c r="B86" s="201" t="s">
        <v>139</v>
      </c>
      <c r="C86" s="20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10" t="str">
        <f t="shared" si="2"/>
        <v/>
      </c>
      <c r="AJ86" s="5">
        <v>0</v>
      </c>
      <c r="AK86" s="15">
        <v>0</v>
      </c>
      <c r="AL86" s="7">
        <v>0</v>
      </c>
    </row>
    <row r="87" spans="1:38" ht="15.95" customHeight="1" x14ac:dyDescent="0.25">
      <c r="A87" s="3">
        <v>19</v>
      </c>
      <c r="B87" s="201" t="s">
        <v>145</v>
      </c>
      <c r="C87" s="20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10" t="str">
        <f t="shared" si="2"/>
        <v/>
      </c>
      <c r="AJ87" s="5"/>
      <c r="AK87" s="15"/>
      <c r="AL87" s="7">
        <v>0</v>
      </c>
    </row>
    <row r="88" spans="1:38" ht="15.95" customHeight="1" x14ac:dyDescent="0.25">
      <c r="A88" s="3">
        <v>20</v>
      </c>
      <c r="B88" s="201" t="s">
        <v>151</v>
      </c>
      <c r="C88" s="20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10" t="str">
        <f t="shared" si="2"/>
        <v/>
      </c>
      <c r="AJ88" s="5"/>
      <c r="AK88" s="15"/>
      <c r="AL88" s="7">
        <v>0</v>
      </c>
    </row>
    <row r="89" spans="1:38" ht="15.95" customHeight="1" x14ac:dyDescent="0.25">
      <c r="A89" s="3">
        <v>21</v>
      </c>
      <c r="B89" s="201" t="s">
        <v>156</v>
      </c>
      <c r="C89" s="20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0" t="str">
        <f t="shared" si="2"/>
        <v/>
      </c>
      <c r="AJ89" s="5">
        <v>0</v>
      </c>
      <c r="AK89" s="15">
        <v>0</v>
      </c>
      <c r="AL89" s="7">
        <v>0</v>
      </c>
    </row>
    <row r="90" spans="1:38" ht="15.95" customHeight="1" x14ac:dyDescent="0.25">
      <c r="A90" s="3">
        <v>22</v>
      </c>
      <c r="B90" s="201" t="s">
        <v>162</v>
      </c>
      <c r="C90" s="20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0" t="str">
        <f t="shared" si="2"/>
        <v/>
      </c>
      <c r="AJ90" s="5"/>
      <c r="AK90" s="15"/>
      <c r="AL90" s="7">
        <v>0</v>
      </c>
    </row>
    <row r="91" spans="1:38" ht="15.95" customHeight="1" x14ac:dyDescent="0.25">
      <c r="A91" s="3">
        <v>23</v>
      </c>
      <c r="B91" s="201" t="s">
        <v>168</v>
      </c>
      <c r="C91" s="20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10" t="str">
        <f t="shared" si="2"/>
        <v/>
      </c>
      <c r="AJ91" s="5"/>
      <c r="AK91" s="15"/>
      <c r="AL91" s="7">
        <v>0</v>
      </c>
    </row>
    <row r="92" spans="1:38" ht="15.95" customHeight="1" x14ac:dyDescent="0.25">
      <c r="A92" s="3">
        <v>24</v>
      </c>
      <c r="B92" s="201" t="s">
        <v>174</v>
      </c>
      <c r="C92" s="20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0" t="str">
        <f t="shared" si="2"/>
        <v/>
      </c>
      <c r="AJ92" s="5"/>
      <c r="AK92" s="15"/>
      <c r="AL92" s="7">
        <v>0</v>
      </c>
    </row>
    <row r="93" spans="1:38" ht="15.95" customHeight="1" x14ac:dyDescent="0.25">
      <c r="A93" s="3">
        <v>25</v>
      </c>
      <c r="B93" s="201" t="s">
        <v>180</v>
      </c>
      <c r="C93" s="20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10" t="str">
        <f t="shared" si="2"/>
        <v/>
      </c>
      <c r="AJ93" s="5">
        <v>0</v>
      </c>
      <c r="AK93" s="15">
        <v>0</v>
      </c>
      <c r="AL93" s="7">
        <v>0</v>
      </c>
    </row>
    <row r="94" spans="1:38" ht="15.95" customHeight="1" x14ac:dyDescent="0.25">
      <c r="A94" s="3">
        <v>26</v>
      </c>
      <c r="B94" s="201" t="s">
        <v>186</v>
      </c>
      <c r="C94" s="20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10" t="str">
        <f t="shared" si="2"/>
        <v/>
      </c>
      <c r="AJ94" s="5">
        <v>0</v>
      </c>
      <c r="AK94" s="15">
        <v>0</v>
      </c>
      <c r="AL94" s="7">
        <v>0</v>
      </c>
    </row>
    <row r="95" spans="1:38" ht="15.95" customHeight="1" x14ac:dyDescent="0.25">
      <c r="A95" s="3">
        <v>27</v>
      </c>
      <c r="B95" s="201" t="s">
        <v>192</v>
      </c>
      <c r="C95" s="20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10" t="str">
        <f t="shared" si="2"/>
        <v/>
      </c>
      <c r="AJ95" s="5">
        <v>0</v>
      </c>
      <c r="AK95" s="15">
        <v>0</v>
      </c>
      <c r="AL95" s="7">
        <v>0</v>
      </c>
    </row>
    <row r="96" spans="1:38" ht="15.95" customHeight="1" x14ac:dyDescent="0.25">
      <c r="A96" s="3">
        <v>28</v>
      </c>
      <c r="B96" s="201" t="s">
        <v>198</v>
      </c>
      <c r="C96" s="20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10" t="str">
        <f t="shared" si="2"/>
        <v/>
      </c>
      <c r="AJ96" s="5"/>
      <c r="AK96" s="15"/>
      <c r="AL96" s="7">
        <v>0</v>
      </c>
    </row>
    <row r="97" spans="1:38" ht="15.95" customHeight="1" x14ac:dyDescent="0.25">
      <c r="A97" s="3">
        <v>29</v>
      </c>
      <c r="B97" s="201" t="s">
        <v>204</v>
      </c>
      <c r="C97" s="20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0" t="str">
        <f t="shared" si="2"/>
        <v/>
      </c>
      <c r="AJ97" s="5">
        <v>0</v>
      </c>
      <c r="AK97" s="15">
        <v>0</v>
      </c>
      <c r="AL97" s="7">
        <v>0</v>
      </c>
    </row>
    <row r="98" spans="1:38" ht="15.95" customHeight="1" x14ac:dyDescent="0.25">
      <c r="A98" s="3">
        <v>30</v>
      </c>
      <c r="B98" s="201" t="s">
        <v>210</v>
      </c>
      <c r="C98" s="20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10" t="str">
        <f t="shared" si="2"/>
        <v/>
      </c>
      <c r="AJ98" s="5">
        <v>0</v>
      </c>
      <c r="AK98" s="15">
        <v>0</v>
      </c>
      <c r="AL98" s="7">
        <v>0</v>
      </c>
    </row>
    <row r="99" spans="1:38" ht="15.95" customHeight="1" x14ac:dyDescent="0.25">
      <c r="A99" s="3">
        <v>31</v>
      </c>
      <c r="B99" s="201" t="s">
        <v>216</v>
      </c>
      <c r="C99" s="20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10" t="str">
        <f t="shared" si="2"/>
        <v/>
      </c>
      <c r="AJ99" s="5"/>
      <c r="AK99" s="15"/>
      <c r="AL99" s="7">
        <v>0</v>
      </c>
    </row>
    <row r="100" spans="1:38" ht="15.95" customHeight="1" x14ac:dyDescent="0.25">
      <c r="A100" s="3">
        <v>32</v>
      </c>
      <c r="B100" s="201" t="s">
        <v>221</v>
      </c>
      <c r="C100" s="20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10" t="str">
        <f t="shared" si="2"/>
        <v/>
      </c>
      <c r="AJ100" s="5"/>
      <c r="AK100" s="15"/>
      <c r="AL100" s="7">
        <v>0</v>
      </c>
    </row>
    <row r="101" spans="1:38" ht="15.95" customHeight="1" x14ac:dyDescent="0.25">
      <c r="A101" s="3">
        <v>33</v>
      </c>
      <c r="B101" s="201" t="s">
        <v>227</v>
      </c>
      <c r="C101" s="20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10" t="str">
        <f t="shared" ref="AI101:AI132" si="3">IF(SUM(AJ101:AK101)&gt;0,SUM(AJ101:AK101),"")</f>
        <v/>
      </c>
      <c r="AJ101" s="5"/>
      <c r="AK101" s="15"/>
      <c r="AL101" s="7">
        <v>0</v>
      </c>
    </row>
    <row r="102" spans="1:38" ht="15.95" customHeight="1" x14ac:dyDescent="0.25">
      <c r="A102" s="3">
        <v>34</v>
      </c>
      <c r="B102" s="201" t="s">
        <v>233</v>
      </c>
      <c r="C102" s="20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0" t="str">
        <f t="shared" si="3"/>
        <v/>
      </c>
      <c r="AJ102" s="5">
        <v>0</v>
      </c>
      <c r="AK102" s="15">
        <v>0</v>
      </c>
      <c r="AL102" s="7">
        <v>0</v>
      </c>
    </row>
    <row r="103" spans="1:38" ht="15.95" customHeight="1" x14ac:dyDescent="0.25">
      <c r="A103" s="3">
        <v>35</v>
      </c>
      <c r="B103" s="201" t="s">
        <v>239</v>
      </c>
      <c r="C103" s="20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0" t="str">
        <f t="shared" si="3"/>
        <v/>
      </c>
      <c r="AJ103" s="5"/>
      <c r="AK103" s="15"/>
      <c r="AL103" s="7">
        <v>0</v>
      </c>
    </row>
    <row r="104" spans="1:38" ht="15.95" customHeight="1" x14ac:dyDescent="0.25">
      <c r="A104" s="3">
        <v>36</v>
      </c>
      <c r="B104" s="201" t="s">
        <v>245</v>
      </c>
      <c r="C104" s="20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0" t="str">
        <f t="shared" si="3"/>
        <v/>
      </c>
      <c r="AJ104" s="5"/>
      <c r="AK104" s="15"/>
      <c r="AL104" s="7">
        <v>0</v>
      </c>
    </row>
    <row r="105" spans="1:38" ht="15.95" customHeight="1" x14ac:dyDescent="0.25">
      <c r="A105" s="3">
        <v>37</v>
      </c>
      <c r="B105" s="201" t="s">
        <v>251</v>
      </c>
      <c r="C105" s="20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0" t="str">
        <f t="shared" si="3"/>
        <v/>
      </c>
      <c r="AJ105" s="5">
        <v>0</v>
      </c>
      <c r="AK105" s="15">
        <v>0</v>
      </c>
      <c r="AL105" s="7">
        <v>0</v>
      </c>
    </row>
    <row r="106" spans="1:38" ht="15.95" customHeight="1" x14ac:dyDescent="0.25">
      <c r="A106" s="3">
        <v>38</v>
      </c>
      <c r="B106" s="201" t="s">
        <v>257</v>
      </c>
      <c r="C106" s="20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0" t="str">
        <f t="shared" si="3"/>
        <v/>
      </c>
      <c r="AJ106" s="5">
        <v>0</v>
      </c>
      <c r="AK106" s="15">
        <v>0</v>
      </c>
      <c r="AL106" s="7">
        <v>0</v>
      </c>
    </row>
    <row r="107" spans="1:38" ht="15.95" customHeight="1" x14ac:dyDescent="0.25">
      <c r="A107" s="3">
        <v>39</v>
      </c>
      <c r="B107" s="201" t="s">
        <v>263</v>
      </c>
      <c r="C107" s="20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10" t="str">
        <f t="shared" si="3"/>
        <v/>
      </c>
      <c r="AJ107" s="5"/>
      <c r="AK107" s="15"/>
      <c r="AL107" s="7">
        <v>0</v>
      </c>
    </row>
    <row r="108" spans="1:38" ht="15.95" customHeight="1" x14ac:dyDescent="0.25">
      <c r="A108" s="3">
        <v>40</v>
      </c>
      <c r="B108" s="201" t="s">
        <v>268</v>
      </c>
      <c r="C108" s="20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10" t="str">
        <f t="shared" si="3"/>
        <v/>
      </c>
      <c r="AJ108" s="5">
        <v>0</v>
      </c>
      <c r="AK108" s="15">
        <v>0</v>
      </c>
      <c r="AL108" s="7">
        <v>0</v>
      </c>
    </row>
    <row r="109" spans="1:38" ht="15.95" customHeight="1" x14ac:dyDescent="0.25">
      <c r="A109" s="3">
        <v>41</v>
      </c>
      <c r="B109" s="201" t="s">
        <v>274</v>
      </c>
      <c r="C109" s="20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10" t="str">
        <f t="shared" si="3"/>
        <v/>
      </c>
      <c r="AJ109" s="5"/>
      <c r="AK109" s="15"/>
      <c r="AL109" s="7">
        <v>0</v>
      </c>
    </row>
    <row r="110" spans="1:38" ht="15.95" customHeight="1" x14ac:dyDescent="0.25">
      <c r="A110" s="3">
        <v>42</v>
      </c>
      <c r="B110" s="201" t="s">
        <v>280</v>
      </c>
      <c r="C110" s="20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0" t="str">
        <f t="shared" si="3"/>
        <v/>
      </c>
      <c r="AJ110" s="5">
        <v>0</v>
      </c>
      <c r="AK110" s="15">
        <v>0</v>
      </c>
      <c r="AL110" s="7">
        <v>0</v>
      </c>
    </row>
    <row r="111" spans="1:38" ht="15.95" customHeight="1" x14ac:dyDescent="0.25">
      <c r="A111" s="3">
        <v>43</v>
      </c>
      <c r="B111" s="201" t="s">
        <v>286</v>
      </c>
      <c r="C111" s="20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10" t="str">
        <f t="shared" si="3"/>
        <v/>
      </c>
      <c r="AJ111" s="5">
        <v>0</v>
      </c>
      <c r="AK111" s="15">
        <v>0</v>
      </c>
      <c r="AL111" s="7">
        <v>0</v>
      </c>
    </row>
    <row r="112" spans="1:38" ht="12.6" hidden="1" customHeight="1" x14ac:dyDescent="0.25">
      <c r="A112" s="3">
        <v>44</v>
      </c>
      <c r="B112" s="201"/>
      <c r="C112" s="20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0" t="str">
        <f t="shared" si="3"/>
        <v/>
      </c>
      <c r="AJ112" s="5"/>
      <c r="AK112" s="15"/>
    </row>
    <row r="113" spans="1:37" ht="12.6" hidden="1" customHeight="1" x14ac:dyDescent="0.25">
      <c r="A113" s="3">
        <v>45</v>
      </c>
      <c r="B113" s="201"/>
      <c r="C113" s="20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0" t="str">
        <f t="shared" si="3"/>
        <v/>
      </c>
      <c r="AJ113" s="5"/>
      <c r="AK113" s="15"/>
    </row>
    <row r="114" spans="1:37" ht="12.6" hidden="1" customHeight="1" x14ac:dyDescent="0.25">
      <c r="A114" s="3">
        <v>46</v>
      </c>
      <c r="B114" s="201"/>
      <c r="C114" s="20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0" t="str">
        <f t="shared" si="3"/>
        <v/>
      </c>
      <c r="AJ114" s="5"/>
      <c r="AK114" s="15"/>
    </row>
    <row r="115" spans="1:37" ht="12.6" hidden="1" customHeight="1" x14ac:dyDescent="0.25">
      <c r="A115" s="3">
        <v>47</v>
      </c>
      <c r="B115" s="201"/>
      <c r="C115" s="20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0" t="str">
        <f t="shared" si="3"/>
        <v/>
      </c>
      <c r="AJ115" s="5"/>
      <c r="AK115" s="15"/>
    </row>
    <row r="116" spans="1:37" ht="12.6" hidden="1" customHeight="1" x14ac:dyDescent="0.25">
      <c r="A116" s="3">
        <v>48</v>
      </c>
      <c r="B116" s="201"/>
      <c r="C116" s="20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0" t="str">
        <f t="shared" si="3"/>
        <v/>
      </c>
      <c r="AJ116" s="5"/>
      <c r="AK116" s="15"/>
    </row>
    <row r="117" spans="1:37" ht="12.6" hidden="1" customHeight="1" x14ac:dyDescent="0.25">
      <c r="A117" s="3">
        <v>49</v>
      </c>
      <c r="B117" s="201"/>
      <c r="C117" s="20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0" t="str">
        <f t="shared" si="3"/>
        <v/>
      </c>
      <c r="AJ117" s="5"/>
      <c r="AK117" s="15"/>
    </row>
    <row r="118" spans="1:37" ht="12.6" hidden="1" customHeight="1" x14ac:dyDescent="0.25">
      <c r="A118" s="3">
        <v>50</v>
      </c>
      <c r="B118" s="201"/>
      <c r="C118" s="20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0" t="str">
        <f t="shared" si="3"/>
        <v/>
      </c>
      <c r="AJ118" s="5"/>
      <c r="AK118" s="15"/>
    </row>
    <row r="119" spans="1:37" ht="12.6" hidden="1" customHeight="1" x14ac:dyDescent="0.25">
      <c r="A119" s="3">
        <v>51</v>
      </c>
      <c r="B119" s="201"/>
      <c r="C119" s="20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0" t="str">
        <f t="shared" si="3"/>
        <v/>
      </c>
      <c r="AJ119" s="5"/>
      <c r="AK119" s="15"/>
    </row>
    <row r="120" spans="1:37" ht="12.6" hidden="1" customHeight="1" x14ac:dyDescent="0.25">
      <c r="A120" s="3">
        <v>52</v>
      </c>
      <c r="B120" s="201"/>
      <c r="C120" s="20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0" t="str">
        <f t="shared" si="3"/>
        <v/>
      </c>
      <c r="AJ120" s="5"/>
      <c r="AK120" s="15"/>
    </row>
    <row r="121" spans="1:37" ht="12.6" hidden="1" customHeight="1" x14ac:dyDescent="0.25">
      <c r="A121" s="3">
        <v>53</v>
      </c>
      <c r="B121" s="201"/>
      <c r="C121" s="20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0" t="str">
        <f t="shared" si="3"/>
        <v/>
      </c>
      <c r="AJ121" s="5"/>
      <c r="AK121" s="15"/>
    </row>
    <row r="122" spans="1:37" ht="12.6" hidden="1" customHeight="1" x14ac:dyDescent="0.25">
      <c r="A122" s="3">
        <v>54</v>
      </c>
      <c r="B122" s="201"/>
      <c r="C122" s="20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0" t="str">
        <f t="shared" si="3"/>
        <v/>
      </c>
      <c r="AJ122" s="5"/>
      <c r="AK122" s="15"/>
    </row>
    <row r="123" spans="1:37" ht="12.6" hidden="1" customHeight="1" x14ac:dyDescent="0.25">
      <c r="A123" s="20">
        <v>55</v>
      </c>
      <c r="B123" s="201"/>
      <c r="C123" s="20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10" t="str">
        <f t="shared" si="3"/>
        <v/>
      </c>
      <c r="AJ123" s="21"/>
      <c r="AK123" s="22"/>
    </row>
    <row r="124" spans="1:37" s="39" customFormat="1" ht="12.6" customHeight="1" x14ac:dyDescent="0.2">
      <c r="A124" s="36"/>
      <c r="B124" s="203" t="s">
        <v>304</v>
      </c>
      <c r="C124" s="204"/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1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1</v>
      </c>
      <c r="Z124" s="37">
        <v>0</v>
      </c>
      <c r="AA124" s="37">
        <v>0</v>
      </c>
      <c r="AB124" s="37">
        <v>0</v>
      </c>
      <c r="AC124" s="37">
        <v>1</v>
      </c>
      <c r="AD124" s="37">
        <v>0</v>
      </c>
      <c r="AE124" s="37">
        <v>0</v>
      </c>
      <c r="AF124" s="37">
        <v>0</v>
      </c>
      <c r="AG124" s="37">
        <v>0</v>
      </c>
      <c r="AH124" s="37">
        <v>0</v>
      </c>
      <c r="AI124" s="37">
        <v>3</v>
      </c>
      <c r="AJ124" s="37">
        <v>3</v>
      </c>
      <c r="AK124" s="38">
        <v>0</v>
      </c>
    </row>
    <row r="125" spans="1:37" s="39" customFormat="1" ht="12.6" customHeight="1" x14ac:dyDescent="0.2">
      <c r="A125" s="111"/>
      <c r="B125" s="15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</row>
    <row r="126" spans="1:37" s="39" customFormat="1" ht="12.6" customHeight="1" x14ac:dyDescent="0.2">
      <c r="A126" s="205" t="s">
        <v>312</v>
      </c>
      <c r="B126" s="208"/>
      <c r="C126" s="205"/>
      <c r="D126" s="205" t="s">
        <v>306</v>
      </c>
      <c r="E126" s="205"/>
      <c r="F126" s="205"/>
      <c r="G126" s="205"/>
      <c r="H126" s="205"/>
      <c r="I126" s="205"/>
      <c r="J126" s="205"/>
      <c r="K126" s="205"/>
      <c r="L126" s="205"/>
      <c r="M126" s="205"/>
      <c r="N126" s="112"/>
      <c r="O126" s="112"/>
      <c r="P126" s="205" t="s">
        <v>306</v>
      </c>
      <c r="Q126" s="205"/>
      <c r="R126" s="205"/>
      <c r="S126" s="205"/>
      <c r="T126" s="205"/>
      <c r="U126" s="205"/>
      <c r="V126" s="205"/>
      <c r="W126" s="205"/>
      <c r="X126" s="205"/>
      <c r="Y126" s="205"/>
      <c r="Z126" s="112"/>
      <c r="AA126" s="112"/>
      <c r="AB126" s="205" t="s">
        <v>306</v>
      </c>
      <c r="AC126" s="205"/>
      <c r="AD126" s="205"/>
      <c r="AE126" s="205"/>
      <c r="AF126" s="205"/>
      <c r="AG126" s="205"/>
      <c r="AH126" s="205"/>
      <c r="AI126" s="205"/>
      <c r="AJ126" s="205"/>
      <c r="AK126" s="205"/>
    </row>
    <row r="127" spans="1:37" s="39" customFormat="1" ht="12.6" customHeight="1" x14ac:dyDescent="0.2">
      <c r="A127" s="112"/>
      <c r="B127" s="151"/>
      <c r="C127" s="112"/>
      <c r="D127" s="205" t="s">
        <v>307</v>
      </c>
      <c r="E127" s="205"/>
      <c r="F127" s="205"/>
      <c r="G127" s="205"/>
      <c r="H127" s="205"/>
      <c r="I127" s="205"/>
      <c r="J127" s="205"/>
      <c r="K127" s="205"/>
      <c r="L127" s="205"/>
      <c r="M127" s="205"/>
      <c r="N127" s="112"/>
      <c r="O127" s="112"/>
      <c r="P127" s="205" t="s">
        <v>15</v>
      </c>
      <c r="Q127" s="205"/>
      <c r="R127" s="205"/>
      <c r="S127" s="205"/>
      <c r="T127" s="205"/>
      <c r="U127" s="205"/>
      <c r="V127" s="205"/>
      <c r="W127" s="205"/>
      <c r="X127" s="205"/>
      <c r="Y127" s="205"/>
      <c r="Z127" s="112"/>
      <c r="AA127" s="112"/>
      <c r="AB127" s="205" t="s">
        <v>16</v>
      </c>
      <c r="AC127" s="205"/>
      <c r="AD127" s="205"/>
      <c r="AE127" s="205"/>
      <c r="AF127" s="205"/>
      <c r="AG127" s="205"/>
      <c r="AH127" s="205"/>
      <c r="AI127" s="205"/>
      <c r="AJ127" s="205"/>
      <c r="AK127" s="205"/>
    </row>
    <row r="128" spans="1:37" s="39" customFormat="1" ht="12.6" customHeight="1" x14ac:dyDescent="0.2">
      <c r="A128" s="112"/>
      <c r="B128" s="15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</row>
    <row r="129" spans="1:38" s="39" customFormat="1" ht="12.6" customHeight="1" x14ac:dyDescent="0.2">
      <c r="A129" s="112"/>
      <c r="B129" s="151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</row>
    <row r="130" spans="1:38" s="39" customFormat="1" ht="12.6" customHeight="1" x14ac:dyDescent="0.2">
      <c r="A130" s="112"/>
      <c r="B130" s="151"/>
      <c r="C130" s="112"/>
      <c r="D130" s="206" t="s">
        <v>308</v>
      </c>
      <c r="E130" s="206"/>
      <c r="F130" s="206"/>
      <c r="G130" s="206"/>
      <c r="H130" s="206"/>
      <c r="I130" s="206"/>
      <c r="J130" s="206"/>
      <c r="K130" s="206"/>
      <c r="L130" s="206"/>
      <c r="M130" s="206"/>
      <c r="N130" s="112"/>
      <c r="O130" s="112"/>
      <c r="P130" s="206" t="s">
        <v>19</v>
      </c>
      <c r="Q130" s="206"/>
      <c r="R130" s="206"/>
      <c r="S130" s="206"/>
      <c r="T130" s="206"/>
      <c r="U130" s="206"/>
      <c r="V130" s="206"/>
      <c r="W130" s="206"/>
      <c r="X130" s="206"/>
      <c r="Y130" s="206"/>
      <c r="Z130" s="112"/>
      <c r="AA130" s="112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</row>
    <row r="131" spans="1:38" s="73" customFormat="1" ht="21" customHeight="1" x14ac:dyDescent="0.3">
      <c r="A131" s="193" t="s">
        <v>313</v>
      </c>
      <c r="B131" s="207"/>
      <c r="C131" s="193"/>
      <c r="D131" s="193"/>
      <c r="E131" s="193"/>
      <c r="F131" s="193"/>
      <c r="G131" s="193"/>
      <c r="H131" s="193"/>
      <c r="I131" s="193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194" t="s">
        <v>290</v>
      </c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3">
        <v>43</v>
      </c>
      <c r="AJ131" s="193"/>
      <c r="AK131" s="193"/>
    </row>
    <row r="132" spans="1:38" ht="21" customHeight="1" x14ac:dyDescent="0.25">
      <c r="A132" s="181" t="s">
        <v>30</v>
      </c>
      <c r="B132" s="152"/>
      <c r="C132" s="107" t="s">
        <v>291</v>
      </c>
      <c r="D132" s="19">
        <v>1</v>
      </c>
      <c r="E132" s="19">
        <v>2</v>
      </c>
      <c r="F132" s="19">
        <v>3</v>
      </c>
      <c r="G132" s="19">
        <v>4</v>
      </c>
      <c r="H132" s="19">
        <v>5</v>
      </c>
      <c r="I132" s="19">
        <v>6</v>
      </c>
      <c r="J132" s="19">
        <v>7</v>
      </c>
      <c r="K132" s="19">
        <v>8</v>
      </c>
      <c r="L132" s="19">
        <v>9</v>
      </c>
      <c r="M132" s="19">
        <v>10</v>
      </c>
      <c r="N132" s="19">
        <v>11</v>
      </c>
      <c r="O132" s="19">
        <v>12</v>
      </c>
      <c r="P132" s="19">
        <v>13</v>
      </c>
      <c r="Q132" s="19">
        <v>14</v>
      </c>
      <c r="R132" s="19">
        <v>15</v>
      </c>
      <c r="S132" s="19">
        <v>16</v>
      </c>
      <c r="T132" s="19">
        <v>17</v>
      </c>
      <c r="U132" s="19">
        <v>18</v>
      </c>
      <c r="V132" s="19">
        <v>19</v>
      </c>
      <c r="W132" s="19">
        <v>20</v>
      </c>
      <c r="X132" s="19">
        <v>21</v>
      </c>
      <c r="Y132" s="19">
        <v>22</v>
      </c>
      <c r="Z132" s="19">
        <v>23</v>
      </c>
      <c r="AA132" s="19">
        <v>24</v>
      </c>
      <c r="AB132" s="19">
        <v>25</v>
      </c>
      <c r="AC132" s="19">
        <v>26</v>
      </c>
      <c r="AD132" s="19">
        <v>27</v>
      </c>
      <c r="AE132" s="19">
        <v>28</v>
      </c>
      <c r="AF132" s="19">
        <v>29</v>
      </c>
      <c r="AG132" s="19">
        <v>30</v>
      </c>
      <c r="AH132" s="19">
        <v>31</v>
      </c>
      <c r="AI132" s="196" t="s">
        <v>292</v>
      </c>
      <c r="AJ132" s="197"/>
      <c r="AK132" s="198"/>
    </row>
    <row r="133" spans="1:38" ht="12.6" customHeight="1" x14ac:dyDescent="0.25">
      <c r="A133" s="195"/>
      <c r="B133" s="18" t="s">
        <v>23</v>
      </c>
      <c r="C133" s="108" t="s">
        <v>293</v>
      </c>
      <c r="D133" s="34" t="s">
        <v>299</v>
      </c>
      <c r="E133" s="34" t="s">
        <v>300</v>
      </c>
      <c r="F133" s="34" t="s">
        <v>294</v>
      </c>
      <c r="G133" s="34" t="s">
        <v>295</v>
      </c>
      <c r="H133" s="34" t="s">
        <v>296</v>
      </c>
      <c r="I133" s="34" t="s">
        <v>297</v>
      </c>
      <c r="J133" s="34" t="s">
        <v>298</v>
      </c>
      <c r="K133" s="34" t="s">
        <v>299</v>
      </c>
      <c r="L133" s="34" t="s">
        <v>300</v>
      </c>
      <c r="M133" s="34" t="s">
        <v>294</v>
      </c>
      <c r="N133" s="34" t="s">
        <v>295</v>
      </c>
      <c r="O133" s="34" t="s">
        <v>296</v>
      </c>
      <c r="P133" s="34" t="s">
        <v>297</v>
      </c>
      <c r="Q133" s="34" t="s">
        <v>298</v>
      </c>
      <c r="R133" s="34" t="s">
        <v>299</v>
      </c>
      <c r="S133" s="34" t="s">
        <v>300</v>
      </c>
      <c r="T133" s="34" t="s">
        <v>294</v>
      </c>
      <c r="U133" s="34" t="s">
        <v>295</v>
      </c>
      <c r="V133" s="34" t="s">
        <v>296</v>
      </c>
      <c r="W133" s="34" t="s">
        <v>297</v>
      </c>
      <c r="X133" s="34" t="s">
        <v>298</v>
      </c>
      <c r="Y133" s="34" t="s">
        <v>299</v>
      </c>
      <c r="Z133" s="34" t="s">
        <v>300</v>
      </c>
      <c r="AA133" s="34" t="s">
        <v>294</v>
      </c>
      <c r="AB133" s="34" t="s">
        <v>295</v>
      </c>
      <c r="AC133" s="34" t="s">
        <v>296</v>
      </c>
      <c r="AD133" s="34" t="s">
        <v>297</v>
      </c>
      <c r="AE133" s="34" t="s">
        <v>298</v>
      </c>
      <c r="AF133" s="34" t="s">
        <v>299</v>
      </c>
      <c r="AG133" s="34" t="s">
        <v>300</v>
      </c>
      <c r="AH133" s="34" t="s">
        <v>294</v>
      </c>
      <c r="AI133" s="34" t="s">
        <v>301</v>
      </c>
      <c r="AJ133" s="34" t="s">
        <v>302</v>
      </c>
      <c r="AK133" s="35" t="s">
        <v>303</v>
      </c>
    </row>
    <row r="134" spans="1:38" ht="15.95" customHeight="1" x14ac:dyDescent="0.25">
      <c r="A134" s="8">
        <v>1</v>
      </c>
      <c r="B134" s="199" t="s">
        <v>36</v>
      </c>
      <c r="C134" s="20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 t="str">
        <f t="shared" ref="AI134:AI165" si="4">IF(SUM(AJ134:AK134)&gt;0,SUM(AJ134:AK134),"")</f>
        <v/>
      </c>
      <c r="AJ134" s="10"/>
      <c r="AK134" s="16"/>
      <c r="AL134" s="7">
        <v>0</v>
      </c>
    </row>
    <row r="135" spans="1:38" ht="15.95" customHeight="1" x14ac:dyDescent="0.25">
      <c r="A135" s="3">
        <v>2</v>
      </c>
      <c r="B135" s="201" t="s">
        <v>45</v>
      </c>
      <c r="C135" s="20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10" t="str">
        <f t="shared" si="4"/>
        <v/>
      </c>
      <c r="AJ135" s="5">
        <v>0</v>
      </c>
      <c r="AK135" s="15">
        <v>0</v>
      </c>
      <c r="AL135" s="7">
        <v>0</v>
      </c>
    </row>
    <row r="136" spans="1:38" ht="15.95" customHeight="1" x14ac:dyDescent="0.25">
      <c r="A136" s="3">
        <v>3</v>
      </c>
      <c r="B136" s="201" t="s">
        <v>51</v>
      </c>
      <c r="C136" s="20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10" t="str">
        <f t="shared" si="4"/>
        <v/>
      </c>
      <c r="AJ136" s="5"/>
      <c r="AK136" s="15"/>
      <c r="AL136" s="7">
        <v>0</v>
      </c>
    </row>
    <row r="137" spans="1:38" ht="15.95" customHeight="1" x14ac:dyDescent="0.25">
      <c r="A137" s="3">
        <v>4</v>
      </c>
      <c r="B137" s="201" t="s">
        <v>57</v>
      </c>
      <c r="C137" s="20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0" t="str">
        <f t="shared" si="4"/>
        <v/>
      </c>
      <c r="AJ137" s="5">
        <v>0</v>
      </c>
      <c r="AK137" s="15">
        <v>0</v>
      </c>
      <c r="AL137" s="7">
        <v>0</v>
      </c>
    </row>
    <row r="138" spans="1:38" ht="15.95" customHeight="1" x14ac:dyDescent="0.25">
      <c r="A138" s="3">
        <v>5</v>
      </c>
      <c r="B138" s="201" t="s">
        <v>63</v>
      </c>
      <c r="C138" s="202"/>
      <c r="D138" s="5"/>
      <c r="E138" s="5"/>
      <c r="F138" s="5"/>
      <c r="G138" s="5"/>
      <c r="H138" s="5"/>
      <c r="I138" s="5" t="s">
        <v>311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10">
        <f t="shared" si="4"/>
        <v>1</v>
      </c>
      <c r="AJ138" s="5">
        <v>1</v>
      </c>
      <c r="AK138" s="15">
        <v>0</v>
      </c>
      <c r="AL138" s="7">
        <v>0</v>
      </c>
    </row>
    <row r="139" spans="1:38" ht="15.95" customHeight="1" x14ac:dyDescent="0.25">
      <c r="A139" s="3">
        <v>6</v>
      </c>
      <c r="B139" s="201" t="s">
        <v>69</v>
      </c>
      <c r="C139" s="20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10" t="str">
        <f t="shared" si="4"/>
        <v/>
      </c>
      <c r="AJ139" s="5">
        <v>0</v>
      </c>
      <c r="AK139" s="15">
        <v>0</v>
      </c>
      <c r="AL139" s="7">
        <v>0</v>
      </c>
    </row>
    <row r="140" spans="1:38" ht="15.95" customHeight="1" x14ac:dyDescent="0.25">
      <c r="A140" s="3">
        <v>7</v>
      </c>
      <c r="B140" s="201" t="s">
        <v>75</v>
      </c>
      <c r="C140" s="202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10" t="str">
        <f t="shared" si="4"/>
        <v/>
      </c>
      <c r="AJ140" s="5">
        <v>0</v>
      </c>
      <c r="AK140" s="15">
        <v>0</v>
      </c>
      <c r="AL140" s="7">
        <v>0</v>
      </c>
    </row>
    <row r="141" spans="1:38" ht="15.95" customHeight="1" x14ac:dyDescent="0.25">
      <c r="A141" s="3">
        <v>8</v>
      </c>
      <c r="B141" s="201" t="s">
        <v>81</v>
      </c>
      <c r="C141" s="20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10" t="str">
        <f t="shared" si="4"/>
        <v/>
      </c>
      <c r="AJ141" s="5">
        <v>0</v>
      </c>
      <c r="AK141" s="15">
        <v>0</v>
      </c>
      <c r="AL141" s="7">
        <v>0</v>
      </c>
    </row>
    <row r="142" spans="1:38" ht="15.95" customHeight="1" x14ac:dyDescent="0.25">
      <c r="A142" s="3">
        <v>9</v>
      </c>
      <c r="B142" s="201" t="s">
        <v>87</v>
      </c>
      <c r="C142" s="202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10" t="str">
        <f t="shared" si="4"/>
        <v/>
      </c>
      <c r="AJ142" s="5">
        <v>0</v>
      </c>
      <c r="AK142" s="15">
        <v>0</v>
      </c>
      <c r="AL142" s="7">
        <v>0</v>
      </c>
    </row>
    <row r="143" spans="1:38" ht="15.95" customHeight="1" x14ac:dyDescent="0.25">
      <c r="A143" s="3">
        <v>10</v>
      </c>
      <c r="B143" s="201" t="s">
        <v>93</v>
      </c>
      <c r="C143" s="20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10" t="str">
        <f t="shared" si="4"/>
        <v/>
      </c>
      <c r="AJ143" s="5"/>
      <c r="AK143" s="15"/>
      <c r="AL143" s="7">
        <v>0</v>
      </c>
    </row>
    <row r="144" spans="1:38" ht="15.95" customHeight="1" x14ac:dyDescent="0.25">
      <c r="A144" s="3">
        <v>11</v>
      </c>
      <c r="B144" s="201" t="s">
        <v>99</v>
      </c>
      <c r="C144" s="20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10" t="str">
        <f t="shared" si="4"/>
        <v/>
      </c>
      <c r="AJ144" s="5"/>
      <c r="AK144" s="15"/>
      <c r="AL144" s="7">
        <v>0</v>
      </c>
    </row>
    <row r="145" spans="1:38" ht="15.95" customHeight="1" x14ac:dyDescent="0.25">
      <c r="A145" s="3">
        <v>12</v>
      </c>
      <c r="B145" s="201" t="s">
        <v>104</v>
      </c>
      <c r="C145" s="202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10" t="str">
        <f t="shared" si="4"/>
        <v/>
      </c>
      <c r="AJ145" s="5"/>
      <c r="AK145" s="15"/>
      <c r="AL145" s="7">
        <v>0</v>
      </c>
    </row>
    <row r="146" spans="1:38" ht="15.95" customHeight="1" x14ac:dyDescent="0.25">
      <c r="A146" s="3">
        <v>13</v>
      </c>
      <c r="B146" s="201" t="s">
        <v>110</v>
      </c>
      <c r="C146" s="20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10" t="str">
        <f t="shared" si="4"/>
        <v/>
      </c>
      <c r="AJ146" s="5"/>
      <c r="AK146" s="15"/>
      <c r="AL146" s="7">
        <v>0</v>
      </c>
    </row>
    <row r="147" spans="1:38" ht="15.95" customHeight="1" x14ac:dyDescent="0.25">
      <c r="A147" s="3">
        <v>14</v>
      </c>
      <c r="B147" s="201" t="s">
        <v>116</v>
      </c>
      <c r="C147" s="20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10" t="str">
        <f t="shared" si="4"/>
        <v/>
      </c>
      <c r="AJ147" s="5">
        <v>0</v>
      </c>
      <c r="AK147" s="15">
        <v>0</v>
      </c>
      <c r="AL147" s="7">
        <v>0</v>
      </c>
    </row>
    <row r="148" spans="1:38" ht="15.95" customHeight="1" x14ac:dyDescent="0.25">
      <c r="A148" s="3">
        <v>15</v>
      </c>
      <c r="B148" s="201" t="s">
        <v>121</v>
      </c>
      <c r="C148" s="20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10" t="str">
        <f t="shared" si="4"/>
        <v/>
      </c>
      <c r="AJ148" s="5">
        <v>0</v>
      </c>
      <c r="AK148" s="15">
        <v>0</v>
      </c>
      <c r="AL148" s="7">
        <v>0</v>
      </c>
    </row>
    <row r="149" spans="1:38" ht="15.95" customHeight="1" x14ac:dyDescent="0.25">
      <c r="A149" s="3">
        <v>16</v>
      </c>
      <c r="B149" s="201" t="s">
        <v>127</v>
      </c>
      <c r="C149" s="202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10" t="str">
        <f t="shared" si="4"/>
        <v/>
      </c>
      <c r="AJ149" s="5">
        <v>0</v>
      </c>
      <c r="AK149" s="15">
        <v>0</v>
      </c>
      <c r="AL149" s="7">
        <v>0</v>
      </c>
    </row>
    <row r="150" spans="1:38" ht="15.95" customHeight="1" x14ac:dyDescent="0.25">
      <c r="A150" s="3">
        <v>17</v>
      </c>
      <c r="B150" s="201" t="s">
        <v>133</v>
      </c>
      <c r="C150" s="202"/>
      <c r="D150" s="5"/>
      <c r="E150" s="5" t="s">
        <v>311</v>
      </c>
      <c r="F150" s="5"/>
      <c r="G150" s="5"/>
      <c r="H150" s="5"/>
      <c r="I150" s="5"/>
      <c r="J150" s="5"/>
      <c r="K150" s="5"/>
      <c r="L150" s="5"/>
      <c r="M150" s="5" t="s">
        <v>311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0">
        <f t="shared" si="4"/>
        <v>2</v>
      </c>
      <c r="AJ150" s="5">
        <v>2</v>
      </c>
      <c r="AK150" s="15">
        <v>0</v>
      </c>
      <c r="AL150" s="7">
        <v>0</v>
      </c>
    </row>
    <row r="151" spans="1:38" ht="15.95" customHeight="1" x14ac:dyDescent="0.25">
      <c r="A151" s="3">
        <v>18</v>
      </c>
      <c r="B151" s="201" t="s">
        <v>139</v>
      </c>
      <c r="C151" s="20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 t="s">
        <v>311</v>
      </c>
      <c r="AG151" s="5"/>
      <c r="AH151" s="5"/>
      <c r="AI151" s="10">
        <f t="shared" si="4"/>
        <v>1</v>
      </c>
      <c r="AJ151" s="5">
        <v>1</v>
      </c>
      <c r="AK151" s="15">
        <v>0</v>
      </c>
      <c r="AL151" s="7">
        <v>0</v>
      </c>
    </row>
    <row r="152" spans="1:38" ht="15.95" customHeight="1" x14ac:dyDescent="0.25">
      <c r="A152" s="3">
        <v>19</v>
      </c>
      <c r="B152" s="201" t="s">
        <v>145</v>
      </c>
      <c r="C152" s="20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10" t="str">
        <f t="shared" si="4"/>
        <v/>
      </c>
      <c r="AJ152" s="5"/>
      <c r="AK152" s="15"/>
      <c r="AL152" s="7">
        <v>0</v>
      </c>
    </row>
    <row r="153" spans="1:38" ht="15.95" customHeight="1" x14ac:dyDescent="0.25">
      <c r="A153" s="3">
        <v>20</v>
      </c>
      <c r="B153" s="201" t="s">
        <v>151</v>
      </c>
      <c r="C153" s="20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0" t="str">
        <f t="shared" si="4"/>
        <v/>
      </c>
      <c r="AJ153" s="5"/>
      <c r="AK153" s="15"/>
      <c r="AL153" s="7">
        <v>0</v>
      </c>
    </row>
    <row r="154" spans="1:38" ht="15.95" customHeight="1" x14ac:dyDescent="0.25">
      <c r="A154" s="3">
        <v>21</v>
      </c>
      <c r="B154" s="201" t="s">
        <v>156</v>
      </c>
      <c r="C154" s="20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10" t="str">
        <f t="shared" si="4"/>
        <v/>
      </c>
      <c r="AJ154" s="5">
        <v>0</v>
      </c>
      <c r="AK154" s="15">
        <v>0</v>
      </c>
      <c r="AL154" s="7">
        <v>0</v>
      </c>
    </row>
    <row r="155" spans="1:38" ht="15.95" customHeight="1" x14ac:dyDescent="0.25">
      <c r="A155" s="3">
        <v>22</v>
      </c>
      <c r="B155" s="201" t="s">
        <v>162</v>
      </c>
      <c r="C155" s="20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0" t="str">
        <f t="shared" si="4"/>
        <v/>
      </c>
      <c r="AJ155" s="5"/>
      <c r="AK155" s="15"/>
      <c r="AL155" s="7">
        <v>0</v>
      </c>
    </row>
    <row r="156" spans="1:38" ht="15.95" customHeight="1" x14ac:dyDescent="0.25">
      <c r="A156" s="3">
        <v>23</v>
      </c>
      <c r="B156" s="201" t="s">
        <v>168</v>
      </c>
      <c r="C156" s="20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0" t="str">
        <f t="shared" si="4"/>
        <v/>
      </c>
      <c r="AJ156" s="5"/>
      <c r="AK156" s="15"/>
      <c r="AL156" s="7">
        <v>0</v>
      </c>
    </row>
    <row r="157" spans="1:38" ht="15.95" customHeight="1" x14ac:dyDescent="0.25">
      <c r="A157" s="3">
        <v>24</v>
      </c>
      <c r="B157" s="201" t="s">
        <v>174</v>
      </c>
      <c r="C157" s="20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10" t="str">
        <f t="shared" si="4"/>
        <v/>
      </c>
      <c r="AJ157" s="5"/>
      <c r="AK157" s="15"/>
      <c r="AL157" s="7">
        <v>0</v>
      </c>
    </row>
    <row r="158" spans="1:38" ht="15.95" customHeight="1" x14ac:dyDescent="0.25">
      <c r="A158" s="3">
        <v>25</v>
      </c>
      <c r="B158" s="201" t="s">
        <v>180</v>
      </c>
      <c r="C158" s="20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0" t="str">
        <f t="shared" si="4"/>
        <v/>
      </c>
      <c r="AJ158" s="5">
        <v>0</v>
      </c>
      <c r="AK158" s="15">
        <v>0</v>
      </c>
      <c r="AL158" s="7">
        <v>0</v>
      </c>
    </row>
    <row r="159" spans="1:38" ht="15.95" customHeight="1" x14ac:dyDescent="0.25">
      <c r="A159" s="3">
        <v>26</v>
      </c>
      <c r="B159" s="201" t="s">
        <v>186</v>
      </c>
      <c r="C159" s="202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 t="s">
        <v>311</v>
      </c>
      <c r="Z159" s="5"/>
      <c r="AA159" s="5"/>
      <c r="AB159" s="5"/>
      <c r="AC159" s="5"/>
      <c r="AD159" s="5" t="s">
        <v>311</v>
      </c>
      <c r="AE159" s="5"/>
      <c r="AF159" s="5"/>
      <c r="AG159" s="5"/>
      <c r="AH159" s="5"/>
      <c r="AI159" s="10">
        <f t="shared" si="4"/>
        <v>2</v>
      </c>
      <c r="AJ159" s="5">
        <v>2</v>
      </c>
      <c r="AK159" s="15">
        <v>0</v>
      </c>
      <c r="AL159" s="7">
        <v>0</v>
      </c>
    </row>
    <row r="160" spans="1:38" ht="15.95" customHeight="1" x14ac:dyDescent="0.25">
      <c r="A160" s="3">
        <v>27</v>
      </c>
      <c r="B160" s="201" t="s">
        <v>192</v>
      </c>
      <c r="C160" s="20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 t="s">
        <v>311</v>
      </c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0">
        <f t="shared" si="4"/>
        <v>1</v>
      </c>
      <c r="AJ160" s="5">
        <v>1</v>
      </c>
      <c r="AK160" s="15">
        <v>0</v>
      </c>
      <c r="AL160" s="7">
        <v>0</v>
      </c>
    </row>
    <row r="161" spans="1:38" ht="15.95" customHeight="1" x14ac:dyDescent="0.25">
      <c r="A161" s="3">
        <v>28</v>
      </c>
      <c r="B161" s="201" t="s">
        <v>198</v>
      </c>
      <c r="C161" s="202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10" t="str">
        <f t="shared" si="4"/>
        <v/>
      </c>
      <c r="AJ161" s="5"/>
      <c r="AK161" s="15"/>
      <c r="AL161" s="7">
        <v>0</v>
      </c>
    </row>
    <row r="162" spans="1:38" ht="15.95" customHeight="1" x14ac:dyDescent="0.25">
      <c r="A162" s="3">
        <v>29</v>
      </c>
      <c r="B162" s="201" t="s">
        <v>204</v>
      </c>
      <c r="C162" s="202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10" t="str">
        <f t="shared" si="4"/>
        <v/>
      </c>
      <c r="AJ162" s="5">
        <v>0</v>
      </c>
      <c r="AK162" s="15">
        <v>0</v>
      </c>
      <c r="AL162" s="7">
        <v>0</v>
      </c>
    </row>
    <row r="163" spans="1:38" ht="15.95" customHeight="1" x14ac:dyDescent="0.25">
      <c r="A163" s="3">
        <v>30</v>
      </c>
      <c r="B163" s="201" t="s">
        <v>210</v>
      </c>
      <c r="C163" s="202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10" t="str">
        <f t="shared" si="4"/>
        <v/>
      </c>
      <c r="AJ163" s="5">
        <v>0</v>
      </c>
      <c r="AK163" s="15">
        <v>0</v>
      </c>
      <c r="AL163" s="7">
        <v>0</v>
      </c>
    </row>
    <row r="164" spans="1:38" ht="15.95" customHeight="1" x14ac:dyDescent="0.25">
      <c r="A164" s="3">
        <v>31</v>
      </c>
      <c r="B164" s="201" t="s">
        <v>216</v>
      </c>
      <c r="C164" s="202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10" t="str">
        <f t="shared" si="4"/>
        <v/>
      </c>
      <c r="AJ164" s="5"/>
      <c r="AK164" s="15"/>
      <c r="AL164" s="7">
        <v>0</v>
      </c>
    </row>
    <row r="165" spans="1:38" ht="15.95" customHeight="1" x14ac:dyDescent="0.25">
      <c r="A165" s="3">
        <v>32</v>
      </c>
      <c r="B165" s="201" t="s">
        <v>221</v>
      </c>
      <c r="C165" s="202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10" t="str">
        <f t="shared" si="4"/>
        <v/>
      </c>
      <c r="AJ165" s="5"/>
      <c r="AK165" s="15"/>
      <c r="AL165" s="7">
        <v>0</v>
      </c>
    </row>
    <row r="166" spans="1:38" ht="15.95" customHeight="1" x14ac:dyDescent="0.25">
      <c r="A166" s="3">
        <v>33</v>
      </c>
      <c r="B166" s="201" t="s">
        <v>227</v>
      </c>
      <c r="C166" s="202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10" t="str">
        <f t="shared" ref="AI166:AI197" si="5">IF(SUM(AJ166:AK166)&gt;0,SUM(AJ166:AK166),"")</f>
        <v/>
      </c>
      <c r="AJ166" s="5"/>
      <c r="AK166" s="15"/>
      <c r="AL166" s="7">
        <v>0</v>
      </c>
    </row>
    <row r="167" spans="1:38" ht="15.95" customHeight="1" x14ac:dyDescent="0.25">
      <c r="A167" s="3">
        <v>34</v>
      </c>
      <c r="B167" s="201" t="s">
        <v>233</v>
      </c>
      <c r="C167" s="202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0" t="str">
        <f t="shared" si="5"/>
        <v/>
      </c>
      <c r="AJ167" s="5">
        <v>0</v>
      </c>
      <c r="AK167" s="15">
        <v>0</v>
      </c>
      <c r="AL167" s="7">
        <v>0</v>
      </c>
    </row>
    <row r="168" spans="1:38" ht="15.95" customHeight="1" x14ac:dyDescent="0.25">
      <c r="A168" s="3">
        <v>35</v>
      </c>
      <c r="B168" s="201" t="s">
        <v>239</v>
      </c>
      <c r="C168" s="202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10" t="str">
        <f t="shared" si="5"/>
        <v/>
      </c>
      <c r="AJ168" s="5"/>
      <c r="AK168" s="15"/>
      <c r="AL168" s="7">
        <v>0</v>
      </c>
    </row>
    <row r="169" spans="1:38" ht="15.95" customHeight="1" x14ac:dyDescent="0.25">
      <c r="A169" s="3">
        <v>36</v>
      </c>
      <c r="B169" s="201" t="s">
        <v>245</v>
      </c>
      <c r="C169" s="202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10" t="str">
        <f t="shared" si="5"/>
        <v/>
      </c>
      <c r="AJ169" s="5"/>
      <c r="AK169" s="15"/>
      <c r="AL169" s="7">
        <v>0</v>
      </c>
    </row>
    <row r="170" spans="1:38" ht="15.95" customHeight="1" x14ac:dyDescent="0.25">
      <c r="A170" s="3">
        <v>37</v>
      </c>
      <c r="B170" s="201" t="s">
        <v>251</v>
      </c>
      <c r="C170" s="20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10" t="str">
        <f t="shared" si="5"/>
        <v/>
      </c>
      <c r="AJ170" s="5">
        <v>0</v>
      </c>
      <c r="AK170" s="15">
        <v>0</v>
      </c>
      <c r="AL170" s="7">
        <v>0</v>
      </c>
    </row>
    <row r="171" spans="1:38" ht="15.95" customHeight="1" x14ac:dyDescent="0.25">
      <c r="A171" s="3">
        <v>38</v>
      </c>
      <c r="B171" s="201" t="s">
        <v>257</v>
      </c>
      <c r="C171" s="202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 t="s">
        <v>311</v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10">
        <f t="shared" si="5"/>
        <v>1</v>
      </c>
      <c r="AJ171" s="5">
        <v>1</v>
      </c>
      <c r="AK171" s="15">
        <v>0</v>
      </c>
      <c r="AL171" s="7">
        <v>0</v>
      </c>
    </row>
    <row r="172" spans="1:38" ht="15.95" customHeight="1" x14ac:dyDescent="0.25">
      <c r="A172" s="3">
        <v>39</v>
      </c>
      <c r="B172" s="201" t="s">
        <v>263</v>
      </c>
      <c r="C172" s="20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10" t="str">
        <f t="shared" si="5"/>
        <v/>
      </c>
      <c r="AJ172" s="5"/>
      <c r="AK172" s="15"/>
      <c r="AL172" s="7">
        <v>0</v>
      </c>
    </row>
    <row r="173" spans="1:38" ht="15.95" customHeight="1" x14ac:dyDescent="0.25">
      <c r="A173" s="3">
        <v>40</v>
      </c>
      <c r="B173" s="201" t="s">
        <v>268</v>
      </c>
      <c r="C173" s="202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0" t="str">
        <f t="shared" si="5"/>
        <v/>
      </c>
      <c r="AJ173" s="5">
        <v>0</v>
      </c>
      <c r="AK173" s="15">
        <v>0</v>
      </c>
      <c r="AL173" s="7">
        <v>0</v>
      </c>
    </row>
    <row r="174" spans="1:38" ht="15.95" customHeight="1" x14ac:dyDescent="0.25">
      <c r="A174" s="3">
        <v>41</v>
      </c>
      <c r="B174" s="201" t="s">
        <v>274</v>
      </c>
      <c r="C174" s="202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10" t="str">
        <f t="shared" si="5"/>
        <v/>
      </c>
      <c r="AJ174" s="5"/>
      <c r="AK174" s="15"/>
      <c r="AL174" s="7">
        <v>0</v>
      </c>
    </row>
    <row r="175" spans="1:38" ht="15.95" customHeight="1" x14ac:dyDescent="0.25">
      <c r="A175" s="3">
        <v>42</v>
      </c>
      <c r="B175" s="201" t="s">
        <v>280</v>
      </c>
      <c r="C175" s="202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0" t="str">
        <f t="shared" si="5"/>
        <v/>
      </c>
      <c r="AJ175" s="5">
        <v>0</v>
      </c>
      <c r="AK175" s="15">
        <v>0</v>
      </c>
      <c r="AL175" s="7">
        <v>0</v>
      </c>
    </row>
    <row r="176" spans="1:38" ht="15.95" customHeight="1" x14ac:dyDescent="0.25">
      <c r="A176" s="3">
        <v>43</v>
      </c>
      <c r="B176" s="201" t="s">
        <v>286</v>
      </c>
      <c r="C176" s="202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0" t="str">
        <f t="shared" si="5"/>
        <v/>
      </c>
      <c r="AJ176" s="5">
        <v>0</v>
      </c>
      <c r="AK176" s="15">
        <v>0</v>
      </c>
      <c r="AL176" s="7">
        <v>0</v>
      </c>
    </row>
    <row r="177" spans="1:37" ht="12.6" hidden="1" customHeight="1" x14ac:dyDescent="0.25">
      <c r="A177" s="3">
        <v>44</v>
      </c>
      <c r="B177" s="201"/>
      <c r="C177" s="20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0" t="str">
        <f t="shared" si="5"/>
        <v/>
      </c>
      <c r="AJ177" s="5"/>
      <c r="AK177" s="15"/>
    </row>
    <row r="178" spans="1:37" ht="12.6" hidden="1" customHeight="1" x14ac:dyDescent="0.25">
      <c r="A178" s="3">
        <v>45</v>
      </c>
      <c r="B178" s="201"/>
      <c r="C178" s="20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0" t="str">
        <f t="shared" si="5"/>
        <v/>
      </c>
      <c r="AJ178" s="5"/>
      <c r="AK178" s="15"/>
    </row>
    <row r="179" spans="1:37" ht="12.6" hidden="1" customHeight="1" x14ac:dyDescent="0.25">
      <c r="A179" s="3">
        <v>46</v>
      </c>
      <c r="B179" s="201"/>
      <c r="C179" s="20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0" t="str">
        <f t="shared" si="5"/>
        <v/>
      </c>
      <c r="AJ179" s="5"/>
      <c r="AK179" s="15"/>
    </row>
    <row r="180" spans="1:37" ht="12.6" hidden="1" customHeight="1" x14ac:dyDescent="0.25">
      <c r="A180" s="3">
        <v>47</v>
      </c>
      <c r="B180" s="201"/>
      <c r="C180" s="20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0" t="str">
        <f t="shared" si="5"/>
        <v/>
      </c>
      <c r="AJ180" s="5"/>
      <c r="AK180" s="15"/>
    </row>
    <row r="181" spans="1:37" ht="12.6" hidden="1" customHeight="1" x14ac:dyDescent="0.25">
      <c r="A181" s="3">
        <v>48</v>
      </c>
      <c r="B181" s="201"/>
      <c r="C181" s="20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0" t="str">
        <f t="shared" si="5"/>
        <v/>
      </c>
      <c r="AJ181" s="5"/>
      <c r="AK181" s="15"/>
    </row>
    <row r="182" spans="1:37" ht="12.6" hidden="1" customHeight="1" x14ac:dyDescent="0.25">
      <c r="A182" s="3">
        <v>49</v>
      </c>
      <c r="B182" s="201"/>
      <c r="C182" s="20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0" t="str">
        <f t="shared" si="5"/>
        <v/>
      </c>
      <c r="AJ182" s="5"/>
      <c r="AK182" s="15"/>
    </row>
    <row r="183" spans="1:37" ht="12.6" hidden="1" customHeight="1" x14ac:dyDescent="0.25">
      <c r="A183" s="3">
        <v>50</v>
      </c>
      <c r="B183" s="201"/>
      <c r="C183" s="20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0" t="str">
        <f t="shared" si="5"/>
        <v/>
      </c>
      <c r="AJ183" s="5"/>
      <c r="AK183" s="15"/>
    </row>
    <row r="184" spans="1:37" ht="12.6" hidden="1" customHeight="1" x14ac:dyDescent="0.25">
      <c r="A184" s="3">
        <v>51</v>
      </c>
      <c r="B184" s="201"/>
      <c r="C184" s="20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0" t="str">
        <f t="shared" si="5"/>
        <v/>
      </c>
      <c r="AJ184" s="5"/>
      <c r="AK184" s="15"/>
    </row>
    <row r="185" spans="1:37" ht="12.6" hidden="1" customHeight="1" x14ac:dyDescent="0.25">
      <c r="A185" s="3">
        <v>52</v>
      </c>
      <c r="B185" s="201"/>
      <c r="C185" s="20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0" t="str">
        <f t="shared" si="5"/>
        <v/>
      </c>
      <c r="AJ185" s="5"/>
      <c r="AK185" s="15"/>
    </row>
    <row r="186" spans="1:37" ht="12.6" hidden="1" customHeight="1" x14ac:dyDescent="0.25">
      <c r="A186" s="3">
        <v>53</v>
      </c>
      <c r="B186" s="201"/>
      <c r="C186" s="20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0" t="str">
        <f t="shared" si="5"/>
        <v/>
      </c>
      <c r="AJ186" s="5"/>
      <c r="AK186" s="15"/>
    </row>
    <row r="187" spans="1:37" ht="12.6" hidden="1" customHeight="1" x14ac:dyDescent="0.25">
      <c r="A187" s="3">
        <v>54</v>
      </c>
      <c r="B187" s="201"/>
      <c r="C187" s="20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0" t="str">
        <f t="shared" si="5"/>
        <v/>
      </c>
      <c r="AJ187" s="5"/>
      <c r="AK187" s="15"/>
    </row>
    <row r="188" spans="1:37" ht="12.6" hidden="1" customHeight="1" x14ac:dyDescent="0.25">
      <c r="A188" s="20">
        <v>55</v>
      </c>
      <c r="B188" s="201"/>
      <c r="C188" s="202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10" t="str">
        <f t="shared" si="5"/>
        <v/>
      </c>
      <c r="AJ188" s="21"/>
      <c r="AK188" s="22"/>
    </row>
    <row r="189" spans="1:37" s="39" customFormat="1" ht="12.6" customHeight="1" x14ac:dyDescent="0.2">
      <c r="A189" s="36"/>
      <c r="B189" s="203" t="s">
        <v>304</v>
      </c>
      <c r="C189" s="204"/>
      <c r="D189" s="37">
        <v>0</v>
      </c>
      <c r="E189" s="37">
        <v>1</v>
      </c>
      <c r="F189" s="37">
        <v>0</v>
      </c>
      <c r="G189" s="37">
        <v>0</v>
      </c>
      <c r="H189" s="37">
        <v>0</v>
      </c>
      <c r="I189" s="37">
        <v>1</v>
      </c>
      <c r="J189" s="37">
        <v>0</v>
      </c>
      <c r="K189" s="37">
        <v>0</v>
      </c>
      <c r="L189" s="37">
        <v>0</v>
      </c>
      <c r="M189" s="37">
        <v>1</v>
      </c>
      <c r="N189" s="37">
        <v>0</v>
      </c>
      <c r="O189" s="37">
        <v>0</v>
      </c>
      <c r="P189" s="37">
        <v>0</v>
      </c>
      <c r="Q189" s="37">
        <v>0</v>
      </c>
      <c r="R189" s="37">
        <v>1</v>
      </c>
      <c r="S189" s="37">
        <v>0</v>
      </c>
      <c r="T189" s="37">
        <v>0</v>
      </c>
      <c r="U189" s="37">
        <v>0</v>
      </c>
      <c r="V189" s="37">
        <v>0</v>
      </c>
      <c r="W189" s="37">
        <v>0</v>
      </c>
      <c r="X189" s="37">
        <v>1</v>
      </c>
      <c r="Y189" s="37">
        <v>1</v>
      </c>
      <c r="Z189" s="37">
        <v>0</v>
      </c>
      <c r="AA189" s="37">
        <v>0</v>
      </c>
      <c r="AB189" s="37">
        <v>0</v>
      </c>
      <c r="AC189" s="37">
        <v>0</v>
      </c>
      <c r="AD189" s="37">
        <v>1</v>
      </c>
      <c r="AE189" s="37">
        <v>0</v>
      </c>
      <c r="AF189" s="37">
        <v>1</v>
      </c>
      <c r="AG189" s="37">
        <v>0</v>
      </c>
      <c r="AH189" s="37">
        <v>0</v>
      </c>
      <c r="AI189" s="37">
        <v>8</v>
      </c>
      <c r="AJ189" s="37">
        <v>8</v>
      </c>
      <c r="AK189" s="38">
        <v>0</v>
      </c>
    </row>
    <row r="190" spans="1:37" s="39" customFormat="1" ht="12.6" customHeight="1" x14ac:dyDescent="0.2">
      <c r="A190" s="111"/>
      <c r="B190" s="150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</row>
    <row r="191" spans="1:37" s="39" customFormat="1" ht="12.6" customHeight="1" x14ac:dyDescent="0.2">
      <c r="A191" s="205" t="s">
        <v>312</v>
      </c>
      <c r="B191" s="208"/>
      <c r="C191" s="205"/>
      <c r="D191" s="205" t="s">
        <v>306</v>
      </c>
      <c r="E191" s="205"/>
      <c r="F191" s="205"/>
      <c r="G191" s="205"/>
      <c r="H191" s="205"/>
      <c r="I191" s="205"/>
      <c r="J191" s="205"/>
      <c r="K191" s="205"/>
      <c r="L191" s="205"/>
      <c r="M191" s="205"/>
      <c r="N191" s="112"/>
      <c r="O191" s="112"/>
      <c r="P191" s="205" t="s">
        <v>306</v>
      </c>
      <c r="Q191" s="205"/>
      <c r="R191" s="205"/>
      <c r="S191" s="205"/>
      <c r="T191" s="205"/>
      <c r="U191" s="205"/>
      <c r="V191" s="205"/>
      <c r="W191" s="205"/>
      <c r="X191" s="205"/>
      <c r="Y191" s="205"/>
      <c r="Z191" s="112"/>
      <c r="AA191" s="112"/>
      <c r="AB191" s="205" t="s">
        <v>306</v>
      </c>
      <c r="AC191" s="205"/>
      <c r="AD191" s="205"/>
      <c r="AE191" s="205"/>
      <c r="AF191" s="205"/>
      <c r="AG191" s="205"/>
      <c r="AH191" s="205"/>
      <c r="AI191" s="205"/>
      <c r="AJ191" s="205"/>
      <c r="AK191" s="205"/>
    </row>
    <row r="192" spans="1:37" s="39" customFormat="1" ht="12.6" customHeight="1" x14ac:dyDescent="0.2">
      <c r="A192" s="112"/>
      <c r="B192" s="151"/>
      <c r="C192" s="112"/>
      <c r="D192" s="205" t="s">
        <v>307</v>
      </c>
      <c r="E192" s="205"/>
      <c r="F192" s="205"/>
      <c r="G192" s="205"/>
      <c r="H192" s="205"/>
      <c r="I192" s="205"/>
      <c r="J192" s="205"/>
      <c r="K192" s="205"/>
      <c r="L192" s="205"/>
      <c r="M192" s="205"/>
      <c r="N192" s="112"/>
      <c r="O192" s="112"/>
      <c r="P192" s="205" t="s">
        <v>15</v>
      </c>
      <c r="Q192" s="205"/>
      <c r="R192" s="205"/>
      <c r="S192" s="205"/>
      <c r="T192" s="205"/>
      <c r="U192" s="205"/>
      <c r="V192" s="205"/>
      <c r="W192" s="205"/>
      <c r="X192" s="205"/>
      <c r="Y192" s="205"/>
      <c r="Z192" s="112"/>
      <c r="AA192" s="112"/>
      <c r="AB192" s="205" t="s">
        <v>16</v>
      </c>
      <c r="AC192" s="205"/>
      <c r="AD192" s="205"/>
      <c r="AE192" s="205"/>
      <c r="AF192" s="205"/>
      <c r="AG192" s="205"/>
      <c r="AH192" s="205"/>
      <c r="AI192" s="205"/>
      <c r="AJ192" s="205"/>
      <c r="AK192" s="205"/>
    </row>
    <row r="193" spans="1:38" s="39" customFormat="1" ht="12.6" customHeight="1" x14ac:dyDescent="0.2">
      <c r="A193" s="112"/>
      <c r="B193" s="151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</row>
    <row r="194" spans="1:38" s="39" customFormat="1" ht="12.6" customHeight="1" x14ac:dyDescent="0.2">
      <c r="A194" s="112"/>
      <c r="B194" s="151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</row>
    <row r="195" spans="1:38" s="39" customFormat="1" ht="12.6" customHeight="1" x14ac:dyDescent="0.2">
      <c r="A195" s="112"/>
      <c r="B195" s="151"/>
      <c r="C195" s="112"/>
      <c r="D195" s="206" t="s">
        <v>308</v>
      </c>
      <c r="E195" s="206"/>
      <c r="F195" s="206"/>
      <c r="G195" s="206"/>
      <c r="H195" s="206"/>
      <c r="I195" s="206"/>
      <c r="J195" s="206"/>
      <c r="K195" s="206"/>
      <c r="L195" s="206"/>
      <c r="M195" s="206"/>
      <c r="N195" s="112"/>
      <c r="O195" s="112"/>
      <c r="P195" s="206" t="s">
        <v>19</v>
      </c>
      <c r="Q195" s="206"/>
      <c r="R195" s="206"/>
      <c r="S195" s="206"/>
      <c r="T195" s="206"/>
      <c r="U195" s="206"/>
      <c r="V195" s="206"/>
      <c r="W195" s="206"/>
      <c r="X195" s="206"/>
      <c r="Y195" s="206"/>
      <c r="Z195" s="112"/>
      <c r="AA195" s="112"/>
      <c r="AB195" s="206"/>
      <c r="AC195" s="206"/>
      <c r="AD195" s="206"/>
      <c r="AE195" s="206"/>
      <c r="AF195" s="206"/>
      <c r="AG195" s="206"/>
      <c r="AH195" s="206"/>
      <c r="AI195" s="206"/>
      <c r="AJ195" s="206"/>
      <c r="AK195" s="206"/>
    </row>
    <row r="196" spans="1:38" s="73" customFormat="1" ht="21" customHeight="1" x14ac:dyDescent="0.3">
      <c r="A196" s="193" t="s">
        <v>314</v>
      </c>
      <c r="B196" s="207"/>
      <c r="C196" s="193"/>
      <c r="D196" s="193"/>
      <c r="E196" s="193"/>
      <c r="F196" s="193"/>
      <c r="G196" s="193"/>
      <c r="H196" s="193"/>
      <c r="I196" s="193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194" t="s">
        <v>290</v>
      </c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3">
        <v>43</v>
      </c>
      <c r="AJ196" s="193"/>
      <c r="AK196" s="193"/>
    </row>
    <row r="197" spans="1:38" ht="21" customHeight="1" x14ac:dyDescent="0.25">
      <c r="A197" s="181" t="s">
        <v>30</v>
      </c>
      <c r="B197" s="152"/>
      <c r="C197" s="107" t="s">
        <v>291</v>
      </c>
      <c r="D197" s="19">
        <v>1</v>
      </c>
      <c r="E197" s="19">
        <v>2</v>
      </c>
      <c r="F197" s="19">
        <v>3</v>
      </c>
      <c r="G197" s="19">
        <v>4</v>
      </c>
      <c r="H197" s="19">
        <v>5</v>
      </c>
      <c r="I197" s="19">
        <v>6</v>
      </c>
      <c r="J197" s="19">
        <v>7</v>
      </c>
      <c r="K197" s="19">
        <v>8</v>
      </c>
      <c r="L197" s="19">
        <v>9</v>
      </c>
      <c r="M197" s="19">
        <v>10</v>
      </c>
      <c r="N197" s="19">
        <v>11</v>
      </c>
      <c r="O197" s="19">
        <v>12</v>
      </c>
      <c r="P197" s="19">
        <v>13</v>
      </c>
      <c r="Q197" s="19">
        <v>14</v>
      </c>
      <c r="R197" s="19">
        <v>15</v>
      </c>
      <c r="S197" s="19">
        <v>16</v>
      </c>
      <c r="T197" s="19">
        <v>17</v>
      </c>
      <c r="U197" s="19">
        <v>18</v>
      </c>
      <c r="V197" s="19">
        <v>19</v>
      </c>
      <c r="W197" s="19">
        <v>20</v>
      </c>
      <c r="X197" s="19">
        <v>21</v>
      </c>
      <c r="Y197" s="19">
        <v>22</v>
      </c>
      <c r="Z197" s="19">
        <v>23</v>
      </c>
      <c r="AA197" s="19">
        <v>24</v>
      </c>
      <c r="AB197" s="19">
        <v>25</v>
      </c>
      <c r="AC197" s="19">
        <v>26</v>
      </c>
      <c r="AD197" s="19">
        <v>27</v>
      </c>
      <c r="AE197" s="19">
        <v>28</v>
      </c>
      <c r="AF197" s="19">
        <v>29</v>
      </c>
      <c r="AG197" s="19">
        <v>30</v>
      </c>
      <c r="AH197" s="19">
        <v>31</v>
      </c>
      <c r="AI197" s="196" t="s">
        <v>292</v>
      </c>
      <c r="AJ197" s="197"/>
      <c r="AK197" s="198"/>
    </row>
    <row r="198" spans="1:38" ht="12.6" customHeight="1" x14ac:dyDescent="0.25">
      <c r="A198" s="195"/>
      <c r="B198" s="18" t="s">
        <v>23</v>
      </c>
      <c r="C198" s="108" t="s">
        <v>293</v>
      </c>
      <c r="D198" s="34" t="s">
        <v>295</v>
      </c>
      <c r="E198" s="34" t="s">
        <v>296</v>
      </c>
      <c r="F198" s="34" t="s">
        <v>297</v>
      </c>
      <c r="G198" s="34" t="s">
        <v>298</v>
      </c>
      <c r="H198" s="34" t="s">
        <v>299</v>
      </c>
      <c r="I198" s="34" t="s">
        <v>300</v>
      </c>
      <c r="J198" s="34" t="s">
        <v>294</v>
      </c>
      <c r="K198" s="34" t="s">
        <v>295</v>
      </c>
      <c r="L198" s="34" t="s">
        <v>296</v>
      </c>
      <c r="M198" s="34" t="s">
        <v>297</v>
      </c>
      <c r="N198" s="34" t="s">
        <v>298</v>
      </c>
      <c r="O198" s="34" t="s">
        <v>299</v>
      </c>
      <c r="P198" s="34" t="s">
        <v>300</v>
      </c>
      <c r="Q198" s="34" t="s">
        <v>294</v>
      </c>
      <c r="R198" s="34" t="s">
        <v>295</v>
      </c>
      <c r="S198" s="34" t="s">
        <v>296</v>
      </c>
      <c r="T198" s="34" t="s">
        <v>297</v>
      </c>
      <c r="U198" s="34" t="s">
        <v>298</v>
      </c>
      <c r="V198" s="34" t="s">
        <v>299</v>
      </c>
      <c r="W198" s="34" t="s">
        <v>300</v>
      </c>
      <c r="X198" s="34" t="s">
        <v>294</v>
      </c>
      <c r="Y198" s="34" t="s">
        <v>295</v>
      </c>
      <c r="Z198" s="34" t="s">
        <v>296</v>
      </c>
      <c r="AA198" s="34" t="s">
        <v>297</v>
      </c>
      <c r="AB198" s="34" t="s">
        <v>298</v>
      </c>
      <c r="AC198" s="34" t="s">
        <v>299</v>
      </c>
      <c r="AD198" s="34" t="s">
        <v>300</v>
      </c>
      <c r="AE198" s="34" t="s">
        <v>294</v>
      </c>
      <c r="AF198" s="34" t="s">
        <v>295</v>
      </c>
      <c r="AG198" s="34" t="s">
        <v>296</v>
      </c>
      <c r="AH198" s="34" t="s">
        <v>310</v>
      </c>
      <c r="AI198" s="34" t="s">
        <v>301</v>
      </c>
      <c r="AJ198" s="34" t="s">
        <v>302</v>
      </c>
      <c r="AK198" s="35" t="s">
        <v>303</v>
      </c>
    </row>
    <row r="199" spans="1:38" ht="15.95" customHeight="1" x14ac:dyDescent="0.25">
      <c r="A199" s="8">
        <v>1</v>
      </c>
      <c r="B199" s="199" t="s">
        <v>36</v>
      </c>
      <c r="C199" s="20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 t="str">
        <f t="shared" ref="AI199:AI230" si="6">IF(SUM(AJ199:AK199)&gt;0,SUM(AJ199:AK199),"")</f>
        <v/>
      </c>
      <c r="AJ199" s="10"/>
      <c r="AK199" s="16"/>
      <c r="AL199" s="7">
        <v>0</v>
      </c>
    </row>
    <row r="200" spans="1:38" ht="15.95" customHeight="1" x14ac:dyDescent="0.25">
      <c r="A200" s="3">
        <v>2</v>
      </c>
      <c r="B200" s="201" t="s">
        <v>45</v>
      </c>
      <c r="C200" s="202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 t="s">
        <v>311</v>
      </c>
      <c r="AA200" s="5"/>
      <c r="AB200" s="5" t="s">
        <v>311</v>
      </c>
      <c r="AC200" s="5"/>
      <c r="AD200" s="5"/>
      <c r="AE200" s="5"/>
      <c r="AF200" s="5"/>
      <c r="AG200" s="5"/>
      <c r="AH200" s="5"/>
      <c r="AI200" s="10">
        <f t="shared" si="6"/>
        <v>2</v>
      </c>
      <c r="AJ200" s="5">
        <v>2</v>
      </c>
      <c r="AK200" s="15">
        <v>0</v>
      </c>
      <c r="AL200" s="7">
        <v>0</v>
      </c>
    </row>
    <row r="201" spans="1:38" ht="15.95" customHeight="1" x14ac:dyDescent="0.25">
      <c r="A201" s="3">
        <v>3</v>
      </c>
      <c r="B201" s="201" t="s">
        <v>51</v>
      </c>
      <c r="C201" s="20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0" t="str">
        <f t="shared" si="6"/>
        <v/>
      </c>
      <c r="AJ201" s="5"/>
      <c r="AK201" s="15"/>
      <c r="AL201" s="7">
        <v>0</v>
      </c>
    </row>
    <row r="202" spans="1:38" ht="15.95" customHeight="1" x14ac:dyDescent="0.25">
      <c r="A202" s="3">
        <v>4</v>
      </c>
      <c r="B202" s="201" t="s">
        <v>57</v>
      </c>
      <c r="C202" s="20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0" t="str">
        <f t="shared" si="6"/>
        <v/>
      </c>
      <c r="AJ202" s="5">
        <v>0</v>
      </c>
      <c r="AK202" s="15">
        <v>0</v>
      </c>
      <c r="AL202" s="7">
        <v>0</v>
      </c>
    </row>
    <row r="203" spans="1:38" ht="15.95" customHeight="1" x14ac:dyDescent="0.25">
      <c r="A203" s="3">
        <v>5</v>
      </c>
      <c r="B203" s="201" t="s">
        <v>63</v>
      </c>
      <c r="C203" s="202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0" t="str">
        <f t="shared" si="6"/>
        <v/>
      </c>
      <c r="AJ203" s="5">
        <v>0</v>
      </c>
      <c r="AK203" s="15">
        <v>0</v>
      </c>
      <c r="AL203" s="7">
        <v>0</v>
      </c>
    </row>
    <row r="204" spans="1:38" ht="15.95" customHeight="1" x14ac:dyDescent="0.25">
      <c r="A204" s="3">
        <v>6</v>
      </c>
      <c r="B204" s="201" t="s">
        <v>69</v>
      </c>
      <c r="C204" s="202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0" t="str">
        <f t="shared" si="6"/>
        <v/>
      </c>
      <c r="AJ204" s="5">
        <v>0</v>
      </c>
      <c r="AK204" s="15">
        <v>0</v>
      </c>
      <c r="AL204" s="7">
        <v>0</v>
      </c>
    </row>
    <row r="205" spans="1:38" ht="15.95" customHeight="1" x14ac:dyDescent="0.25">
      <c r="A205" s="3">
        <v>7</v>
      </c>
      <c r="B205" s="201" t="s">
        <v>75</v>
      </c>
      <c r="C205" s="202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0" t="str">
        <f t="shared" si="6"/>
        <v/>
      </c>
      <c r="AJ205" s="5">
        <v>0</v>
      </c>
      <c r="AK205" s="15">
        <v>0</v>
      </c>
      <c r="AL205" s="7">
        <v>0</v>
      </c>
    </row>
    <row r="206" spans="1:38" ht="15.95" customHeight="1" x14ac:dyDescent="0.25">
      <c r="A206" s="3">
        <v>8</v>
      </c>
      <c r="B206" s="201" t="s">
        <v>81</v>
      </c>
      <c r="C206" s="202"/>
      <c r="D206" s="5"/>
      <c r="E206" s="5"/>
      <c r="F206" s="5" t="s">
        <v>311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0">
        <f t="shared" si="6"/>
        <v>1</v>
      </c>
      <c r="AJ206" s="5">
        <v>1</v>
      </c>
      <c r="AK206" s="15">
        <v>0</v>
      </c>
      <c r="AL206" s="7">
        <v>0</v>
      </c>
    </row>
    <row r="207" spans="1:38" ht="15.95" customHeight="1" x14ac:dyDescent="0.25">
      <c r="A207" s="3">
        <v>9</v>
      </c>
      <c r="B207" s="201" t="s">
        <v>87</v>
      </c>
      <c r="C207" s="202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 t="s">
        <v>311</v>
      </c>
      <c r="AE207" s="5"/>
      <c r="AF207" s="5"/>
      <c r="AG207" s="5"/>
      <c r="AH207" s="5"/>
      <c r="AI207" s="10">
        <f t="shared" si="6"/>
        <v>1</v>
      </c>
      <c r="AJ207" s="5">
        <v>1</v>
      </c>
      <c r="AK207" s="15">
        <v>0</v>
      </c>
      <c r="AL207" s="7">
        <v>0</v>
      </c>
    </row>
    <row r="208" spans="1:38" ht="15.95" customHeight="1" x14ac:dyDescent="0.25">
      <c r="A208" s="3">
        <v>10</v>
      </c>
      <c r="B208" s="201" t="s">
        <v>93</v>
      </c>
      <c r="C208" s="20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0" t="str">
        <f t="shared" si="6"/>
        <v/>
      </c>
      <c r="AJ208" s="5"/>
      <c r="AK208" s="15"/>
      <c r="AL208" s="7">
        <v>0</v>
      </c>
    </row>
    <row r="209" spans="1:38" ht="15.95" customHeight="1" x14ac:dyDescent="0.25">
      <c r="A209" s="3">
        <v>11</v>
      </c>
      <c r="B209" s="201" t="s">
        <v>99</v>
      </c>
      <c r="C209" s="20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0" t="str">
        <f t="shared" si="6"/>
        <v/>
      </c>
      <c r="AJ209" s="5"/>
      <c r="AK209" s="15"/>
      <c r="AL209" s="7">
        <v>0</v>
      </c>
    </row>
    <row r="210" spans="1:38" ht="15.95" customHeight="1" x14ac:dyDescent="0.25">
      <c r="A210" s="3">
        <v>12</v>
      </c>
      <c r="B210" s="201" t="s">
        <v>104</v>
      </c>
      <c r="C210" s="202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0" t="str">
        <f t="shared" si="6"/>
        <v/>
      </c>
      <c r="AJ210" s="5"/>
      <c r="AK210" s="15"/>
      <c r="AL210" s="7">
        <v>0</v>
      </c>
    </row>
    <row r="211" spans="1:38" ht="15.95" customHeight="1" x14ac:dyDescent="0.25">
      <c r="A211" s="3">
        <v>13</v>
      </c>
      <c r="B211" s="201" t="s">
        <v>110</v>
      </c>
      <c r="C211" s="202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0" t="str">
        <f t="shared" si="6"/>
        <v/>
      </c>
      <c r="AJ211" s="5"/>
      <c r="AK211" s="15"/>
      <c r="AL211" s="7">
        <v>0</v>
      </c>
    </row>
    <row r="212" spans="1:38" ht="15.95" customHeight="1" x14ac:dyDescent="0.25">
      <c r="A212" s="3">
        <v>14</v>
      </c>
      <c r="B212" s="201" t="s">
        <v>116</v>
      </c>
      <c r="C212" s="20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0" t="str">
        <f t="shared" si="6"/>
        <v/>
      </c>
      <c r="AJ212" s="5">
        <v>0</v>
      </c>
      <c r="AK212" s="15">
        <v>0</v>
      </c>
      <c r="AL212" s="7">
        <v>0</v>
      </c>
    </row>
    <row r="213" spans="1:38" ht="15.95" customHeight="1" x14ac:dyDescent="0.25">
      <c r="A213" s="3">
        <v>15</v>
      </c>
      <c r="B213" s="201" t="s">
        <v>121</v>
      </c>
      <c r="C213" s="202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 t="s">
        <v>315</v>
      </c>
      <c r="AE213" s="5"/>
      <c r="AF213" s="5"/>
      <c r="AG213" s="5"/>
      <c r="AH213" s="5"/>
      <c r="AI213" s="10">
        <f t="shared" si="6"/>
        <v>1</v>
      </c>
      <c r="AJ213" s="5">
        <v>1</v>
      </c>
      <c r="AK213" s="15">
        <v>0</v>
      </c>
      <c r="AL213" s="7">
        <v>0</v>
      </c>
    </row>
    <row r="214" spans="1:38" ht="15.95" customHeight="1" x14ac:dyDescent="0.25">
      <c r="A214" s="3">
        <v>16</v>
      </c>
      <c r="B214" s="201" t="s">
        <v>127</v>
      </c>
      <c r="C214" s="202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 t="s">
        <v>311</v>
      </c>
      <c r="AH214" s="5"/>
      <c r="AI214" s="10">
        <f t="shared" si="6"/>
        <v>1</v>
      </c>
      <c r="AJ214" s="5">
        <v>1</v>
      </c>
      <c r="AK214" s="15">
        <v>0</v>
      </c>
      <c r="AL214" s="7">
        <v>0</v>
      </c>
    </row>
    <row r="215" spans="1:38" ht="15.95" customHeight="1" x14ac:dyDescent="0.25">
      <c r="A215" s="3">
        <v>17</v>
      </c>
      <c r="B215" s="201" t="s">
        <v>133</v>
      </c>
      <c r="C215" s="20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 t="s">
        <v>311</v>
      </c>
      <c r="AB215" s="5"/>
      <c r="AC215" s="5"/>
      <c r="AD215" s="5"/>
      <c r="AE215" s="5"/>
      <c r="AF215" s="5"/>
      <c r="AG215" s="5"/>
      <c r="AH215" s="5"/>
      <c r="AI215" s="10">
        <f t="shared" si="6"/>
        <v>1</v>
      </c>
      <c r="AJ215" s="5">
        <v>1</v>
      </c>
      <c r="AK215" s="15">
        <v>0</v>
      </c>
      <c r="AL215" s="7">
        <v>0</v>
      </c>
    </row>
    <row r="216" spans="1:38" ht="15.95" customHeight="1" x14ac:dyDescent="0.25">
      <c r="A216" s="3">
        <v>18</v>
      </c>
      <c r="B216" s="201" t="s">
        <v>139</v>
      </c>
      <c r="C216" s="202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10" t="str">
        <f t="shared" si="6"/>
        <v/>
      </c>
      <c r="AJ216" s="5">
        <v>0</v>
      </c>
      <c r="AK216" s="15">
        <v>0</v>
      </c>
      <c r="AL216" s="7">
        <v>0</v>
      </c>
    </row>
    <row r="217" spans="1:38" ht="15.95" customHeight="1" x14ac:dyDescent="0.25">
      <c r="A217" s="3">
        <v>19</v>
      </c>
      <c r="B217" s="201" t="s">
        <v>145</v>
      </c>
      <c r="C217" s="202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10" t="str">
        <f t="shared" si="6"/>
        <v/>
      </c>
      <c r="AJ217" s="5"/>
      <c r="AK217" s="15"/>
      <c r="AL217" s="7">
        <v>0</v>
      </c>
    </row>
    <row r="218" spans="1:38" ht="15.95" customHeight="1" x14ac:dyDescent="0.25">
      <c r="A218" s="3">
        <v>20</v>
      </c>
      <c r="B218" s="201" t="s">
        <v>151</v>
      </c>
      <c r="C218" s="20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10" t="str">
        <f t="shared" si="6"/>
        <v/>
      </c>
      <c r="AJ218" s="5"/>
      <c r="AK218" s="15"/>
      <c r="AL218" s="7">
        <v>0</v>
      </c>
    </row>
    <row r="219" spans="1:38" ht="15.95" customHeight="1" x14ac:dyDescent="0.25">
      <c r="A219" s="3">
        <v>21</v>
      </c>
      <c r="B219" s="201" t="s">
        <v>156</v>
      </c>
      <c r="C219" s="20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0" t="str">
        <f t="shared" si="6"/>
        <v/>
      </c>
      <c r="AJ219" s="5">
        <v>0</v>
      </c>
      <c r="AK219" s="15">
        <v>0</v>
      </c>
      <c r="AL219" s="7">
        <v>0</v>
      </c>
    </row>
    <row r="220" spans="1:38" ht="15.95" customHeight="1" x14ac:dyDescent="0.25">
      <c r="A220" s="3">
        <v>22</v>
      </c>
      <c r="B220" s="201" t="s">
        <v>162</v>
      </c>
      <c r="C220" s="202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10" t="str">
        <f t="shared" si="6"/>
        <v/>
      </c>
      <c r="AJ220" s="5"/>
      <c r="AK220" s="15"/>
      <c r="AL220" s="7">
        <v>0</v>
      </c>
    </row>
    <row r="221" spans="1:38" ht="15.95" customHeight="1" x14ac:dyDescent="0.25">
      <c r="A221" s="3">
        <v>23</v>
      </c>
      <c r="B221" s="201" t="s">
        <v>168</v>
      </c>
      <c r="C221" s="202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10" t="str">
        <f t="shared" si="6"/>
        <v/>
      </c>
      <c r="AJ221" s="5"/>
      <c r="AK221" s="15"/>
      <c r="AL221" s="7">
        <v>0</v>
      </c>
    </row>
    <row r="222" spans="1:38" ht="15.95" customHeight="1" x14ac:dyDescent="0.25">
      <c r="A222" s="3">
        <v>24</v>
      </c>
      <c r="B222" s="201" t="s">
        <v>174</v>
      </c>
      <c r="C222" s="202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0" t="str">
        <f t="shared" si="6"/>
        <v/>
      </c>
      <c r="AJ222" s="5"/>
      <c r="AK222" s="15"/>
      <c r="AL222" s="7">
        <v>0</v>
      </c>
    </row>
    <row r="223" spans="1:38" ht="15.95" customHeight="1" x14ac:dyDescent="0.25">
      <c r="A223" s="3">
        <v>25</v>
      </c>
      <c r="B223" s="201" t="s">
        <v>180</v>
      </c>
      <c r="C223" s="202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 t="s">
        <v>311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0">
        <f t="shared" si="6"/>
        <v>1</v>
      </c>
      <c r="AJ223" s="5">
        <v>1</v>
      </c>
      <c r="AK223" s="15">
        <v>0</v>
      </c>
      <c r="AL223" s="7">
        <v>0</v>
      </c>
    </row>
    <row r="224" spans="1:38" ht="15.95" customHeight="1" x14ac:dyDescent="0.25">
      <c r="A224" s="3">
        <v>26</v>
      </c>
      <c r="B224" s="201" t="s">
        <v>186</v>
      </c>
      <c r="C224" s="202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 t="s">
        <v>311</v>
      </c>
      <c r="AD224" s="5"/>
      <c r="AE224" s="5"/>
      <c r="AF224" s="5"/>
      <c r="AG224" s="5"/>
      <c r="AH224" s="5"/>
      <c r="AI224" s="10">
        <f t="shared" si="6"/>
        <v>1</v>
      </c>
      <c r="AJ224" s="5">
        <v>1</v>
      </c>
      <c r="AK224" s="15">
        <v>0</v>
      </c>
      <c r="AL224" s="7">
        <v>0</v>
      </c>
    </row>
    <row r="225" spans="1:38" ht="15.95" customHeight="1" x14ac:dyDescent="0.25">
      <c r="A225" s="3">
        <v>27</v>
      </c>
      <c r="B225" s="201" t="s">
        <v>192</v>
      </c>
      <c r="C225" s="20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0" t="str">
        <f t="shared" si="6"/>
        <v/>
      </c>
      <c r="AJ225" s="5">
        <v>0</v>
      </c>
      <c r="AK225" s="15">
        <v>0</v>
      </c>
      <c r="AL225" s="7">
        <v>0</v>
      </c>
    </row>
    <row r="226" spans="1:38" ht="15.95" customHeight="1" x14ac:dyDescent="0.25">
      <c r="A226" s="3">
        <v>28</v>
      </c>
      <c r="B226" s="201" t="s">
        <v>198</v>
      </c>
      <c r="C226" s="202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0" t="str">
        <f t="shared" si="6"/>
        <v/>
      </c>
      <c r="AJ226" s="5"/>
      <c r="AK226" s="15"/>
      <c r="AL226" s="7">
        <v>0</v>
      </c>
    </row>
    <row r="227" spans="1:38" ht="15.95" customHeight="1" x14ac:dyDescent="0.25">
      <c r="A227" s="3">
        <v>29</v>
      </c>
      <c r="B227" s="201" t="s">
        <v>204</v>
      </c>
      <c r="C227" s="202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0" t="str">
        <f t="shared" si="6"/>
        <v/>
      </c>
      <c r="AJ227" s="5">
        <v>0</v>
      </c>
      <c r="AK227" s="15">
        <v>0</v>
      </c>
      <c r="AL227" s="7">
        <v>0</v>
      </c>
    </row>
    <row r="228" spans="1:38" ht="15.95" customHeight="1" x14ac:dyDescent="0.25">
      <c r="A228" s="3">
        <v>30</v>
      </c>
      <c r="B228" s="201" t="s">
        <v>210</v>
      </c>
      <c r="C228" s="202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10" t="str">
        <f t="shared" si="6"/>
        <v/>
      </c>
      <c r="AJ228" s="5">
        <v>0</v>
      </c>
      <c r="AK228" s="15">
        <v>0</v>
      </c>
      <c r="AL228" s="7">
        <v>0</v>
      </c>
    </row>
    <row r="229" spans="1:38" ht="15.95" customHeight="1" x14ac:dyDescent="0.25">
      <c r="A229" s="3">
        <v>31</v>
      </c>
      <c r="B229" s="201" t="s">
        <v>216</v>
      </c>
      <c r="C229" s="202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0" t="str">
        <f t="shared" si="6"/>
        <v/>
      </c>
      <c r="AJ229" s="5"/>
      <c r="AK229" s="15"/>
      <c r="AL229" s="7">
        <v>0</v>
      </c>
    </row>
    <row r="230" spans="1:38" ht="15.95" customHeight="1" x14ac:dyDescent="0.25">
      <c r="A230" s="3">
        <v>32</v>
      </c>
      <c r="B230" s="201" t="s">
        <v>221</v>
      </c>
      <c r="C230" s="202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0" t="str">
        <f t="shared" si="6"/>
        <v/>
      </c>
      <c r="AJ230" s="5"/>
      <c r="AK230" s="15"/>
      <c r="AL230" s="7">
        <v>0</v>
      </c>
    </row>
    <row r="231" spans="1:38" ht="15.95" customHeight="1" x14ac:dyDescent="0.25">
      <c r="A231" s="3">
        <v>33</v>
      </c>
      <c r="B231" s="201" t="s">
        <v>227</v>
      </c>
      <c r="C231" s="202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0" t="str">
        <f t="shared" ref="AI231:AI262" si="7">IF(SUM(AJ231:AK231)&gt;0,SUM(AJ231:AK231),"")</f>
        <v/>
      </c>
      <c r="AJ231" s="5"/>
      <c r="AK231" s="15"/>
      <c r="AL231" s="7">
        <v>0</v>
      </c>
    </row>
    <row r="232" spans="1:38" ht="15.95" customHeight="1" x14ac:dyDescent="0.25">
      <c r="A232" s="3">
        <v>34</v>
      </c>
      <c r="B232" s="201" t="s">
        <v>233</v>
      </c>
      <c r="C232" s="202"/>
      <c r="D232" s="5"/>
      <c r="E232" s="5"/>
      <c r="F232" s="5"/>
      <c r="G232" s="5"/>
      <c r="H232" s="5"/>
      <c r="I232" s="5"/>
      <c r="J232" s="5"/>
      <c r="K232" s="5"/>
      <c r="L232" s="5" t="s">
        <v>311</v>
      </c>
      <c r="M232" s="5"/>
      <c r="N232" s="5" t="s">
        <v>311</v>
      </c>
      <c r="O232" s="5" t="s">
        <v>311</v>
      </c>
      <c r="P232" s="5"/>
      <c r="Q232" s="5" t="s">
        <v>311</v>
      </c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10">
        <f t="shared" si="7"/>
        <v>4</v>
      </c>
      <c r="AJ232" s="5">
        <v>4</v>
      </c>
      <c r="AK232" s="15">
        <v>0</v>
      </c>
      <c r="AL232" s="7">
        <v>0</v>
      </c>
    </row>
    <row r="233" spans="1:38" ht="15.95" customHeight="1" x14ac:dyDescent="0.25">
      <c r="A233" s="3">
        <v>35</v>
      </c>
      <c r="B233" s="201" t="s">
        <v>239</v>
      </c>
      <c r="C233" s="202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10" t="str">
        <f t="shared" si="7"/>
        <v/>
      </c>
      <c r="AJ233" s="5"/>
      <c r="AK233" s="15"/>
      <c r="AL233" s="7">
        <v>0</v>
      </c>
    </row>
    <row r="234" spans="1:38" ht="15.95" customHeight="1" x14ac:dyDescent="0.25">
      <c r="A234" s="3">
        <v>36</v>
      </c>
      <c r="B234" s="201" t="s">
        <v>245</v>
      </c>
      <c r="C234" s="202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0" t="str">
        <f t="shared" si="7"/>
        <v/>
      </c>
      <c r="AJ234" s="5"/>
      <c r="AK234" s="15"/>
      <c r="AL234" s="7">
        <v>0</v>
      </c>
    </row>
    <row r="235" spans="1:38" ht="15.95" customHeight="1" x14ac:dyDescent="0.25">
      <c r="A235" s="3">
        <v>37</v>
      </c>
      <c r="B235" s="201" t="s">
        <v>251</v>
      </c>
      <c r="C235" s="202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 t="s">
        <v>311</v>
      </c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0">
        <f t="shared" si="7"/>
        <v>1</v>
      </c>
      <c r="AJ235" s="5">
        <v>1</v>
      </c>
      <c r="AK235" s="15">
        <v>0</v>
      </c>
      <c r="AL235" s="7">
        <v>0</v>
      </c>
    </row>
    <row r="236" spans="1:38" ht="15.95" customHeight="1" x14ac:dyDescent="0.25">
      <c r="A236" s="3">
        <v>38</v>
      </c>
      <c r="B236" s="201" t="s">
        <v>257</v>
      </c>
      <c r="C236" s="202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0" t="str">
        <f t="shared" si="7"/>
        <v/>
      </c>
      <c r="AJ236" s="5">
        <v>0</v>
      </c>
      <c r="AK236" s="15">
        <v>0</v>
      </c>
      <c r="AL236" s="7">
        <v>0</v>
      </c>
    </row>
    <row r="237" spans="1:38" ht="15.95" customHeight="1" x14ac:dyDescent="0.25">
      <c r="A237" s="3">
        <v>39</v>
      </c>
      <c r="B237" s="201" t="s">
        <v>263</v>
      </c>
      <c r="C237" s="202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10" t="str">
        <f t="shared" si="7"/>
        <v/>
      </c>
      <c r="AJ237" s="5"/>
      <c r="AK237" s="15"/>
      <c r="AL237" s="7">
        <v>0</v>
      </c>
    </row>
    <row r="238" spans="1:38" ht="15.95" customHeight="1" x14ac:dyDescent="0.25">
      <c r="A238" s="3">
        <v>40</v>
      </c>
      <c r="B238" s="201" t="s">
        <v>268</v>
      </c>
      <c r="C238" s="202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0" t="str">
        <f t="shared" si="7"/>
        <v/>
      </c>
      <c r="AJ238" s="5">
        <v>0</v>
      </c>
      <c r="AK238" s="15">
        <v>0</v>
      </c>
      <c r="AL238" s="7">
        <v>0</v>
      </c>
    </row>
    <row r="239" spans="1:38" ht="15.95" customHeight="1" x14ac:dyDescent="0.25">
      <c r="A239" s="3">
        <v>41</v>
      </c>
      <c r="B239" s="201" t="s">
        <v>274</v>
      </c>
      <c r="C239" s="202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0" t="str">
        <f t="shared" si="7"/>
        <v/>
      </c>
      <c r="AJ239" s="5"/>
      <c r="AK239" s="15"/>
      <c r="AL239" s="7">
        <v>0</v>
      </c>
    </row>
    <row r="240" spans="1:38" ht="15.95" customHeight="1" x14ac:dyDescent="0.25">
      <c r="A240" s="3">
        <v>42</v>
      </c>
      <c r="B240" s="201" t="s">
        <v>280</v>
      </c>
      <c r="C240" s="202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0" t="str">
        <f t="shared" si="7"/>
        <v/>
      </c>
      <c r="AJ240" s="5">
        <v>0</v>
      </c>
      <c r="AK240" s="15">
        <v>0</v>
      </c>
      <c r="AL240" s="7">
        <v>0</v>
      </c>
    </row>
    <row r="241" spans="1:38" ht="15.95" customHeight="1" x14ac:dyDescent="0.25">
      <c r="A241" s="3">
        <v>43</v>
      </c>
      <c r="B241" s="201" t="s">
        <v>286</v>
      </c>
      <c r="C241" s="202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0" t="str">
        <f t="shared" si="7"/>
        <v/>
      </c>
      <c r="AJ241" s="5">
        <v>0</v>
      </c>
      <c r="AK241" s="15">
        <v>0</v>
      </c>
      <c r="AL241" s="7">
        <v>0</v>
      </c>
    </row>
    <row r="242" spans="1:38" ht="12.6" hidden="1" customHeight="1" x14ac:dyDescent="0.25">
      <c r="A242" s="3">
        <v>44</v>
      </c>
      <c r="B242" s="201"/>
      <c r="C242" s="202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0" t="str">
        <f t="shared" si="7"/>
        <v/>
      </c>
      <c r="AJ242" s="5"/>
      <c r="AK242" s="15"/>
    </row>
    <row r="243" spans="1:38" ht="12.6" hidden="1" customHeight="1" x14ac:dyDescent="0.25">
      <c r="A243" s="3">
        <v>45</v>
      </c>
      <c r="B243" s="201"/>
      <c r="C243" s="202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0" t="str">
        <f t="shared" si="7"/>
        <v/>
      </c>
      <c r="AJ243" s="5"/>
      <c r="AK243" s="15"/>
    </row>
    <row r="244" spans="1:38" ht="12.6" hidden="1" customHeight="1" x14ac:dyDescent="0.25">
      <c r="A244" s="3">
        <v>46</v>
      </c>
      <c r="B244" s="201"/>
      <c r="C244" s="202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0" t="str">
        <f t="shared" si="7"/>
        <v/>
      </c>
      <c r="AJ244" s="5"/>
      <c r="AK244" s="15"/>
    </row>
    <row r="245" spans="1:38" ht="12.6" hidden="1" customHeight="1" x14ac:dyDescent="0.25">
      <c r="A245" s="3">
        <v>47</v>
      </c>
      <c r="B245" s="201"/>
      <c r="C245" s="202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0" t="str">
        <f t="shared" si="7"/>
        <v/>
      </c>
      <c r="AJ245" s="5"/>
      <c r="AK245" s="15"/>
    </row>
    <row r="246" spans="1:38" ht="12.6" hidden="1" customHeight="1" x14ac:dyDescent="0.25">
      <c r="A246" s="3">
        <v>48</v>
      </c>
      <c r="B246" s="201"/>
      <c r="C246" s="202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0" t="str">
        <f t="shared" si="7"/>
        <v/>
      </c>
      <c r="AJ246" s="5"/>
      <c r="AK246" s="15"/>
    </row>
    <row r="247" spans="1:38" ht="12.6" hidden="1" customHeight="1" x14ac:dyDescent="0.25">
      <c r="A247" s="3">
        <v>49</v>
      </c>
      <c r="B247" s="201"/>
      <c r="C247" s="202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0" t="str">
        <f t="shared" si="7"/>
        <v/>
      </c>
      <c r="AJ247" s="5"/>
      <c r="AK247" s="15"/>
    </row>
    <row r="248" spans="1:38" ht="12.6" hidden="1" customHeight="1" x14ac:dyDescent="0.25">
      <c r="A248" s="3">
        <v>50</v>
      </c>
      <c r="B248" s="201"/>
      <c r="C248" s="202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0" t="str">
        <f t="shared" si="7"/>
        <v/>
      </c>
      <c r="AJ248" s="5"/>
      <c r="AK248" s="15"/>
    </row>
    <row r="249" spans="1:38" ht="12.6" hidden="1" customHeight="1" x14ac:dyDescent="0.25">
      <c r="A249" s="3">
        <v>51</v>
      </c>
      <c r="B249" s="201"/>
      <c r="C249" s="202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0" t="str">
        <f t="shared" si="7"/>
        <v/>
      </c>
      <c r="AJ249" s="5"/>
      <c r="AK249" s="15"/>
    </row>
    <row r="250" spans="1:38" ht="12.6" hidden="1" customHeight="1" x14ac:dyDescent="0.25">
      <c r="A250" s="3">
        <v>52</v>
      </c>
      <c r="B250" s="201"/>
      <c r="C250" s="202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0" t="str">
        <f t="shared" si="7"/>
        <v/>
      </c>
      <c r="AJ250" s="5"/>
      <c r="AK250" s="15"/>
    </row>
    <row r="251" spans="1:38" ht="12.6" hidden="1" customHeight="1" x14ac:dyDescent="0.25">
      <c r="A251" s="3">
        <v>53</v>
      </c>
      <c r="B251" s="201"/>
      <c r="C251" s="202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0" t="str">
        <f t="shared" si="7"/>
        <v/>
      </c>
      <c r="AJ251" s="5"/>
      <c r="AK251" s="15"/>
    </row>
    <row r="252" spans="1:38" ht="12.6" hidden="1" customHeight="1" x14ac:dyDescent="0.25">
      <c r="A252" s="3">
        <v>54</v>
      </c>
      <c r="B252" s="201"/>
      <c r="C252" s="202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0" t="str">
        <f t="shared" si="7"/>
        <v/>
      </c>
      <c r="AJ252" s="5"/>
      <c r="AK252" s="15"/>
    </row>
    <row r="253" spans="1:38" ht="12.6" hidden="1" customHeight="1" x14ac:dyDescent="0.25">
      <c r="A253" s="20">
        <v>55</v>
      </c>
      <c r="B253" s="201"/>
      <c r="C253" s="202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10" t="str">
        <f t="shared" si="7"/>
        <v/>
      </c>
      <c r="AJ253" s="21"/>
      <c r="AK253" s="22"/>
    </row>
    <row r="254" spans="1:38" s="39" customFormat="1" ht="12.6" customHeight="1" x14ac:dyDescent="0.2">
      <c r="A254" s="36"/>
      <c r="B254" s="203" t="s">
        <v>304</v>
      </c>
      <c r="C254" s="204"/>
      <c r="D254" s="40">
        <v>0</v>
      </c>
      <c r="E254" s="40">
        <v>0</v>
      </c>
      <c r="F254" s="40">
        <v>1</v>
      </c>
      <c r="G254" s="40">
        <v>0</v>
      </c>
      <c r="H254" s="40">
        <v>0</v>
      </c>
      <c r="I254" s="40">
        <v>0</v>
      </c>
      <c r="J254" s="40">
        <v>0</v>
      </c>
      <c r="K254" s="40">
        <v>0</v>
      </c>
      <c r="L254" s="40">
        <v>1</v>
      </c>
      <c r="M254" s="40">
        <v>0</v>
      </c>
      <c r="N254" s="40">
        <v>1</v>
      </c>
      <c r="O254" s="40">
        <v>1</v>
      </c>
      <c r="P254" s="40">
        <v>0</v>
      </c>
      <c r="Q254" s="40">
        <v>1</v>
      </c>
      <c r="R254" s="40">
        <v>0</v>
      </c>
      <c r="S254" s="40">
        <v>0</v>
      </c>
      <c r="T254" s="40">
        <v>0</v>
      </c>
      <c r="U254" s="40">
        <v>2</v>
      </c>
      <c r="V254" s="40">
        <v>0</v>
      </c>
      <c r="W254" s="40">
        <v>0</v>
      </c>
      <c r="X254" s="40">
        <v>0</v>
      </c>
      <c r="Y254" s="40">
        <v>0</v>
      </c>
      <c r="Z254" s="40">
        <v>1</v>
      </c>
      <c r="AA254" s="40">
        <v>1</v>
      </c>
      <c r="AB254" s="40">
        <v>1</v>
      </c>
      <c r="AC254" s="40">
        <v>1</v>
      </c>
      <c r="AD254" s="40">
        <v>2</v>
      </c>
      <c r="AE254" s="40">
        <v>0</v>
      </c>
      <c r="AF254" s="40">
        <v>0</v>
      </c>
      <c r="AG254" s="40">
        <v>1</v>
      </c>
      <c r="AH254" s="40">
        <v>0</v>
      </c>
      <c r="AI254" s="40">
        <v>14</v>
      </c>
      <c r="AJ254" s="40">
        <v>14</v>
      </c>
      <c r="AK254" s="41">
        <v>0</v>
      </c>
    </row>
    <row r="255" spans="1:38" s="39" customFormat="1" ht="12.6" customHeight="1" x14ac:dyDescent="0.2">
      <c r="A255" s="111"/>
      <c r="B255" s="150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</row>
    <row r="256" spans="1:38" s="39" customFormat="1" ht="12.6" customHeight="1" x14ac:dyDescent="0.2">
      <c r="A256" s="205" t="s">
        <v>312</v>
      </c>
      <c r="B256" s="208"/>
      <c r="C256" s="205"/>
      <c r="D256" s="205" t="s">
        <v>306</v>
      </c>
      <c r="E256" s="205"/>
      <c r="F256" s="205"/>
      <c r="G256" s="205"/>
      <c r="H256" s="205"/>
      <c r="I256" s="205"/>
      <c r="J256" s="205"/>
      <c r="K256" s="205"/>
      <c r="L256" s="205"/>
      <c r="M256" s="205"/>
      <c r="N256" s="112"/>
      <c r="O256" s="112"/>
      <c r="P256" s="205" t="s">
        <v>306</v>
      </c>
      <c r="Q256" s="205"/>
      <c r="R256" s="205"/>
      <c r="S256" s="205"/>
      <c r="T256" s="205"/>
      <c r="U256" s="205"/>
      <c r="V256" s="205"/>
      <c r="W256" s="205"/>
      <c r="X256" s="205"/>
      <c r="Y256" s="205"/>
      <c r="Z256" s="112"/>
      <c r="AA256" s="112"/>
      <c r="AB256" s="205" t="s">
        <v>306</v>
      </c>
      <c r="AC256" s="205"/>
      <c r="AD256" s="205"/>
      <c r="AE256" s="205"/>
      <c r="AF256" s="205"/>
      <c r="AG256" s="205"/>
      <c r="AH256" s="205"/>
      <c r="AI256" s="205"/>
      <c r="AJ256" s="205"/>
      <c r="AK256" s="205"/>
    </row>
    <row r="257" spans="1:38" s="39" customFormat="1" ht="12.6" customHeight="1" x14ac:dyDescent="0.2">
      <c r="A257" s="112"/>
      <c r="B257" s="151"/>
      <c r="C257" s="112"/>
      <c r="D257" s="205" t="s">
        <v>307</v>
      </c>
      <c r="E257" s="205"/>
      <c r="F257" s="205"/>
      <c r="G257" s="205"/>
      <c r="H257" s="205"/>
      <c r="I257" s="205"/>
      <c r="J257" s="205"/>
      <c r="K257" s="205"/>
      <c r="L257" s="205"/>
      <c r="M257" s="205"/>
      <c r="N257" s="112"/>
      <c r="O257" s="112"/>
      <c r="P257" s="205" t="s">
        <v>15</v>
      </c>
      <c r="Q257" s="205"/>
      <c r="R257" s="205"/>
      <c r="S257" s="205"/>
      <c r="T257" s="205"/>
      <c r="U257" s="205"/>
      <c r="V257" s="205"/>
      <c r="W257" s="205"/>
      <c r="X257" s="205"/>
      <c r="Y257" s="205"/>
      <c r="Z257" s="112"/>
      <c r="AA257" s="112"/>
      <c r="AB257" s="205" t="s">
        <v>16</v>
      </c>
      <c r="AC257" s="205"/>
      <c r="AD257" s="205"/>
      <c r="AE257" s="205"/>
      <c r="AF257" s="205"/>
      <c r="AG257" s="205"/>
      <c r="AH257" s="205"/>
      <c r="AI257" s="205"/>
      <c r="AJ257" s="205"/>
      <c r="AK257" s="205"/>
    </row>
    <row r="258" spans="1:38" s="39" customFormat="1" ht="12.6" customHeight="1" x14ac:dyDescent="0.2">
      <c r="A258" s="112"/>
      <c r="B258" s="151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</row>
    <row r="259" spans="1:38" s="39" customFormat="1" ht="12.6" customHeight="1" x14ac:dyDescent="0.2">
      <c r="A259" s="112"/>
      <c r="B259" s="151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</row>
    <row r="260" spans="1:38" s="39" customFormat="1" ht="12.6" customHeight="1" x14ac:dyDescent="0.2">
      <c r="A260" s="112"/>
      <c r="B260" s="151"/>
      <c r="C260" s="112"/>
      <c r="D260" s="206" t="s">
        <v>308</v>
      </c>
      <c r="E260" s="206"/>
      <c r="F260" s="206"/>
      <c r="G260" s="206"/>
      <c r="H260" s="206"/>
      <c r="I260" s="206"/>
      <c r="J260" s="206"/>
      <c r="K260" s="206"/>
      <c r="L260" s="206"/>
      <c r="M260" s="206"/>
      <c r="N260" s="112"/>
      <c r="O260" s="112"/>
      <c r="P260" s="206" t="s">
        <v>19</v>
      </c>
      <c r="Q260" s="206"/>
      <c r="R260" s="206"/>
      <c r="S260" s="206"/>
      <c r="T260" s="206"/>
      <c r="U260" s="206"/>
      <c r="V260" s="206"/>
      <c r="W260" s="206"/>
      <c r="X260" s="206"/>
      <c r="Y260" s="206"/>
      <c r="Z260" s="112"/>
      <c r="AA260" s="112"/>
      <c r="AB260" s="206"/>
      <c r="AC260" s="206"/>
      <c r="AD260" s="206"/>
      <c r="AE260" s="206"/>
      <c r="AF260" s="206"/>
      <c r="AG260" s="206"/>
      <c r="AH260" s="206"/>
      <c r="AI260" s="206"/>
      <c r="AJ260" s="206"/>
      <c r="AK260" s="206"/>
    </row>
    <row r="261" spans="1:38" s="73" customFormat="1" ht="21" customHeight="1" x14ac:dyDescent="0.3">
      <c r="A261" s="193" t="s">
        <v>316</v>
      </c>
      <c r="B261" s="207"/>
      <c r="C261" s="193"/>
      <c r="D261" s="193"/>
      <c r="E261" s="193"/>
      <c r="F261" s="193"/>
      <c r="G261" s="193"/>
      <c r="H261" s="193"/>
      <c r="I261" s="193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194" t="s">
        <v>290</v>
      </c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4"/>
      <c r="AH261" s="194"/>
      <c r="AI261" s="193">
        <v>43</v>
      </c>
      <c r="AJ261" s="193"/>
      <c r="AK261" s="193"/>
    </row>
    <row r="262" spans="1:38" ht="21" customHeight="1" x14ac:dyDescent="0.25">
      <c r="A262" s="181" t="s">
        <v>30</v>
      </c>
      <c r="B262" s="152"/>
      <c r="C262" s="107" t="s">
        <v>291</v>
      </c>
      <c r="D262" s="19">
        <v>1</v>
      </c>
      <c r="E262" s="19">
        <v>2</v>
      </c>
      <c r="F262" s="19">
        <v>3</v>
      </c>
      <c r="G262" s="19">
        <v>4</v>
      </c>
      <c r="H262" s="19">
        <v>5</v>
      </c>
      <c r="I262" s="19">
        <v>6</v>
      </c>
      <c r="J262" s="19">
        <v>7</v>
      </c>
      <c r="K262" s="19">
        <v>8</v>
      </c>
      <c r="L262" s="19">
        <v>9</v>
      </c>
      <c r="M262" s="19">
        <v>10</v>
      </c>
      <c r="N262" s="19">
        <v>11</v>
      </c>
      <c r="O262" s="19">
        <v>12</v>
      </c>
      <c r="P262" s="19">
        <v>13</v>
      </c>
      <c r="Q262" s="19">
        <v>14</v>
      </c>
      <c r="R262" s="19">
        <v>15</v>
      </c>
      <c r="S262" s="19">
        <v>16</v>
      </c>
      <c r="T262" s="19">
        <v>17</v>
      </c>
      <c r="U262" s="19">
        <v>18</v>
      </c>
      <c r="V262" s="19">
        <v>19</v>
      </c>
      <c r="W262" s="19">
        <v>20</v>
      </c>
      <c r="X262" s="19">
        <v>21</v>
      </c>
      <c r="Y262" s="19">
        <v>22</v>
      </c>
      <c r="Z262" s="19">
        <v>23</v>
      </c>
      <c r="AA262" s="19">
        <v>24</v>
      </c>
      <c r="AB262" s="19">
        <v>25</v>
      </c>
      <c r="AC262" s="19">
        <v>26</v>
      </c>
      <c r="AD262" s="19">
        <v>27</v>
      </c>
      <c r="AE262" s="19">
        <v>28</v>
      </c>
      <c r="AF262" s="19">
        <v>29</v>
      </c>
      <c r="AG262" s="19">
        <v>30</v>
      </c>
      <c r="AH262" s="19">
        <v>31</v>
      </c>
      <c r="AI262" s="196" t="s">
        <v>292</v>
      </c>
      <c r="AJ262" s="197"/>
      <c r="AK262" s="198"/>
    </row>
    <row r="263" spans="1:38" ht="12.6" customHeight="1" x14ac:dyDescent="0.25">
      <c r="A263" s="195"/>
      <c r="B263" s="18" t="s">
        <v>23</v>
      </c>
      <c r="C263" s="108" t="s">
        <v>293</v>
      </c>
      <c r="D263" s="34" t="s">
        <v>297</v>
      </c>
      <c r="E263" s="34" t="s">
        <v>298</v>
      </c>
      <c r="F263" s="34" t="s">
        <v>299</v>
      </c>
      <c r="G263" s="34" t="s">
        <v>300</v>
      </c>
      <c r="H263" s="34" t="s">
        <v>294</v>
      </c>
      <c r="I263" s="34" t="s">
        <v>295</v>
      </c>
      <c r="J263" s="34" t="s">
        <v>296</v>
      </c>
      <c r="K263" s="34" t="s">
        <v>297</v>
      </c>
      <c r="L263" s="34" t="s">
        <v>298</v>
      </c>
      <c r="M263" s="34" t="s">
        <v>299</v>
      </c>
      <c r="N263" s="34" t="s">
        <v>300</v>
      </c>
      <c r="O263" s="34" t="s">
        <v>294</v>
      </c>
      <c r="P263" s="34" t="s">
        <v>295</v>
      </c>
      <c r="Q263" s="34" t="s">
        <v>296</v>
      </c>
      <c r="R263" s="34" t="s">
        <v>297</v>
      </c>
      <c r="S263" s="34" t="s">
        <v>298</v>
      </c>
      <c r="T263" s="34" t="s">
        <v>299</v>
      </c>
      <c r="U263" s="34" t="s">
        <v>300</v>
      </c>
      <c r="V263" s="34" t="s">
        <v>294</v>
      </c>
      <c r="W263" s="34" t="s">
        <v>295</v>
      </c>
      <c r="X263" s="34" t="s">
        <v>296</v>
      </c>
      <c r="Y263" s="34" t="s">
        <v>297</v>
      </c>
      <c r="Z263" s="34" t="s">
        <v>298</v>
      </c>
      <c r="AA263" s="34" t="s">
        <v>299</v>
      </c>
      <c r="AB263" s="34" t="s">
        <v>300</v>
      </c>
      <c r="AC263" s="34" t="s">
        <v>294</v>
      </c>
      <c r="AD263" s="34" t="s">
        <v>295</v>
      </c>
      <c r="AE263" s="34" t="s">
        <v>296</v>
      </c>
      <c r="AF263" s="34" t="s">
        <v>297</v>
      </c>
      <c r="AG263" s="34" t="s">
        <v>298</v>
      </c>
      <c r="AH263" s="34" t="s">
        <v>299</v>
      </c>
      <c r="AI263" s="34" t="s">
        <v>301</v>
      </c>
      <c r="AJ263" s="34" t="s">
        <v>302</v>
      </c>
      <c r="AK263" s="35" t="s">
        <v>303</v>
      </c>
    </row>
    <row r="264" spans="1:38" ht="15.95" customHeight="1" x14ac:dyDescent="0.25">
      <c r="A264" s="8">
        <v>1</v>
      </c>
      <c r="B264" s="199" t="s">
        <v>36</v>
      </c>
      <c r="C264" s="20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 t="str">
        <f t="shared" ref="AI264:AI295" si="8">IF(SUM(AJ264:AK264)&gt;0,SUM(AJ264:AK264),"")</f>
        <v/>
      </c>
      <c r="AJ264" s="10"/>
      <c r="AK264" s="16"/>
      <c r="AL264" s="7">
        <v>0</v>
      </c>
    </row>
    <row r="265" spans="1:38" ht="15.95" customHeight="1" x14ac:dyDescent="0.25">
      <c r="A265" s="3">
        <v>2</v>
      </c>
      <c r="B265" s="201" t="s">
        <v>45</v>
      </c>
      <c r="C265" s="202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10" t="str">
        <f t="shared" si="8"/>
        <v/>
      </c>
      <c r="AJ265" s="5">
        <v>0</v>
      </c>
      <c r="AK265" s="15">
        <v>0</v>
      </c>
      <c r="AL265" s="7">
        <v>0</v>
      </c>
    </row>
    <row r="266" spans="1:38" ht="15.95" customHeight="1" x14ac:dyDescent="0.25">
      <c r="A266" s="3">
        <v>3</v>
      </c>
      <c r="B266" s="201" t="s">
        <v>51</v>
      </c>
      <c r="C266" s="202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0" t="str">
        <f t="shared" si="8"/>
        <v/>
      </c>
      <c r="AJ266" s="5"/>
      <c r="AK266" s="15"/>
      <c r="AL266" s="7">
        <v>0</v>
      </c>
    </row>
    <row r="267" spans="1:38" ht="15.95" customHeight="1" x14ac:dyDescent="0.25">
      <c r="A267" s="3">
        <v>4</v>
      </c>
      <c r="B267" s="201" t="s">
        <v>57</v>
      </c>
      <c r="C267" s="202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10" t="str">
        <f t="shared" si="8"/>
        <v/>
      </c>
      <c r="AJ267" s="5">
        <v>0</v>
      </c>
      <c r="AK267" s="15">
        <v>0</v>
      </c>
      <c r="AL267" s="7">
        <v>0</v>
      </c>
    </row>
    <row r="268" spans="1:38" ht="15.95" customHeight="1" x14ac:dyDescent="0.25">
      <c r="A268" s="3">
        <v>5</v>
      </c>
      <c r="B268" s="201" t="s">
        <v>63</v>
      </c>
      <c r="C268" s="202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 t="s">
        <v>311</v>
      </c>
      <c r="AH268" s="5"/>
      <c r="AI268" s="10">
        <f t="shared" si="8"/>
        <v>1</v>
      </c>
      <c r="AJ268" s="5">
        <v>1</v>
      </c>
      <c r="AK268" s="15">
        <v>0</v>
      </c>
      <c r="AL268" s="7">
        <v>0</v>
      </c>
    </row>
    <row r="269" spans="1:38" ht="15.95" customHeight="1" x14ac:dyDescent="0.25">
      <c r="A269" s="3">
        <v>6</v>
      </c>
      <c r="B269" s="201" t="s">
        <v>69</v>
      </c>
      <c r="C269" s="202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10" t="str">
        <f t="shared" si="8"/>
        <v/>
      </c>
      <c r="AJ269" s="5">
        <v>0</v>
      </c>
      <c r="AK269" s="15">
        <v>0</v>
      </c>
      <c r="AL269" s="7">
        <v>0</v>
      </c>
    </row>
    <row r="270" spans="1:38" ht="15.95" customHeight="1" x14ac:dyDescent="0.25">
      <c r="A270" s="3">
        <v>7</v>
      </c>
      <c r="B270" s="201" t="s">
        <v>75</v>
      </c>
      <c r="C270" s="202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10" t="str">
        <f t="shared" si="8"/>
        <v/>
      </c>
      <c r="AJ270" s="5">
        <v>0</v>
      </c>
      <c r="AK270" s="15">
        <v>0</v>
      </c>
      <c r="AL270" s="7">
        <v>0</v>
      </c>
    </row>
    <row r="271" spans="1:38" ht="15.95" customHeight="1" x14ac:dyDescent="0.25">
      <c r="A271" s="3">
        <v>8</v>
      </c>
      <c r="B271" s="201" t="s">
        <v>81</v>
      </c>
      <c r="C271" s="202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10" t="str">
        <f t="shared" si="8"/>
        <v/>
      </c>
      <c r="AJ271" s="5">
        <v>0</v>
      </c>
      <c r="AK271" s="15">
        <v>0</v>
      </c>
      <c r="AL271" s="7">
        <v>0</v>
      </c>
    </row>
    <row r="272" spans="1:38" ht="15.95" customHeight="1" x14ac:dyDescent="0.25">
      <c r="A272" s="3">
        <v>9</v>
      </c>
      <c r="B272" s="201" t="s">
        <v>87</v>
      </c>
      <c r="C272" s="202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10" t="str">
        <f t="shared" si="8"/>
        <v/>
      </c>
      <c r="AJ272" s="5">
        <v>0</v>
      </c>
      <c r="AK272" s="15">
        <v>0</v>
      </c>
      <c r="AL272" s="7">
        <v>0</v>
      </c>
    </row>
    <row r="273" spans="1:38" ht="15.95" customHeight="1" x14ac:dyDescent="0.25">
      <c r="A273" s="3">
        <v>10</v>
      </c>
      <c r="B273" s="201" t="s">
        <v>93</v>
      </c>
      <c r="C273" s="202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0" t="str">
        <f t="shared" si="8"/>
        <v/>
      </c>
      <c r="AJ273" s="5"/>
      <c r="AK273" s="15"/>
      <c r="AL273" s="7">
        <v>0</v>
      </c>
    </row>
    <row r="274" spans="1:38" ht="15.95" customHeight="1" x14ac:dyDescent="0.25">
      <c r="A274" s="3">
        <v>11</v>
      </c>
      <c r="B274" s="201" t="s">
        <v>99</v>
      </c>
      <c r="C274" s="202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0" t="str">
        <f t="shared" si="8"/>
        <v/>
      </c>
      <c r="AJ274" s="5"/>
      <c r="AK274" s="15"/>
      <c r="AL274" s="7">
        <v>0</v>
      </c>
    </row>
    <row r="275" spans="1:38" ht="15.95" customHeight="1" x14ac:dyDescent="0.25">
      <c r="A275" s="3">
        <v>12</v>
      </c>
      <c r="B275" s="201" t="s">
        <v>104</v>
      </c>
      <c r="C275" s="202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0" t="str">
        <f t="shared" si="8"/>
        <v/>
      </c>
      <c r="AJ275" s="5"/>
      <c r="AK275" s="15"/>
      <c r="AL275" s="7">
        <v>0</v>
      </c>
    </row>
    <row r="276" spans="1:38" ht="15.95" customHeight="1" x14ac:dyDescent="0.25">
      <c r="A276" s="3">
        <v>13</v>
      </c>
      <c r="B276" s="201" t="s">
        <v>110</v>
      </c>
      <c r="C276" s="202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0" t="str">
        <f t="shared" si="8"/>
        <v/>
      </c>
      <c r="AJ276" s="5"/>
      <c r="AK276" s="15"/>
      <c r="AL276" s="7">
        <v>0</v>
      </c>
    </row>
    <row r="277" spans="1:38" ht="15.95" customHeight="1" x14ac:dyDescent="0.25">
      <c r="A277" s="3">
        <v>14</v>
      </c>
      <c r="B277" s="201" t="s">
        <v>116</v>
      </c>
      <c r="C277" s="202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 t="s">
        <v>311</v>
      </c>
      <c r="AG277" s="5"/>
      <c r="AH277" s="5"/>
      <c r="AI277" s="10">
        <f t="shared" si="8"/>
        <v>1</v>
      </c>
      <c r="AJ277" s="5">
        <v>1</v>
      </c>
      <c r="AK277" s="15">
        <v>0</v>
      </c>
      <c r="AL277" s="7">
        <v>0</v>
      </c>
    </row>
    <row r="278" spans="1:38" ht="15.95" customHeight="1" x14ac:dyDescent="0.25">
      <c r="A278" s="3">
        <v>15</v>
      </c>
      <c r="B278" s="201" t="s">
        <v>121</v>
      </c>
      <c r="C278" s="202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10" t="str">
        <f t="shared" si="8"/>
        <v/>
      </c>
      <c r="AJ278" s="5">
        <v>0</v>
      </c>
      <c r="AK278" s="15">
        <v>0</v>
      </c>
      <c r="AL278" s="7">
        <v>0</v>
      </c>
    </row>
    <row r="279" spans="1:38" ht="15.95" customHeight="1" x14ac:dyDescent="0.25">
      <c r="A279" s="3">
        <v>16</v>
      </c>
      <c r="B279" s="201" t="s">
        <v>127</v>
      </c>
      <c r="C279" s="202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10" t="str">
        <f t="shared" si="8"/>
        <v/>
      </c>
      <c r="AJ279" s="5">
        <v>0</v>
      </c>
      <c r="AK279" s="15">
        <v>0</v>
      </c>
      <c r="AL279" s="7">
        <v>0</v>
      </c>
    </row>
    <row r="280" spans="1:38" ht="15.95" customHeight="1" x14ac:dyDescent="0.25">
      <c r="A280" s="3">
        <v>17</v>
      </c>
      <c r="B280" s="201" t="s">
        <v>133</v>
      </c>
      <c r="C280" s="202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 t="s">
        <v>311</v>
      </c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0">
        <f t="shared" si="8"/>
        <v>1</v>
      </c>
      <c r="AJ280" s="5">
        <v>1</v>
      </c>
      <c r="AK280" s="15">
        <v>0</v>
      </c>
      <c r="AL280" s="7">
        <v>0</v>
      </c>
    </row>
    <row r="281" spans="1:38" ht="15.95" customHeight="1" x14ac:dyDescent="0.25">
      <c r="A281" s="3">
        <v>18</v>
      </c>
      <c r="B281" s="201" t="s">
        <v>139</v>
      </c>
      <c r="C281" s="202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0" t="str">
        <f t="shared" si="8"/>
        <v/>
      </c>
      <c r="AJ281" s="5">
        <v>0</v>
      </c>
      <c r="AK281" s="15">
        <v>0</v>
      </c>
      <c r="AL281" s="7">
        <v>0</v>
      </c>
    </row>
    <row r="282" spans="1:38" ht="15.95" customHeight="1" x14ac:dyDescent="0.25">
      <c r="A282" s="3">
        <v>19</v>
      </c>
      <c r="B282" s="201" t="s">
        <v>145</v>
      </c>
      <c r="C282" s="20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0" t="str">
        <f t="shared" si="8"/>
        <v/>
      </c>
      <c r="AJ282" s="5"/>
      <c r="AK282" s="15"/>
      <c r="AL282" s="7">
        <v>0</v>
      </c>
    </row>
    <row r="283" spans="1:38" ht="15.95" customHeight="1" x14ac:dyDescent="0.25">
      <c r="A283" s="3">
        <v>20</v>
      </c>
      <c r="B283" s="201" t="s">
        <v>151</v>
      </c>
      <c r="C283" s="202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0" t="str">
        <f t="shared" si="8"/>
        <v/>
      </c>
      <c r="AJ283" s="5"/>
      <c r="AK283" s="15"/>
      <c r="AL283" s="7">
        <v>0</v>
      </c>
    </row>
    <row r="284" spans="1:38" ht="15.95" customHeight="1" x14ac:dyDescent="0.25">
      <c r="A284" s="3">
        <v>21</v>
      </c>
      <c r="B284" s="201" t="s">
        <v>156</v>
      </c>
      <c r="C284" s="202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 t="s">
        <v>311</v>
      </c>
      <c r="Z284" s="5" t="s">
        <v>311</v>
      </c>
      <c r="AA284" s="5"/>
      <c r="AB284" s="5"/>
      <c r="AC284" s="5"/>
      <c r="AD284" s="5"/>
      <c r="AE284" s="5"/>
      <c r="AF284" s="5"/>
      <c r="AG284" s="5"/>
      <c r="AH284" s="5"/>
      <c r="AI284" s="10">
        <f t="shared" si="8"/>
        <v>2</v>
      </c>
      <c r="AJ284" s="5">
        <v>2</v>
      </c>
      <c r="AK284" s="15">
        <v>0</v>
      </c>
      <c r="AL284" s="7">
        <v>0</v>
      </c>
    </row>
    <row r="285" spans="1:38" ht="15.95" customHeight="1" x14ac:dyDescent="0.25">
      <c r="A285" s="3">
        <v>22</v>
      </c>
      <c r="B285" s="201" t="s">
        <v>162</v>
      </c>
      <c r="C285" s="202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0" t="str">
        <f t="shared" si="8"/>
        <v/>
      </c>
      <c r="AJ285" s="5"/>
      <c r="AK285" s="15"/>
      <c r="AL285" s="7">
        <v>0</v>
      </c>
    </row>
    <row r="286" spans="1:38" ht="15.95" customHeight="1" x14ac:dyDescent="0.25">
      <c r="A286" s="3">
        <v>23</v>
      </c>
      <c r="B286" s="201" t="s">
        <v>168</v>
      </c>
      <c r="C286" s="202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0" t="str">
        <f t="shared" si="8"/>
        <v/>
      </c>
      <c r="AJ286" s="5"/>
      <c r="AK286" s="15"/>
      <c r="AL286" s="7">
        <v>0</v>
      </c>
    </row>
    <row r="287" spans="1:38" ht="15.95" customHeight="1" x14ac:dyDescent="0.25">
      <c r="A287" s="3">
        <v>24</v>
      </c>
      <c r="B287" s="201" t="s">
        <v>174</v>
      </c>
      <c r="C287" s="202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0" t="str">
        <f t="shared" si="8"/>
        <v/>
      </c>
      <c r="AJ287" s="5"/>
      <c r="AK287" s="15"/>
      <c r="AL287" s="7">
        <v>0</v>
      </c>
    </row>
    <row r="288" spans="1:38" ht="15.95" customHeight="1" x14ac:dyDescent="0.25">
      <c r="A288" s="3">
        <v>25</v>
      </c>
      <c r="B288" s="201" t="s">
        <v>180</v>
      </c>
      <c r="C288" s="202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0" t="str">
        <f t="shared" si="8"/>
        <v/>
      </c>
      <c r="AJ288" s="5">
        <v>0</v>
      </c>
      <c r="AK288" s="15">
        <v>0</v>
      </c>
      <c r="AL288" s="7">
        <v>0</v>
      </c>
    </row>
    <row r="289" spans="1:38" ht="15.95" customHeight="1" x14ac:dyDescent="0.25">
      <c r="A289" s="3">
        <v>26</v>
      </c>
      <c r="B289" s="201" t="s">
        <v>186</v>
      </c>
      <c r="C289" s="202"/>
      <c r="D289" s="5"/>
      <c r="E289" s="5"/>
      <c r="F289" s="5"/>
      <c r="G289" s="5"/>
      <c r="H289" s="5"/>
      <c r="I289" s="5"/>
      <c r="J289" s="5"/>
      <c r="K289" s="5"/>
      <c r="L289" s="5" t="s">
        <v>311</v>
      </c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 t="s">
        <v>311</v>
      </c>
      <c r="AH289" s="5"/>
      <c r="AI289" s="10">
        <f t="shared" si="8"/>
        <v>2</v>
      </c>
      <c r="AJ289" s="5">
        <v>2</v>
      </c>
      <c r="AK289" s="15">
        <v>0</v>
      </c>
      <c r="AL289" s="7">
        <v>0</v>
      </c>
    </row>
    <row r="290" spans="1:38" ht="15.95" customHeight="1" x14ac:dyDescent="0.25">
      <c r="A290" s="3">
        <v>27</v>
      </c>
      <c r="B290" s="201" t="s">
        <v>192</v>
      </c>
      <c r="C290" s="202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0" t="str">
        <f t="shared" si="8"/>
        <v/>
      </c>
      <c r="AJ290" s="5">
        <v>0</v>
      </c>
      <c r="AK290" s="15">
        <v>0</v>
      </c>
      <c r="AL290" s="7">
        <v>0</v>
      </c>
    </row>
    <row r="291" spans="1:38" ht="15.95" customHeight="1" x14ac:dyDescent="0.25">
      <c r="A291" s="3">
        <v>28</v>
      </c>
      <c r="B291" s="201" t="s">
        <v>198</v>
      </c>
      <c r="C291" s="202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0" t="str">
        <f t="shared" si="8"/>
        <v/>
      </c>
      <c r="AJ291" s="5"/>
      <c r="AK291" s="15"/>
      <c r="AL291" s="7">
        <v>0</v>
      </c>
    </row>
    <row r="292" spans="1:38" ht="15.95" customHeight="1" x14ac:dyDescent="0.25">
      <c r="A292" s="3">
        <v>29</v>
      </c>
      <c r="B292" s="201" t="s">
        <v>204</v>
      </c>
      <c r="C292" s="202"/>
      <c r="D292" s="5"/>
      <c r="E292" s="5"/>
      <c r="F292" s="5"/>
      <c r="G292" s="5"/>
      <c r="H292" s="5"/>
      <c r="I292" s="5"/>
      <c r="J292" s="5"/>
      <c r="K292" s="5" t="s">
        <v>311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10">
        <f t="shared" si="8"/>
        <v>1</v>
      </c>
      <c r="AJ292" s="5">
        <v>1</v>
      </c>
      <c r="AK292" s="15">
        <v>0</v>
      </c>
      <c r="AL292" s="7">
        <v>0</v>
      </c>
    </row>
    <row r="293" spans="1:38" ht="15.95" customHeight="1" x14ac:dyDescent="0.25">
      <c r="A293" s="3">
        <v>30</v>
      </c>
      <c r="B293" s="201" t="s">
        <v>210</v>
      </c>
      <c r="C293" s="202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10" t="str">
        <f t="shared" si="8"/>
        <v/>
      </c>
      <c r="AJ293" s="5">
        <v>0</v>
      </c>
      <c r="AK293" s="15">
        <v>0</v>
      </c>
      <c r="AL293" s="7">
        <v>0</v>
      </c>
    </row>
    <row r="294" spans="1:38" ht="15.95" customHeight="1" x14ac:dyDescent="0.25">
      <c r="A294" s="3">
        <v>31</v>
      </c>
      <c r="B294" s="201" t="s">
        <v>216</v>
      </c>
      <c r="C294" s="202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0" t="str">
        <f t="shared" si="8"/>
        <v/>
      </c>
      <c r="AJ294" s="5"/>
      <c r="AK294" s="15"/>
      <c r="AL294" s="7">
        <v>0</v>
      </c>
    </row>
    <row r="295" spans="1:38" ht="15.95" customHeight="1" x14ac:dyDescent="0.25">
      <c r="A295" s="3">
        <v>32</v>
      </c>
      <c r="B295" s="201" t="s">
        <v>221</v>
      </c>
      <c r="C295" s="20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10" t="str">
        <f t="shared" si="8"/>
        <v/>
      </c>
      <c r="AJ295" s="5"/>
      <c r="AK295" s="15"/>
      <c r="AL295" s="7">
        <v>0</v>
      </c>
    </row>
    <row r="296" spans="1:38" ht="15.95" customHeight="1" x14ac:dyDescent="0.25">
      <c r="A296" s="3">
        <v>33</v>
      </c>
      <c r="B296" s="201" t="s">
        <v>227</v>
      </c>
      <c r="C296" s="202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10" t="str">
        <f t="shared" ref="AI296:AI327" si="9">IF(SUM(AJ296:AK296)&gt;0,SUM(AJ296:AK296),"")</f>
        <v/>
      </c>
      <c r="AJ296" s="5"/>
      <c r="AK296" s="15"/>
      <c r="AL296" s="7">
        <v>0</v>
      </c>
    </row>
    <row r="297" spans="1:38" ht="15.95" customHeight="1" x14ac:dyDescent="0.25">
      <c r="A297" s="3">
        <v>34</v>
      </c>
      <c r="B297" s="201" t="s">
        <v>233</v>
      </c>
      <c r="C297" s="20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10" t="str">
        <f t="shared" si="9"/>
        <v/>
      </c>
      <c r="AJ297" s="5">
        <v>0</v>
      </c>
      <c r="AK297" s="15">
        <v>0</v>
      </c>
      <c r="AL297" s="7">
        <v>0</v>
      </c>
    </row>
    <row r="298" spans="1:38" ht="15.95" customHeight="1" x14ac:dyDescent="0.25">
      <c r="A298" s="3">
        <v>35</v>
      </c>
      <c r="B298" s="201" t="s">
        <v>239</v>
      </c>
      <c r="C298" s="202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0" t="str">
        <f t="shared" si="9"/>
        <v/>
      </c>
      <c r="AJ298" s="5"/>
      <c r="AK298" s="15"/>
      <c r="AL298" s="7">
        <v>0</v>
      </c>
    </row>
    <row r="299" spans="1:38" ht="15.95" customHeight="1" x14ac:dyDescent="0.25">
      <c r="A299" s="3">
        <v>36</v>
      </c>
      <c r="B299" s="201" t="s">
        <v>245</v>
      </c>
      <c r="C299" s="202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0" t="str">
        <f t="shared" si="9"/>
        <v/>
      </c>
      <c r="AJ299" s="5"/>
      <c r="AK299" s="15"/>
      <c r="AL299" s="7">
        <v>0</v>
      </c>
    </row>
    <row r="300" spans="1:38" ht="15.95" customHeight="1" x14ac:dyDescent="0.25">
      <c r="A300" s="3">
        <v>37</v>
      </c>
      <c r="B300" s="201" t="s">
        <v>251</v>
      </c>
      <c r="C300" s="20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0" t="str">
        <f t="shared" si="9"/>
        <v/>
      </c>
      <c r="AJ300" s="5">
        <v>0</v>
      </c>
      <c r="AK300" s="15">
        <v>0</v>
      </c>
      <c r="AL300" s="7">
        <v>0</v>
      </c>
    </row>
    <row r="301" spans="1:38" ht="15.95" customHeight="1" x14ac:dyDescent="0.25">
      <c r="A301" s="3">
        <v>38</v>
      </c>
      <c r="B301" s="201" t="s">
        <v>257</v>
      </c>
      <c r="C301" s="20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0" t="str">
        <f t="shared" si="9"/>
        <v/>
      </c>
      <c r="AJ301" s="5">
        <v>0</v>
      </c>
      <c r="AK301" s="15">
        <v>0</v>
      </c>
      <c r="AL301" s="7">
        <v>0</v>
      </c>
    </row>
    <row r="302" spans="1:38" ht="15.95" customHeight="1" x14ac:dyDescent="0.25">
      <c r="A302" s="3">
        <v>39</v>
      </c>
      <c r="B302" s="201" t="s">
        <v>263</v>
      </c>
      <c r="C302" s="202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10" t="str">
        <f t="shared" si="9"/>
        <v/>
      </c>
      <c r="AJ302" s="5"/>
      <c r="AK302" s="15"/>
      <c r="AL302" s="7">
        <v>0</v>
      </c>
    </row>
    <row r="303" spans="1:38" ht="15.95" customHeight="1" x14ac:dyDescent="0.25">
      <c r="A303" s="3">
        <v>40</v>
      </c>
      <c r="B303" s="201" t="s">
        <v>268</v>
      </c>
      <c r="C303" s="202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0" t="str">
        <f t="shared" si="9"/>
        <v/>
      </c>
      <c r="AJ303" s="5">
        <v>0</v>
      </c>
      <c r="AK303" s="15">
        <v>0</v>
      </c>
      <c r="AL303" s="7">
        <v>0</v>
      </c>
    </row>
    <row r="304" spans="1:38" ht="15.95" customHeight="1" x14ac:dyDescent="0.25">
      <c r="A304" s="3">
        <v>41</v>
      </c>
      <c r="B304" s="201" t="s">
        <v>274</v>
      </c>
      <c r="C304" s="202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10" t="str">
        <f t="shared" si="9"/>
        <v/>
      </c>
      <c r="AJ304" s="5"/>
      <c r="AK304" s="15"/>
      <c r="AL304" s="7">
        <v>0</v>
      </c>
    </row>
    <row r="305" spans="1:38" ht="15.95" customHeight="1" x14ac:dyDescent="0.25">
      <c r="A305" s="3">
        <v>42</v>
      </c>
      <c r="B305" s="201" t="s">
        <v>280</v>
      </c>
      <c r="C305" s="202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0" t="str">
        <f t="shared" si="9"/>
        <v/>
      </c>
      <c r="AJ305" s="5">
        <v>0</v>
      </c>
      <c r="AK305" s="15">
        <v>0</v>
      </c>
      <c r="AL305" s="7">
        <v>0</v>
      </c>
    </row>
    <row r="306" spans="1:38" ht="15.95" customHeight="1" x14ac:dyDescent="0.25">
      <c r="A306" s="3">
        <v>43</v>
      </c>
      <c r="B306" s="201" t="s">
        <v>286</v>
      </c>
      <c r="C306" s="202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0" t="str">
        <f t="shared" si="9"/>
        <v/>
      </c>
      <c r="AJ306" s="5">
        <v>0</v>
      </c>
      <c r="AK306" s="15">
        <v>0</v>
      </c>
      <c r="AL306" s="7">
        <v>0</v>
      </c>
    </row>
    <row r="307" spans="1:38" ht="12.6" hidden="1" customHeight="1" x14ac:dyDescent="0.25">
      <c r="A307" s="3">
        <v>44</v>
      </c>
      <c r="B307" s="201"/>
      <c r="C307" s="202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0" t="str">
        <f t="shared" si="9"/>
        <v/>
      </c>
      <c r="AJ307" s="5"/>
      <c r="AK307" s="15"/>
    </row>
    <row r="308" spans="1:38" ht="12.6" hidden="1" customHeight="1" x14ac:dyDescent="0.25">
      <c r="A308" s="3">
        <v>45</v>
      </c>
      <c r="B308" s="201"/>
      <c r="C308" s="202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0" t="str">
        <f t="shared" si="9"/>
        <v/>
      </c>
      <c r="AJ308" s="5"/>
      <c r="AK308" s="15"/>
    </row>
    <row r="309" spans="1:38" ht="12.6" hidden="1" customHeight="1" x14ac:dyDescent="0.25">
      <c r="A309" s="3">
        <v>46</v>
      </c>
      <c r="B309" s="201"/>
      <c r="C309" s="202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0" t="str">
        <f t="shared" si="9"/>
        <v/>
      </c>
      <c r="AJ309" s="5"/>
      <c r="AK309" s="15"/>
    </row>
    <row r="310" spans="1:38" ht="12.6" hidden="1" customHeight="1" x14ac:dyDescent="0.25">
      <c r="A310" s="3">
        <v>47</v>
      </c>
      <c r="B310" s="201"/>
      <c r="C310" s="202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0" t="str">
        <f t="shared" si="9"/>
        <v/>
      </c>
      <c r="AJ310" s="5"/>
      <c r="AK310" s="15"/>
    </row>
    <row r="311" spans="1:38" ht="12.6" hidden="1" customHeight="1" x14ac:dyDescent="0.25">
      <c r="A311" s="3">
        <v>48</v>
      </c>
      <c r="B311" s="201"/>
      <c r="C311" s="202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0" t="str">
        <f t="shared" si="9"/>
        <v/>
      </c>
      <c r="AJ311" s="5"/>
      <c r="AK311" s="15"/>
    </row>
    <row r="312" spans="1:38" ht="12.6" hidden="1" customHeight="1" x14ac:dyDescent="0.25">
      <c r="A312" s="3">
        <v>49</v>
      </c>
      <c r="B312" s="201"/>
      <c r="C312" s="202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0" t="str">
        <f t="shared" si="9"/>
        <v/>
      </c>
      <c r="AJ312" s="5"/>
      <c r="AK312" s="15"/>
    </row>
    <row r="313" spans="1:38" ht="12.6" hidden="1" customHeight="1" x14ac:dyDescent="0.25">
      <c r="A313" s="3">
        <v>50</v>
      </c>
      <c r="B313" s="201"/>
      <c r="C313" s="202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0" t="str">
        <f t="shared" si="9"/>
        <v/>
      </c>
      <c r="AJ313" s="5"/>
      <c r="AK313" s="15"/>
    </row>
    <row r="314" spans="1:38" ht="12.6" hidden="1" customHeight="1" x14ac:dyDescent="0.25">
      <c r="A314" s="3">
        <v>51</v>
      </c>
      <c r="B314" s="201"/>
      <c r="C314" s="202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0" t="str">
        <f t="shared" si="9"/>
        <v/>
      </c>
      <c r="AJ314" s="5"/>
      <c r="AK314" s="15"/>
    </row>
    <row r="315" spans="1:38" ht="12.6" hidden="1" customHeight="1" x14ac:dyDescent="0.25">
      <c r="A315" s="3">
        <v>52</v>
      </c>
      <c r="B315" s="201"/>
      <c r="C315" s="20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0" t="str">
        <f t="shared" si="9"/>
        <v/>
      </c>
      <c r="AJ315" s="5"/>
      <c r="AK315" s="15"/>
    </row>
    <row r="316" spans="1:38" ht="12.6" hidden="1" customHeight="1" x14ac:dyDescent="0.25">
      <c r="A316" s="3">
        <v>53</v>
      </c>
      <c r="B316" s="201"/>
      <c r="C316" s="202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0" t="str">
        <f t="shared" si="9"/>
        <v/>
      </c>
      <c r="AJ316" s="5"/>
      <c r="AK316" s="15"/>
    </row>
    <row r="317" spans="1:38" ht="12.6" hidden="1" customHeight="1" x14ac:dyDescent="0.25">
      <c r="A317" s="3">
        <v>54</v>
      </c>
      <c r="B317" s="201"/>
      <c r="C317" s="20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0" t="str">
        <f t="shared" si="9"/>
        <v/>
      </c>
      <c r="AJ317" s="5"/>
      <c r="AK317" s="15"/>
    </row>
    <row r="318" spans="1:38" ht="12.6" hidden="1" customHeight="1" x14ac:dyDescent="0.25">
      <c r="A318" s="20">
        <v>55</v>
      </c>
      <c r="B318" s="201"/>
      <c r="C318" s="202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10" t="str">
        <f t="shared" si="9"/>
        <v/>
      </c>
      <c r="AJ318" s="21"/>
      <c r="AK318" s="22"/>
    </row>
    <row r="319" spans="1:38" s="39" customFormat="1" ht="12.6" customHeight="1" x14ac:dyDescent="0.2">
      <c r="A319" s="36"/>
      <c r="B319" s="203" t="s">
        <v>304</v>
      </c>
      <c r="C319" s="204"/>
      <c r="D319" s="40">
        <v>0</v>
      </c>
      <c r="E319" s="40">
        <v>0</v>
      </c>
      <c r="F319" s="40">
        <v>0</v>
      </c>
      <c r="G319" s="40">
        <v>0</v>
      </c>
      <c r="H319" s="40">
        <v>0</v>
      </c>
      <c r="I319" s="40">
        <v>0</v>
      </c>
      <c r="J319" s="40">
        <v>0</v>
      </c>
      <c r="K319" s="40">
        <v>1</v>
      </c>
      <c r="L319" s="40">
        <v>1</v>
      </c>
      <c r="M319" s="40">
        <v>0</v>
      </c>
      <c r="N319" s="40">
        <v>0</v>
      </c>
      <c r="O319" s="40">
        <v>0</v>
      </c>
      <c r="P319" s="40">
        <v>0</v>
      </c>
      <c r="Q319" s="40">
        <v>1</v>
      </c>
      <c r="R319" s="40">
        <v>0</v>
      </c>
      <c r="S319" s="40">
        <v>0</v>
      </c>
      <c r="T319" s="40">
        <v>0</v>
      </c>
      <c r="U319" s="40">
        <v>0</v>
      </c>
      <c r="V319" s="40">
        <v>0</v>
      </c>
      <c r="W319" s="40">
        <v>0</v>
      </c>
      <c r="X319" s="40">
        <v>0</v>
      </c>
      <c r="Y319" s="40">
        <v>1</v>
      </c>
      <c r="Z319" s="40">
        <v>1</v>
      </c>
      <c r="AA319" s="40">
        <v>0</v>
      </c>
      <c r="AB319" s="40">
        <v>0</v>
      </c>
      <c r="AC319" s="40">
        <v>0</v>
      </c>
      <c r="AD319" s="40">
        <v>0</v>
      </c>
      <c r="AE319" s="40">
        <v>0</v>
      </c>
      <c r="AF319" s="40">
        <v>1</v>
      </c>
      <c r="AG319" s="40">
        <v>2</v>
      </c>
      <c r="AH319" s="40">
        <v>0</v>
      </c>
      <c r="AI319" s="40">
        <v>8</v>
      </c>
      <c r="AJ319" s="40">
        <v>8</v>
      </c>
      <c r="AK319" s="41">
        <v>0</v>
      </c>
    </row>
    <row r="320" spans="1:38" s="39" customFormat="1" ht="12.6" customHeight="1" x14ac:dyDescent="0.2">
      <c r="A320" s="111"/>
      <c r="B320" s="150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</row>
    <row r="321" spans="1:38" s="39" customFormat="1" ht="12.6" customHeight="1" x14ac:dyDescent="0.2">
      <c r="A321" s="205" t="s">
        <v>312</v>
      </c>
      <c r="B321" s="208"/>
      <c r="C321" s="205"/>
      <c r="D321" s="205" t="s">
        <v>306</v>
      </c>
      <c r="E321" s="205"/>
      <c r="F321" s="205"/>
      <c r="G321" s="205"/>
      <c r="H321" s="205"/>
      <c r="I321" s="205"/>
      <c r="J321" s="205"/>
      <c r="K321" s="205"/>
      <c r="L321" s="205"/>
      <c r="M321" s="205"/>
      <c r="N321" s="112"/>
      <c r="O321" s="112"/>
      <c r="P321" s="205" t="s">
        <v>306</v>
      </c>
      <c r="Q321" s="205"/>
      <c r="R321" s="205"/>
      <c r="S321" s="205"/>
      <c r="T321" s="205"/>
      <c r="U321" s="205"/>
      <c r="V321" s="205"/>
      <c r="W321" s="205"/>
      <c r="X321" s="205"/>
      <c r="Y321" s="205"/>
      <c r="Z321" s="112"/>
      <c r="AA321" s="112"/>
      <c r="AB321" s="205" t="s">
        <v>306</v>
      </c>
      <c r="AC321" s="205"/>
      <c r="AD321" s="205"/>
      <c r="AE321" s="205"/>
      <c r="AF321" s="205"/>
      <c r="AG321" s="205"/>
      <c r="AH321" s="205"/>
      <c r="AI321" s="205"/>
      <c r="AJ321" s="205"/>
      <c r="AK321" s="205"/>
    </row>
    <row r="322" spans="1:38" s="39" customFormat="1" ht="12.6" customHeight="1" x14ac:dyDescent="0.2">
      <c r="A322" s="112"/>
      <c r="B322" s="151"/>
      <c r="C322" s="112"/>
      <c r="D322" s="205" t="s">
        <v>307</v>
      </c>
      <c r="E322" s="205"/>
      <c r="F322" s="205"/>
      <c r="G322" s="205"/>
      <c r="H322" s="205"/>
      <c r="I322" s="205"/>
      <c r="J322" s="205"/>
      <c r="K322" s="205"/>
      <c r="L322" s="205"/>
      <c r="M322" s="205"/>
      <c r="N322" s="112"/>
      <c r="O322" s="112"/>
      <c r="P322" s="205" t="s">
        <v>15</v>
      </c>
      <c r="Q322" s="205"/>
      <c r="R322" s="205"/>
      <c r="S322" s="205"/>
      <c r="T322" s="205"/>
      <c r="U322" s="205"/>
      <c r="V322" s="205"/>
      <c r="W322" s="205"/>
      <c r="X322" s="205"/>
      <c r="Y322" s="205"/>
      <c r="Z322" s="112"/>
      <c r="AA322" s="112"/>
      <c r="AB322" s="205" t="s">
        <v>16</v>
      </c>
      <c r="AC322" s="205"/>
      <c r="AD322" s="205"/>
      <c r="AE322" s="205"/>
      <c r="AF322" s="205"/>
      <c r="AG322" s="205"/>
      <c r="AH322" s="205"/>
      <c r="AI322" s="205"/>
      <c r="AJ322" s="205"/>
      <c r="AK322" s="205"/>
    </row>
    <row r="323" spans="1:38" s="39" customFormat="1" ht="12.6" customHeight="1" x14ac:dyDescent="0.2">
      <c r="A323" s="112"/>
      <c r="B323" s="151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</row>
    <row r="324" spans="1:38" s="39" customFormat="1" ht="12.6" customHeight="1" x14ac:dyDescent="0.2">
      <c r="A324" s="112"/>
      <c r="B324" s="151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</row>
    <row r="325" spans="1:38" s="39" customFormat="1" ht="12.6" customHeight="1" x14ac:dyDescent="0.2">
      <c r="A325" s="112"/>
      <c r="B325" s="151"/>
      <c r="C325" s="112"/>
      <c r="D325" s="206" t="s">
        <v>308</v>
      </c>
      <c r="E325" s="206"/>
      <c r="F325" s="206"/>
      <c r="G325" s="206"/>
      <c r="H325" s="206"/>
      <c r="I325" s="206"/>
      <c r="J325" s="206"/>
      <c r="K325" s="206"/>
      <c r="L325" s="206"/>
      <c r="M325" s="206"/>
      <c r="N325" s="112"/>
      <c r="O325" s="112"/>
      <c r="P325" s="206" t="s">
        <v>19</v>
      </c>
      <c r="Q325" s="206"/>
      <c r="R325" s="206"/>
      <c r="S325" s="206"/>
      <c r="T325" s="206"/>
      <c r="U325" s="206"/>
      <c r="V325" s="206"/>
      <c r="W325" s="206"/>
      <c r="X325" s="206"/>
      <c r="Y325" s="206"/>
      <c r="Z325" s="112"/>
      <c r="AA325" s="112"/>
      <c r="AB325" s="206"/>
      <c r="AC325" s="206"/>
      <c r="AD325" s="206"/>
      <c r="AE325" s="206"/>
      <c r="AF325" s="206"/>
      <c r="AG325" s="206"/>
      <c r="AH325" s="206"/>
      <c r="AI325" s="206"/>
      <c r="AJ325" s="206"/>
      <c r="AK325" s="206"/>
    </row>
    <row r="326" spans="1:38" s="73" customFormat="1" ht="21" customHeight="1" x14ac:dyDescent="0.3">
      <c r="A326" s="193" t="s">
        <v>317</v>
      </c>
      <c r="B326" s="207"/>
      <c r="C326" s="193"/>
      <c r="D326" s="193"/>
      <c r="E326" s="193"/>
      <c r="F326" s="193"/>
      <c r="G326" s="193"/>
      <c r="H326" s="193"/>
      <c r="I326" s="193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194" t="s">
        <v>290</v>
      </c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  <c r="AG326" s="194"/>
      <c r="AH326" s="194"/>
      <c r="AI326" s="193">
        <v>43</v>
      </c>
      <c r="AJ326" s="193"/>
      <c r="AK326" s="193"/>
    </row>
    <row r="327" spans="1:38" ht="21" customHeight="1" x14ac:dyDescent="0.25">
      <c r="A327" s="181" t="s">
        <v>30</v>
      </c>
      <c r="B327" s="152"/>
      <c r="C327" s="107" t="s">
        <v>291</v>
      </c>
      <c r="D327" s="19">
        <v>1</v>
      </c>
      <c r="E327" s="19">
        <v>2</v>
      </c>
      <c r="F327" s="19">
        <v>3</v>
      </c>
      <c r="G327" s="19">
        <v>4</v>
      </c>
      <c r="H327" s="19">
        <v>5</v>
      </c>
      <c r="I327" s="19">
        <v>6</v>
      </c>
      <c r="J327" s="19">
        <v>7</v>
      </c>
      <c r="K327" s="19">
        <v>8</v>
      </c>
      <c r="L327" s="19">
        <v>9</v>
      </c>
      <c r="M327" s="19">
        <v>10</v>
      </c>
      <c r="N327" s="19">
        <v>11</v>
      </c>
      <c r="O327" s="19">
        <v>12</v>
      </c>
      <c r="P327" s="19">
        <v>13</v>
      </c>
      <c r="Q327" s="19">
        <v>14</v>
      </c>
      <c r="R327" s="19">
        <v>15</v>
      </c>
      <c r="S327" s="19">
        <v>16</v>
      </c>
      <c r="T327" s="19">
        <v>17</v>
      </c>
      <c r="U327" s="19">
        <v>18</v>
      </c>
      <c r="V327" s="19">
        <v>19</v>
      </c>
      <c r="W327" s="19">
        <v>20</v>
      </c>
      <c r="X327" s="19">
        <v>21</v>
      </c>
      <c r="Y327" s="19">
        <v>22</v>
      </c>
      <c r="Z327" s="19">
        <v>23</v>
      </c>
      <c r="AA327" s="19">
        <v>24</v>
      </c>
      <c r="AB327" s="19">
        <v>25</v>
      </c>
      <c r="AC327" s="19">
        <v>26</v>
      </c>
      <c r="AD327" s="19">
        <v>27</v>
      </c>
      <c r="AE327" s="19">
        <v>28</v>
      </c>
      <c r="AF327" s="19">
        <v>29</v>
      </c>
      <c r="AG327" s="19">
        <v>30</v>
      </c>
      <c r="AH327" s="19">
        <v>31</v>
      </c>
      <c r="AI327" s="196" t="s">
        <v>292</v>
      </c>
      <c r="AJ327" s="197"/>
      <c r="AK327" s="198"/>
    </row>
    <row r="328" spans="1:38" ht="12.6" customHeight="1" x14ac:dyDescent="0.25">
      <c r="A328" s="195"/>
      <c r="B328" s="18" t="s">
        <v>23</v>
      </c>
      <c r="C328" s="108" t="s">
        <v>293</v>
      </c>
      <c r="D328" s="34" t="s">
        <v>300</v>
      </c>
      <c r="E328" s="34" t="s">
        <v>294</v>
      </c>
      <c r="F328" s="34" t="s">
        <v>295</v>
      </c>
      <c r="G328" s="34" t="s">
        <v>296</v>
      </c>
      <c r="H328" s="34" t="s">
        <v>297</v>
      </c>
      <c r="I328" s="34" t="s">
        <v>298</v>
      </c>
      <c r="J328" s="34" t="s">
        <v>299</v>
      </c>
      <c r="K328" s="34" t="s">
        <v>300</v>
      </c>
      <c r="L328" s="34" t="s">
        <v>294</v>
      </c>
      <c r="M328" s="34" t="s">
        <v>295</v>
      </c>
      <c r="N328" s="34" t="s">
        <v>296</v>
      </c>
      <c r="O328" s="34" t="s">
        <v>297</v>
      </c>
      <c r="P328" s="34" t="s">
        <v>298</v>
      </c>
      <c r="Q328" s="34" t="s">
        <v>299</v>
      </c>
      <c r="R328" s="34" t="s">
        <v>300</v>
      </c>
      <c r="S328" s="34" t="s">
        <v>294</v>
      </c>
      <c r="T328" s="34" t="s">
        <v>295</v>
      </c>
      <c r="U328" s="34" t="s">
        <v>296</v>
      </c>
      <c r="V328" s="34" t="s">
        <v>297</v>
      </c>
      <c r="W328" s="34" t="s">
        <v>298</v>
      </c>
      <c r="X328" s="34" t="s">
        <v>299</v>
      </c>
      <c r="Y328" s="34" t="s">
        <v>300</v>
      </c>
      <c r="Z328" s="34" t="s">
        <v>294</v>
      </c>
      <c r="AA328" s="34" t="s">
        <v>295</v>
      </c>
      <c r="AB328" s="34" t="s">
        <v>296</v>
      </c>
      <c r="AC328" s="34" t="s">
        <v>297</v>
      </c>
      <c r="AD328" s="34" t="s">
        <v>298</v>
      </c>
      <c r="AE328" s="34" t="s">
        <v>299</v>
      </c>
      <c r="AF328" s="34" t="s">
        <v>300</v>
      </c>
      <c r="AG328" s="34" t="s">
        <v>294</v>
      </c>
      <c r="AH328" s="34" t="s">
        <v>295</v>
      </c>
      <c r="AI328" s="34" t="s">
        <v>301</v>
      </c>
      <c r="AJ328" s="34" t="s">
        <v>302</v>
      </c>
      <c r="AK328" s="35" t="s">
        <v>303</v>
      </c>
    </row>
    <row r="329" spans="1:38" ht="15.95" customHeight="1" x14ac:dyDescent="0.25">
      <c r="A329" s="8">
        <v>1</v>
      </c>
      <c r="B329" s="199" t="s">
        <v>36</v>
      </c>
      <c r="C329" s="20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 t="str">
        <f t="shared" ref="AI329:AI360" si="10">IF(SUM(AJ329:AK329)&gt;0,SUM(AJ329:AK329),"")</f>
        <v/>
      </c>
      <c r="AJ329" s="10"/>
      <c r="AK329" s="16"/>
      <c r="AL329" s="7">
        <v>0</v>
      </c>
    </row>
    <row r="330" spans="1:38" ht="15.95" customHeight="1" x14ac:dyDescent="0.25">
      <c r="A330" s="3">
        <v>2</v>
      </c>
      <c r="B330" s="201" t="s">
        <v>45</v>
      </c>
      <c r="C330" s="202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0" t="str">
        <f t="shared" si="10"/>
        <v/>
      </c>
      <c r="AJ330" s="5">
        <v>0</v>
      </c>
      <c r="AK330" s="15">
        <v>0</v>
      </c>
      <c r="AL330" s="7">
        <v>0</v>
      </c>
    </row>
    <row r="331" spans="1:38" ht="15.95" customHeight="1" x14ac:dyDescent="0.25">
      <c r="A331" s="3">
        <v>3</v>
      </c>
      <c r="B331" s="201" t="s">
        <v>51</v>
      </c>
      <c r="C331" s="202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0" t="str">
        <f t="shared" si="10"/>
        <v/>
      </c>
      <c r="AJ331" s="5"/>
      <c r="AK331" s="15"/>
      <c r="AL331" s="7">
        <v>0</v>
      </c>
    </row>
    <row r="332" spans="1:38" ht="15.95" customHeight="1" x14ac:dyDescent="0.25">
      <c r="A332" s="3">
        <v>4</v>
      </c>
      <c r="B332" s="201" t="s">
        <v>57</v>
      </c>
      <c r="C332" s="202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0" t="str">
        <f t="shared" si="10"/>
        <v/>
      </c>
      <c r="AJ332" s="5">
        <v>0</v>
      </c>
      <c r="AK332" s="15">
        <v>0</v>
      </c>
      <c r="AL332" s="7">
        <v>0</v>
      </c>
    </row>
    <row r="333" spans="1:38" ht="15.95" customHeight="1" x14ac:dyDescent="0.25">
      <c r="A333" s="3">
        <v>5</v>
      </c>
      <c r="B333" s="201" t="s">
        <v>63</v>
      </c>
      <c r="C333" s="202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0" t="str">
        <f t="shared" si="10"/>
        <v/>
      </c>
      <c r="AJ333" s="5">
        <v>0</v>
      </c>
      <c r="AK333" s="15">
        <v>0</v>
      </c>
      <c r="AL333" s="7">
        <v>0</v>
      </c>
    </row>
    <row r="334" spans="1:38" ht="15.95" customHeight="1" x14ac:dyDescent="0.25">
      <c r="A334" s="3">
        <v>6</v>
      </c>
      <c r="B334" s="201" t="s">
        <v>69</v>
      </c>
      <c r="C334" s="202"/>
      <c r="D334" s="5"/>
      <c r="E334" s="5"/>
      <c r="F334" s="5"/>
      <c r="G334" s="5"/>
      <c r="H334" s="5"/>
      <c r="I334" s="5"/>
      <c r="J334" s="5"/>
      <c r="K334" s="5"/>
      <c r="L334" s="5" t="s">
        <v>311</v>
      </c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10">
        <f t="shared" si="10"/>
        <v>1</v>
      </c>
      <c r="AJ334" s="5">
        <v>1</v>
      </c>
      <c r="AK334" s="15">
        <v>0</v>
      </c>
      <c r="AL334" s="7">
        <v>0</v>
      </c>
    </row>
    <row r="335" spans="1:38" ht="15.95" customHeight="1" x14ac:dyDescent="0.25">
      <c r="A335" s="3">
        <v>7</v>
      </c>
      <c r="B335" s="201" t="s">
        <v>75</v>
      </c>
      <c r="C335" s="202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0" t="str">
        <f t="shared" si="10"/>
        <v/>
      </c>
      <c r="AJ335" s="5">
        <v>0</v>
      </c>
      <c r="AK335" s="15">
        <v>0</v>
      </c>
      <c r="AL335" s="7">
        <v>0</v>
      </c>
    </row>
    <row r="336" spans="1:38" ht="15.95" customHeight="1" x14ac:dyDescent="0.25">
      <c r="A336" s="3">
        <v>8</v>
      </c>
      <c r="B336" s="201" t="s">
        <v>81</v>
      </c>
      <c r="C336" s="202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10" t="str">
        <f t="shared" si="10"/>
        <v/>
      </c>
      <c r="AJ336" s="5">
        <v>0</v>
      </c>
      <c r="AK336" s="15">
        <v>0</v>
      </c>
      <c r="AL336" s="7">
        <v>0</v>
      </c>
    </row>
    <row r="337" spans="1:38" ht="15.95" customHeight="1" x14ac:dyDescent="0.25">
      <c r="A337" s="3">
        <v>9</v>
      </c>
      <c r="B337" s="201" t="s">
        <v>87</v>
      </c>
      <c r="C337" s="202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10" t="str">
        <f t="shared" si="10"/>
        <v/>
      </c>
      <c r="AJ337" s="5">
        <v>0</v>
      </c>
      <c r="AK337" s="15">
        <v>0</v>
      </c>
      <c r="AL337" s="7">
        <v>0</v>
      </c>
    </row>
    <row r="338" spans="1:38" ht="15.95" customHeight="1" x14ac:dyDescent="0.25">
      <c r="A338" s="3">
        <v>10</v>
      </c>
      <c r="B338" s="201" t="s">
        <v>93</v>
      </c>
      <c r="C338" s="20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0" t="str">
        <f t="shared" si="10"/>
        <v/>
      </c>
      <c r="AJ338" s="5"/>
      <c r="AK338" s="15"/>
      <c r="AL338" s="7">
        <v>0</v>
      </c>
    </row>
    <row r="339" spans="1:38" ht="15.95" customHeight="1" x14ac:dyDescent="0.25">
      <c r="A339" s="3">
        <v>11</v>
      </c>
      <c r="B339" s="201" t="s">
        <v>99</v>
      </c>
      <c r="C339" s="20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0" t="str">
        <f t="shared" si="10"/>
        <v/>
      </c>
      <c r="AJ339" s="5"/>
      <c r="AK339" s="15"/>
      <c r="AL339" s="7">
        <v>0</v>
      </c>
    </row>
    <row r="340" spans="1:38" ht="15.95" customHeight="1" x14ac:dyDescent="0.25">
      <c r="A340" s="3">
        <v>12</v>
      </c>
      <c r="B340" s="201" t="s">
        <v>104</v>
      </c>
      <c r="C340" s="20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10" t="str">
        <f t="shared" si="10"/>
        <v/>
      </c>
      <c r="AJ340" s="5"/>
      <c r="AK340" s="15"/>
      <c r="AL340" s="7">
        <v>0</v>
      </c>
    </row>
    <row r="341" spans="1:38" ht="15.95" customHeight="1" x14ac:dyDescent="0.25">
      <c r="A341" s="3">
        <v>13</v>
      </c>
      <c r="B341" s="201" t="s">
        <v>110</v>
      </c>
      <c r="C341" s="20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10" t="str">
        <f t="shared" si="10"/>
        <v/>
      </c>
      <c r="AJ341" s="5"/>
      <c r="AK341" s="15"/>
      <c r="AL341" s="7">
        <v>0</v>
      </c>
    </row>
    <row r="342" spans="1:38" ht="15.95" customHeight="1" x14ac:dyDescent="0.25">
      <c r="A342" s="3">
        <v>14</v>
      </c>
      <c r="B342" s="201" t="s">
        <v>116</v>
      </c>
      <c r="C342" s="20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10" t="str">
        <f t="shared" si="10"/>
        <v/>
      </c>
      <c r="AJ342" s="5">
        <v>0</v>
      </c>
      <c r="AK342" s="15">
        <v>0</v>
      </c>
      <c r="AL342" s="7">
        <v>0</v>
      </c>
    </row>
    <row r="343" spans="1:38" ht="15.95" customHeight="1" x14ac:dyDescent="0.25">
      <c r="A343" s="3">
        <v>15</v>
      </c>
      <c r="B343" s="201" t="s">
        <v>121</v>
      </c>
      <c r="C343" s="20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0" t="str">
        <f t="shared" si="10"/>
        <v/>
      </c>
      <c r="AJ343" s="5">
        <v>0</v>
      </c>
      <c r="AK343" s="15">
        <v>0</v>
      </c>
      <c r="AL343" s="7">
        <v>0</v>
      </c>
    </row>
    <row r="344" spans="1:38" ht="15.95" customHeight="1" x14ac:dyDescent="0.25">
      <c r="A344" s="3">
        <v>16</v>
      </c>
      <c r="B344" s="201" t="s">
        <v>127</v>
      </c>
      <c r="C344" s="20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10" t="str">
        <f t="shared" si="10"/>
        <v/>
      </c>
      <c r="AJ344" s="5">
        <v>0</v>
      </c>
      <c r="AK344" s="15">
        <v>0</v>
      </c>
      <c r="AL344" s="7">
        <v>0</v>
      </c>
    </row>
    <row r="345" spans="1:38" ht="15.95" customHeight="1" x14ac:dyDescent="0.25">
      <c r="A345" s="3">
        <v>17</v>
      </c>
      <c r="B345" s="201" t="s">
        <v>133</v>
      </c>
      <c r="C345" s="20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0" t="str">
        <f t="shared" si="10"/>
        <v/>
      </c>
      <c r="AJ345" s="5">
        <v>0</v>
      </c>
      <c r="AK345" s="15">
        <v>0</v>
      </c>
      <c r="AL345" s="7">
        <v>0</v>
      </c>
    </row>
    <row r="346" spans="1:38" ht="15.95" customHeight="1" x14ac:dyDescent="0.25">
      <c r="A346" s="3">
        <v>18</v>
      </c>
      <c r="B346" s="201" t="s">
        <v>139</v>
      </c>
      <c r="C346" s="20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0" t="str">
        <f t="shared" si="10"/>
        <v/>
      </c>
      <c r="AJ346" s="5">
        <v>0</v>
      </c>
      <c r="AK346" s="15">
        <v>0</v>
      </c>
      <c r="AL346" s="7">
        <v>0</v>
      </c>
    </row>
    <row r="347" spans="1:38" ht="15.95" customHeight="1" x14ac:dyDescent="0.25">
      <c r="A347" s="3">
        <v>19</v>
      </c>
      <c r="B347" s="201" t="s">
        <v>145</v>
      </c>
      <c r="C347" s="202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10" t="str">
        <f t="shared" si="10"/>
        <v/>
      </c>
      <c r="AJ347" s="5"/>
      <c r="AK347" s="15"/>
      <c r="AL347" s="7">
        <v>0</v>
      </c>
    </row>
    <row r="348" spans="1:38" ht="15.95" customHeight="1" x14ac:dyDescent="0.25">
      <c r="A348" s="3">
        <v>20</v>
      </c>
      <c r="B348" s="201" t="s">
        <v>151</v>
      </c>
      <c r="C348" s="20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0" t="str">
        <f t="shared" si="10"/>
        <v/>
      </c>
      <c r="AJ348" s="5"/>
      <c r="AK348" s="15"/>
      <c r="AL348" s="7">
        <v>0</v>
      </c>
    </row>
    <row r="349" spans="1:38" ht="15.95" customHeight="1" x14ac:dyDescent="0.25">
      <c r="A349" s="3">
        <v>21</v>
      </c>
      <c r="B349" s="201" t="s">
        <v>156</v>
      </c>
      <c r="C349" s="20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10" t="str">
        <f t="shared" si="10"/>
        <v/>
      </c>
      <c r="AJ349" s="5">
        <v>0</v>
      </c>
      <c r="AK349" s="15">
        <v>0</v>
      </c>
      <c r="AL349" s="7">
        <v>0</v>
      </c>
    </row>
    <row r="350" spans="1:38" ht="15.95" customHeight="1" x14ac:dyDescent="0.25">
      <c r="A350" s="3">
        <v>22</v>
      </c>
      <c r="B350" s="201" t="s">
        <v>162</v>
      </c>
      <c r="C350" s="20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10" t="str">
        <f t="shared" si="10"/>
        <v/>
      </c>
      <c r="AJ350" s="5"/>
      <c r="AK350" s="15"/>
      <c r="AL350" s="7">
        <v>0</v>
      </c>
    </row>
    <row r="351" spans="1:38" ht="15.95" customHeight="1" x14ac:dyDescent="0.25">
      <c r="A351" s="3">
        <v>23</v>
      </c>
      <c r="B351" s="201" t="s">
        <v>168</v>
      </c>
      <c r="C351" s="20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0" t="str">
        <f t="shared" si="10"/>
        <v/>
      </c>
      <c r="AJ351" s="5"/>
      <c r="AK351" s="15"/>
      <c r="AL351" s="7">
        <v>0</v>
      </c>
    </row>
    <row r="352" spans="1:38" ht="15.95" customHeight="1" x14ac:dyDescent="0.25">
      <c r="A352" s="3">
        <v>24</v>
      </c>
      <c r="B352" s="201" t="s">
        <v>174</v>
      </c>
      <c r="C352" s="202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10" t="str">
        <f t="shared" si="10"/>
        <v/>
      </c>
      <c r="AJ352" s="5"/>
      <c r="AK352" s="15"/>
      <c r="AL352" s="7">
        <v>0</v>
      </c>
    </row>
    <row r="353" spans="1:38" ht="15.95" customHeight="1" x14ac:dyDescent="0.25">
      <c r="A353" s="3">
        <v>25</v>
      </c>
      <c r="B353" s="201" t="s">
        <v>180</v>
      </c>
      <c r="C353" s="20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10" t="str">
        <f t="shared" si="10"/>
        <v/>
      </c>
      <c r="AJ353" s="5">
        <v>0</v>
      </c>
      <c r="AK353" s="15">
        <v>0</v>
      </c>
      <c r="AL353" s="7">
        <v>0</v>
      </c>
    </row>
    <row r="354" spans="1:38" ht="15.95" customHeight="1" x14ac:dyDescent="0.25">
      <c r="A354" s="3">
        <v>26</v>
      </c>
      <c r="B354" s="201" t="s">
        <v>186</v>
      </c>
      <c r="C354" s="20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0" t="str">
        <f t="shared" si="10"/>
        <v/>
      </c>
      <c r="AJ354" s="5">
        <v>0</v>
      </c>
      <c r="AK354" s="15">
        <v>0</v>
      </c>
      <c r="AL354" s="7">
        <v>0</v>
      </c>
    </row>
    <row r="355" spans="1:38" ht="15.95" customHeight="1" x14ac:dyDescent="0.25">
      <c r="A355" s="3">
        <v>27</v>
      </c>
      <c r="B355" s="201" t="s">
        <v>192</v>
      </c>
      <c r="C355" s="202"/>
      <c r="D355" s="5"/>
      <c r="E355" s="5" t="s">
        <v>311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10">
        <f t="shared" si="10"/>
        <v>1</v>
      </c>
      <c r="AJ355" s="5">
        <v>1</v>
      </c>
      <c r="AK355" s="15">
        <v>0</v>
      </c>
      <c r="AL355" s="7">
        <v>0</v>
      </c>
    </row>
    <row r="356" spans="1:38" ht="15.95" customHeight="1" x14ac:dyDescent="0.25">
      <c r="A356" s="3">
        <v>28</v>
      </c>
      <c r="B356" s="201" t="s">
        <v>198</v>
      </c>
      <c r="C356" s="20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0" t="str">
        <f t="shared" si="10"/>
        <v/>
      </c>
      <c r="AJ356" s="5"/>
      <c r="AK356" s="15"/>
      <c r="AL356" s="7">
        <v>0</v>
      </c>
    </row>
    <row r="357" spans="1:38" ht="15.95" customHeight="1" x14ac:dyDescent="0.25">
      <c r="A357" s="3">
        <v>29</v>
      </c>
      <c r="B357" s="201" t="s">
        <v>204</v>
      </c>
      <c r="C357" s="20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0" t="str">
        <f t="shared" si="10"/>
        <v/>
      </c>
      <c r="AJ357" s="5">
        <v>0</v>
      </c>
      <c r="AK357" s="15">
        <v>0</v>
      </c>
      <c r="AL357" s="7">
        <v>0</v>
      </c>
    </row>
    <row r="358" spans="1:38" ht="15.95" customHeight="1" x14ac:dyDescent="0.25">
      <c r="A358" s="3">
        <v>30</v>
      </c>
      <c r="B358" s="201" t="s">
        <v>210</v>
      </c>
      <c r="C358" s="20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0" t="str">
        <f t="shared" si="10"/>
        <v/>
      </c>
      <c r="AJ358" s="5">
        <v>0</v>
      </c>
      <c r="AK358" s="15">
        <v>0</v>
      </c>
      <c r="AL358" s="7">
        <v>0</v>
      </c>
    </row>
    <row r="359" spans="1:38" ht="15.95" customHeight="1" x14ac:dyDescent="0.25">
      <c r="A359" s="3">
        <v>31</v>
      </c>
      <c r="B359" s="201" t="s">
        <v>216</v>
      </c>
      <c r="C359" s="202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0" t="str">
        <f t="shared" si="10"/>
        <v/>
      </c>
      <c r="AJ359" s="5"/>
      <c r="AK359" s="15"/>
      <c r="AL359" s="7">
        <v>0</v>
      </c>
    </row>
    <row r="360" spans="1:38" ht="15.95" customHeight="1" x14ac:dyDescent="0.25">
      <c r="A360" s="3">
        <v>32</v>
      </c>
      <c r="B360" s="201" t="s">
        <v>221</v>
      </c>
      <c r="C360" s="20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0" t="str">
        <f t="shared" si="10"/>
        <v/>
      </c>
      <c r="AJ360" s="5"/>
      <c r="AK360" s="15"/>
      <c r="AL360" s="7">
        <v>0</v>
      </c>
    </row>
    <row r="361" spans="1:38" ht="15.95" customHeight="1" x14ac:dyDescent="0.25">
      <c r="A361" s="3">
        <v>33</v>
      </c>
      <c r="B361" s="201" t="s">
        <v>227</v>
      </c>
      <c r="C361" s="20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10" t="str">
        <f t="shared" ref="AI361:AI392" si="11">IF(SUM(AJ361:AK361)&gt;0,SUM(AJ361:AK361),"")</f>
        <v/>
      </c>
      <c r="AJ361" s="5"/>
      <c r="AK361" s="15"/>
      <c r="AL361" s="7">
        <v>0</v>
      </c>
    </row>
    <row r="362" spans="1:38" ht="15.95" customHeight="1" x14ac:dyDescent="0.25">
      <c r="A362" s="3">
        <v>34</v>
      </c>
      <c r="B362" s="201" t="s">
        <v>233</v>
      </c>
      <c r="C362" s="20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10" t="str">
        <f t="shared" si="11"/>
        <v/>
      </c>
      <c r="AJ362" s="5">
        <v>0</v>
      </c>
      <c r="AK362" s="15">
        <v>0</v>
      </c>
      <c r="AL362" s="7">
        <v>0</v>
      </c>
    </row>
    <row r="363" spans="1:38" ht="15.95" customHeight="1" x14ac:dyDescent="0.25">
      <c r="A363" s="3">
        <v>35</v>
      </c>
      <c r="B363" s="201" t="s">
        <v>239</v>
      </c>
      <c r="C363" s="202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0" t="str">
        <f t="shared" si="11"/>
        <v/>
      </c>
      <c r="AJ363" s="5"/>
      <c r="AK363" s="15"/>
      <c r="AL363" s="7">
        <v>0</v>
      </c>
    </row>
    <row r="364" spans="1:38" ht="15.95" customHeight="1" x14ac:dyDescent="0.25">
      <c r="A364" s="3">
        <v>36</v>
      </c>
      <c r="B364" s="201" t="s">
        <v>245</v>
      </c>
      <c r="C364" s="20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10" t="str">
        <f t="shared" si="11"/>
        <v/>
      </c>
      <c r="AJ364" s="5"/>
      <c r="AK364" s="15"/>
      <c r="AL364" s="7">
        <v>0</v>
      </c>
    </row>
    <row r="365" spans="1:38" ht="15.95" customHeight="1" x14ac:dyDescent="0.25">
      <c r="A365" s="3">
        <v>37</v>
      </c>
      <c r="B365" s="201" t="s">
        <v>251</v>
      </c>
      <c r="C365" s="20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0" t="str">
        <f t="shared" si="11"/>
        <v/>
      </c>
      <c r="AJ365" s="5">
        <v>0</v>
      </c>
      <c r="AK365" s="15">
        <v>0</v>
      </c>
      <c r="AL365" s="7">
        <v>0</v>
      </c>
    </row>
    <row r="366" spans="1:38" ht="15.95" customHeight="1" x14ac:dyDescent="0.25">
      <c r="A366" s="3">
        <v>38</v>
      </c>
      <c r="B366" s="201" t="s">
        <v>257</v>
      </c>
      <c r="C366" s="20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0" t="str">
        <f t="shared" si="11"/>
        <v/>
      </c>
      <c r="AJ366" s="5">
        <v>0</v>
      </c>
      <c r="AK366" s="15">
        <v>0</v>
      </c>
      <c r="AL366" s="7">
        <v>0</v>
      </c>
    </row>
    <row r="367" spans="1:38" ht="15.95" customHeight="1" x14ac:dyDescent="0.25">
      <c r="A367" s="3">
        <v>39</v>
      </c>
      <c r="B367" s="201" t="s">
        <v>263</v>
      </c>
      <c r="C367" s="20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0" t="str">
        <f t="shared" si="11"/>
        <v/>
      </c>
      <c r="AJ367" s="5"/>
      <c r="AK367" s="15"/>
      <c r="AL367" s="7">
        <v>0</v>
      </c>
    </row>
    <row r="368" spans="1:38" ht="15.95" customHeight="1" x14ac:dyDescent="0.25">
      <c r="A368" s="3">
        <v>40</v>
      </c>
      <c r="B368" s="201" t="s">
        <v>268</v>
      </c>
      <c r="C368" s="20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0" t="str">
        <f t="shared" si="11"/>
        <v/>
      </c>
      <c r="AJ368" s="5">
        <v>0</v>
      </c>
      <c r="AK368" s="15">
        <v>0</v>
      </c>
      <c r="AL368" s="7">
        <v>0</v>
      </c>
    </row>
    <row r="369" spans="1:38" ht="15.95" customHeight="1" x14ac:dyDescent="0.25">
      <c r="A369" s="3">
        <v>41</v>
      </c>
      <c r="B369" s="201" t="s">
        <v>274</v>
      </c>
      <c r="C369" s="20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10" t="str">
        <f t="shared" si="11"/>
        <v/>
      </c>
      <c r="AJ369" s="5"/>
      <c r="AK369" s="15"/>
      <c r="AL369" s="7">
        <v>0</v>
      </c>
    </row>
    <row r="370" spans="1:38" ht="15.95" customHeight="1" x14ac:dyDescent="0.25">
      <c r="A370" s="3">
        <v>42</v>
      </c>
      <c r="B370" s="201" t="s">
        <v>280</v>
      </c>
      <c r="C370" s="202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0" t="str">
        <f t="shared" si="11"/>
        <v/>
      </c>
      <c r="AJ370" s="5">
        <v>0</v>
      </c>
      <c r="AK370" s="15">
        <v>0</v>
      </c>
      <c r="AL370" s="7">
        <v>0</v>
      </c>
    </row>
    <row r="371" spans="1:38" ht="15.95" customHeight="1" x14ac:dyDescent="0.25">
      <c r="A371" s="3">
        <v>43</v>
      </c>
      <c r="B371" s="201" t="s">
        <v>286</v>
      </c>
      <c r="C371" s="20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0" t="str">
        <f t="shared" si="11"/>
        <v/>
      </c>
      <c r="AJ371" s="5">
        <v>0</v>
      </c>
      <c r="AK371" s="15">
        <v>0</v>
      </c>
      <c r="AL371" s="7">
        <v>0</v>
      </c>
    </row>
    <row r="372" spans="1:38" ht="12.6" hidden="1" customHeight="1" x14ac:dyDescent="0.25">
      <c r="A372" s="3">
        <v>44</v>
      </c>
      <c r="B372" s="201"/>
      <c r="C372" s="20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0" t="str">
        <f t="shared" si="11"/>
        <v/>
      </c>
      <c r="AJ372" s="5"/>
      <c r="AK372" s="15"/>
    </row>
    <row r="373" spans="1:38" ht="12.6" hidden="1" customHeight="1" x14ac:dyDescent="0.25">
      <c r="A373" s="3">
        <v>45</v>
      </c>
      <c r="B373" s="201"/>
      <c r="C373" s="20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0" t="str">
        <f t="shared" si="11"/>
        <v/>
      </c>
      <c r="AJ373" s="5"/>
      <c r="AK373" s="15"/>
    </row>
    <row r="374" spans="1:38" ht="12.6" hidden="1" customHeight="1" x14ac:dyDescent="0.25">
      <c r="A374" s="3">
        <v>46</v>
      </c>
      <c r="B374" s="201"/>
      <c r="C374" s="20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0" t="str">
        <f t="shared" si="11"/>
        <v/>
      </c>
      <c r="AJ374" s="5"/>
      <c r="AK374" s="15"/>
    </row>
    <row r="375" spans="1:38" ht="12.6" hidden="1" customHeight="1" x14ac:dyDescent="0.25">
      <c r="A375" s="3">
        <v>47</v>
      </c>
      <c r="B375" s="201"/>
      <c r="C375" s="20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0" t="str">
        <f t="shared" si="11"/>
        <v/>
      </c>
      <c r="AJ375" s="5"/>
      <c r="AK375" s="15"/>
    </row>
    <row r="376" spans="1:38" ht="12.6" hidden="1" customHeight="1" x14ac:dyDescent="0.25">
      <c r="A376" s="3">
        <v>48</v>
      </c>
      <c r="B376" s="201"/>
      <c r="C376" s="20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0" t="str">
        <f t="shared" si="11"/>
        <v/>
      </c>
      <c r="AJ376" s="5"/>
      <c r="AK376" s="15"/>
    </row>
    <row r="377" spans="1:38" ht="12.6" hidden="1" customHeight="1" x14ac:dyDescent="0.25">
      <c r="A377" s="3">
        <v>49</v>
      </c>
      <c r="B377" s="201"/>
      <c r="C377" s="20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0" t="str">
        <f t="shared" si="11"/>
        <v/>
      </c>
      <c r="AJ377" s="5"/>
      <c r="AK377" s="15"/>
    </row>
    <row r="378" spans="1:38" ht="12.6" hidden="1" customHeight="1" x14ac:dyDescent="0.25">
      <c r="A378" s="3">
        <v>50</v>
      </c>
      <c r="B378" s="201"/>
      <c r="C378" s="20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0" t="str">
        <f t="shared" si="11"/>
        <v/>
      </c>
      <c r="AJ378" s="5"/>
      <c r="AK378" s="15"/>
    </row>
    <row r="379" spans="1:38" ht="12.6" hidden="1" customHeight="1" x14ac:dyDescent="0.25">
      <c r="A379" s="3">
        <v>51</v>
      </c>
      <c r="B379" s="201"/>
      <c r="C379" s="20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0" t="str">
        <f t="shared" si="11"/>
        <v/>
      </c>
      <c r="AJ379" s="5"/>
      <c r="AK379" s="15"/>
    </row>
    <row r="380" spans="1:38" ht="12.6" hidden="1" customHeight="1" x14ac:dyDescent="0.25">
      <c r="A380" s="3">
        <v>52</v>
      </c>
      <c r="B380" s="201"/>
      <c r="C380" s="20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0" t="str">
        <f t="shared" si="11"/>
        <v/>
      </c>
      <c r="AJ380" s="5"/>
      <c r="AK380" s="15"/>
    </row>
    <row r="381" spans="1:38" ht="12.6" hidden="1" customHeight="1" x14ac:dyDescent="0.25">
      <c r="A381" s="3">
        <v>53</v>
      </c>
      <c r="B381" s="201"/>
      <c r="C381" s="20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0" t="str">
        <f t="shared" si="11"/>
        <v/>
      </c>
      <c r="AJ381" s="5"/>
      <c r="AK381" s="15"/>
    </row>
    <row r="382" spans="1:38" ht="12.6" hidden="1" customHeight="1" x14ac:dyDescent="0.25">
      <c r="A382" s="3">
        <v>54</v>
      </c>
      <c r="B382" s="201"/>
      <c r="C382" s="20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0" t="str">
        <f t="shared" si="11"/>
        <v/>
      </c>
      <c r="AJ382" s="5"/>
      <c r="AK382" s="15"/>
    </row>
    <row r="383" spans="1:38" ht="12.6" hidden="1" customHeight="1" x14ac:dyDescent="0.25">
      <c r="A383" s="20">
        <v>55</v>
      </c>
      <c r="B383" s="201"/>
      <c r="C383" s="202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10" t="str">
        <f t="shared" si="11"/>
        <v/>
      </c>
      <c r="AJ383" s="21"/>
      <c r="AK383" s="22"/>
    </row>
    <row r="384" spans="1:38" s="39" customFormat="1" ht="12.6" customHeight="1" x14ac:dyDescent="0.2">
      <c r="A384" s="36"/>
      <c r="B384" s="203" t="s">
        <v>304</v>
      </c>
      <c r="C384" s="204"/>
      <c r="D384" s="40">
        <v>0</v>
      </c>
      <c r="E384" s="40">
        <v>1</v>
      </c>
      <c r="F384" s="40">
        <v>0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1</v>
      </c>
      <c r="M384" s="40">
        <v>0</v>
      </c>
      <c r="N384" s="40">
        <v>0</v>
      </c>
      <c r="O384" s="40">
        <v>0</v>
      </c>
      <c r="P384" s="40">
        <v>0</v>
      </c>
      <c r="Q384" s="40">
        <v>0</v>
      </c>
      <c r="R384" s="40">
        <v>0</v>
      </c>
      <c r="S384" s="40">
        <v>0</v>
      </c>
      <c r="T384" s="40">
        <v>0</v>
      </c>
      <c r="U384" s="40">
        <v>0</v>
      </c>
      <c r="V384" s="40">
        <v>0</v>
      </c>
      <c r="W384" s="40">
        <v>0</v>
      </c>
      <c r="X384" s="40">
        <v>0</v>
      </c>
      <c r="Y384" s="40">
        <v>0</v>
      </c>
      <c r="Z384" s="40">
        <v>0</v>
      </c>
      <c r="AA384" s="40">
        <v>0</v>
      </c>
      <c r="AB384" s="40">
        <v>0</v>
      </c>
      <c r="AC384" s="40">
        <v>0</v>
      </c>
      <c r="AD384" s="40">
        <v>0</v>
      </c>
      <c r="AE384" s="40">
        <v>0</v>
      </c>
      <c r="AF384" s="40">
        <v>0</v>
      </c>
      <c r="AG384" s="40">
        <v>0</v>
      </c>
      <c r="AH384" s="40">
        <v>0</v>
      </c>
      <c r="AI384" s="40">
        <v>2</v>
      </c>
      <c r="AJ384" s="40">
        <v>2</v>
      </c>
      <c r="AK384" s="41">
        <v>0</v>
      </c>
    </row>
    <row r="385" spans="1:38" s="39" customFormat="1" ht="12.6" customHeight="1" x14ac:dyDescent="0.2">
      <c r="A385" s="111"/>
      <c r="B385" s="150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</row>
    <row r="386" spans="1:38" s="39" customFormat="1" ht="12.6" customHeight="1" x14ac:dyDescent="0.2">
      <c r="A386" s="205" t="s">
        <v>312</v>
      </c>
      <c r="B386" s="208"/>
      <c r="C386" s="205"/>
      <c r="D386" s="205" t="s">
        <v>306</v>
      </c>
      <c r="E386" s="205"/>
      <c r="F386" s="205"/>
      <c r="G386" s="205"/>
      <c r="H386" s="205"/>
      <c r="I386" s="205"/>
      <c r="J386" s="205"/>
      <c r="K386" s="205"/>
      <c r="L386" s="205"/>
      <c r="M386" s="205"/>
      <c r="N386" s="112"/>
      <c r="O386" s="112"/>
      <c r="P386" s="205" t="s">
        <v>306</v>
      </c>
      <c r="Q386" s="205"/>
      <c r="R386" s="205"/>
      <c r="S386" s="205"/>
      <c r="T386" s="205"/>
      <c r="U386" s="205"/>
      <c r="V386" s="205"/>
      <c r="W386" s="205"/>
      <c r="X386" s="205"/>
      <c r="Y386" s="205"/>
      <c r="Z386" s="112"/>
      <c r="AA386" s="112"/>
      <c r="AB386" s="205" t="s">
        <v>306</v>
      </c>
      <c r="AC386" s="205"/>
      <c r="AD386" s="205"/>
      <c r="AE386" s="205"/>
      <c r="AF386" s="205"/>
      <c r="AG386" s="205"/>
      <c r="AH386" s="205"/>
      <c r="AI386" s="205"/>
      <c r="AJ386" s="205"/>
      <c r="AK386" s="205"/>
    </row>
    <row r="387" spans="1:38" s="39" customFormat="1" ht="12.6" customHeight="1" x14ac:dyDescent="0.2">
      <c r="A387" s="112"/>
      <c r="B387" s="151"/>
      <c r="C387" s="112"/>
      <c r="D387" s="205" t="s">
        <v>307</v>
      </c>
      <c r="E387" s="205"/>
      <c r="F387" s="205"/>
      <c r="G387" s="205"/>
      <c r="H387" s="205"/>
      <c r="I387" s="205"/>
      <c r="J387" s="205"/>
      <c r="K387" s="205"/>
      <c r="L387" s="205"/>
      <c r="M387" s="205"/>
      <c r="N387" s="112"/>
      <c r="O387" s="112"/>
      <c r="P387" s="205" t="s">
        <v>15</v>
      </c>
      <c r="Q387" s="205"/>
      <c r="R387" s="205"/>
      <c r="S387" s="205"/>
      <c r="T387" s="205"/>
      <c r="U387" s="205"/>
      <c r="V387" s="205"/>
      <c r="W387" s="205"/>
      <c r="X387" s="205"/>
      <c r="Y387" s="205"/>
      <c r="Z387" s="112"/>
      <c r="AA387" s="112"/>
      <c r="AB387" s="205" t="s">
        <v>16</v>
      </c>
      <c r="AC387" s="205"/>
      <c r="AD387" s="205"/>
      <c r="AE387" s="205"/>
      <c r="AF387" s="205"/>
      <c r="AG387" s="205"/>
      <c r="AH387" s="205"/>
      <c r="AI387" s="205"/>
      <c r="AJ387" s="205"/>
      <c r="AK387" s="205"/>
    </row>
    <row r="388" spans="1:38" s="39" customFormat="1" ht="12.6" customHeight="1" x14ac:dyDescent="0.2">
      <c r="A388" s="112"/>
      <c r="B388" s="151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</row>
    <row r="389" spans="1:38" s="39" customFormat="1" ht="12.6" customHeight="1" x14ac:dyDescent="0.2">
      <c r="A389" s="112"/>
      <c r="B389" s="151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</row>
    <row r="390" spans="1:38" s="39" customFormat="1" ht="12.6" customHeight="1" x14ac:dyDescent="0.2">
      <c r="A390" s="112"/>
      <c r="B390" s="151"/>
      <c r="C390" s="112"/>
      <c r="D390" s="206" t="s">
        <v>308</v>
      </c>
      <c r="E390" s="206"/>
      <c r="F390" s="206"/>
      <c r="G390" s="206"/>
      <c r="H390" s="206"/>
      <c r="I390" s="206"/>
      <c r="J390" s="206"/>
      <c r="K390" s="206"/>
      <c r="L390" s="206"/>
      <c r="M390" s="206"/>
      <c r="N390" s="112"/>
      <c r="O390" s="112"/>
      <c r="P390" s="206" t="s">
        <v>19</v>
      </c>
      <c r="Q390" s="206"/>
      <c r="R390" s="206"/>
      <c r="S390" s="206"/>
      <c r="T390" s="206"/>
      <c r="U390" s="206"/>
      <c r="V390" s="206"/>
      <c r="W390" s="206"/>
      <c r="X390" s="206"/>
      <c r="Y390" s="206"/>
      <c r="Z390" s="112"/>
      <c r="AA390" s="112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</row>
    <row r="391" spans="1:38" s="73" customFormat="1" ht="21" customHeight="1" x14ac:dyDescent="0.3">
      <c r="A391" s="193" t="s">
        <v>318</v>
      </c>
      <c r="B391" s="207"/>
      <c r="C391" s="193"/>
      <c r="D391" s="193"/>
      <c r="E391" s="193"/>
      <c r="F391" s="193"/>
      <c r="G391" s="193"/>
      <c r="H391" s="193"/>
      <c r="I391" s="193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194" t="s">
        <v>290</v>
      </c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  <c r="AG391" s="194"/>
      <c r="AH391" s="194"/>
      <c r="AI391" s="193">
        <v>43</v>
      </c>
      <c r="AJ391" s="193"/>
      <c r="AK391" s="193"/>
    </row>
    <row r="392" spans="1:38" ht="21" customHeight="1" x14ac:dyDescent="0.25">
      <c r="A392" s="181" t="s">
        <v>30</v>
      </c>
      <c r="B392" s="152"/>
      <c r="C392" s="107" t="s">
        <v>291</v>
      </c>
      <c r="D392" s="19">
        <v>1</v>
      </c>
      <c r="E392" s="19">
        <v>2</v>
      </c>
      <c r="F392" s="19">
        <v>3</v>
      </c>
      <c r="G392" s="19">
        <v>4</v>
      </c>
      <c r="H392" s="19">
        <v>5</v>
      </c>
      <c r="I392" s="19">
        <v>6</v>
      </c>
      <c r="J392" s="19">
        <v>7</v>
      </c>
      <c r="K392" s="19">
        <v>8</v>
      </c>
      <c r="L392" s="19">
        <v>9</v>
      </c>
      <c r="M392" s="19">
        <v>10</v>
      </c>
      <c r="N392" s="19">
        <v>11</v>
      </c>
      <c r="O392" s="19">
        <v>12</v>
      </c>
      <c r="P392" s="19">
        <v>13</v>
      </c>
      <c r="Q392" s="19">
        <v>14</v>
      </c>
      <c r="R392" s="19">
        <v>15</v>
      </c>
      <c r="S392" s="19">
        <v>16</v>
      </c>
      <c r="T392" s="19">
        <v>17</v>
      </c>
      <c r="U392" s="19">
        <v>18</v>
      </c>
      <c r="V392" s="19">
        <v>19</v>
      </c>
      <c r="W392" s="19">
        <v>20</v>
      </c>
      <c r="X392" s="19">
        <v>21</v>
      </c>
      <c r="Y392" s="19">
        <v>22</v>
      </c>
      <c r="Z392" s="19">
        <v>23</v>
      </c>
      <c r="AA392" s="19">
        <v>24</v>
      </c>
      <c r="AB392" s="19">
        <v>25</v>
      </c>
      <c r="AC392" s="19">
        <v>26</v>
      </c>
      <c r="AD392" s="19">
        <v>27</v>
      </c>
      <c r="AE392" s="19">
        <v>28</v>
      </c>
      <c r="AF392" s="19">
        <v>29</v>
      </c>
      <c r="AG392" s="19">
        <v>30</v>
      </c>
      <c r="AH392" s="19">
        <v>31</v>
      </c>
      <c r="AI392" s="196" t="s">
        <v>292</v>
      </c>
      <c r="AJ392" s="197"/>
      <c r="AK392" s="198"/>
    </row>
    <row r="393" spans="1:38" ht="12.6" customHeight="1" x14ac:dyDescent="0.25">
      <c r="A393" s="195"/>
      <c r="B393" s="18" t="s">
        <v>23</v>
      </c>
      <c r="C393" s="108" t="s">
        <v>293</v>
      </c>
      <c r="D393" s="34" t="s">
        <v>296</v>
      </c>
      <c r="E393" s="34" t="s">
        <v>297</v>
      </c>
      <c r="F393" s="34" t="s">
        <v>298</v>
      </c>
      <c r="G393" s="34" t="s">
        <v>299</v>
      </c>
      <c r="H393" s="34" t="s">
        <v>300</v>
      </c>
      <c r="I393" s="34" t="s">
        <v>294</v>
      </c>
      <c r="J393" s="34" t="s">
        <v>295</v>
      </c>
      <c r="K393" s="34" t="s">
        <v>296</v>
      </c>
      <c r="L393" s="34" t="s">
        <v>297</v>
      </c>
      <c r="M393" s="34" t="s">
        <v>298</v>
      </c>
      <c r="N393" s="34" t="s">
        <v>299</v>
      </c>
      <c r="O393" s="34" t="s">
        <v>300</v>
      </c>
      <c r="P393" s="34" t="s">
        <v>294</v>
      </c>
      <c r="Q393" s="34" t="s">
        <v>295</v>
      </c>
      <c r="R393" s="34" t="s">
        <v>296</v>
      </c>
      <c r="S393" s="34" t="s">
        <v>297</v>
      </c>
      <c r="T393" s="34" t="s">
        <v>298</v>
      </c>
      <c r="U393" s="34" t="s">
        <v>299</v>
      </c>
      <c r="V393" s="34" t="s">
        <v>300</v>
      </c>
      <c r="W393" s="34" t="s">
        <v>294</v>
      </c>
      <c r="X393" s="34" t="s">
        <v>295</v>
      </c>
      <c r="Y393" s="34" t="s">
        <v>296</v>
      </c>
      <c r="Z393" s="34" t="s">
        <v>297</v>
      </c>
      <c r="AA393" s="34" t="s">
        <v>298</v>
      </c>
      <c r="AB393" s="34" t="s">
        <v>299</v>
      </c>
      <c r="AC393" s="34" t="s">
        <v>300</v>
      </c>
      <c r="AD393" s="34" t="s">
        <v>294</v>
      </c>
      <c r="AE393" s="34" t="s">
        <v>295</v>
      </c>
      <c r="AF393" s="34" t="s">
        <v>310</v>
      </c>
      <c r="AG393" s="34" t="s">
        <v>310</v>
      </c>
      <c r="AH393" s="34" t="s">
        <v>310</v>
      </c>
      <c r="AI393" s="34" t="s">
        <v>301</v>
      </c>
      <c r="AJ393" s="34" t="s">
        <v>302</v>
      </c>
      <c r="AK393" s="35" t="s">
        <v>303</v>
      </c>
    </row>
    <row r="394" spans="1:38" ht="15.95" customHeight="1" x14ac:dyDescent="0.25">
      <c r="A394" s="8">
        <v>1</v>
      </c>
      <c r="B394" s="199" t="s">
        <v>36</v>
      </c>
      <c r="C394" s="20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 t="str">
        <f t="shared" ref="AI394:AI425" si="12">IF(SUM(AJ394:AK394)&gt;0,SUM(AJ394:AK394),"")</f>
        <v/>
      </c>
      <c r="AJ394" s="10"/>
      <c r="AK394" s="16"/>
      <c r="AL394" s="7">
        <v>0</v>
      </c>
    </row>
    <row r="395" spans="1:38" ht="15.95" customHeight="1" x14ac:dyDescent="0.25">
      <c r="A395" s="3">
        <v>2</v>
      </c>
      <c r="B395" s="201" t="s">
        <v>45</v>
      </c>
      <c r="C395" s="20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0" t="str">
        <f t="shared" si="12"/>
        <v/>
      </c>
      <c r="AJ395" s="5">
        <v>0</v>
      </c>
      <c r="AK395" s="15">
        <v>0</v>
      </c>
      <c r="AL395" s="7">
        <v>0</v>
      </c>
    </row>
    <row r="396" spans="1:38" ht="15.95" customHeight="1" x14ac:dyDescent="0.25">
      <c r="A396" s="3">
        <v>3</v>
      </c>
      <c r="B396" s="201" t="s">
        <v>51</v>
      </c>
      <c r="C396" s="20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0" t="str">
        <f t="shared" si="12"/>
        <v/>
      </c>
      <c r="AJ396" s="5"/>
      <c r="AK396" s="15"/>
      <c r="AL396" s="7">
        <v>0</v>
      </c>
    </row>
    <row r="397" spans="1:38" ht="15.95" customHeight="1" x14ac:dyDescent="0.25">
      <c r="A397" s="3">
        <v>4</v>
      </c>
      <c r="B397" s="201" t="s">
        <v>57</v>
      </c>
      <c r="C397" s="20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0" t="str">
        <f t="shared" si="12"/>
        <v/>
      </c>
      <c r="AJ397" s="5">
        <v>0</v>
      </c>
      <c r="AK397" s="15">
        <v>0</v>
      </c>
      <c r="AL397" s="7">
        <v>0</v>
      </c>
    </row>
    <row r="398" spans="1:38" ht="15.95" customHeight="1" x14ac:dyDescent="0.25">
      <c r="A398" s="3">
        <v>5</v>
      </c>
      <c r="B398" s="201" t="s">
        <v>63</v>
      </c>
      <c r="C398" s="20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0" t="str">
        <f t="shared" si="12"/>
        <v/>
      </c>
      <c r="AJ398" s="5">
        <v>0</v>
      </c>
      <c r="AK398" s="15">
        <v>0</v>
      </c>
      <c r="AL398" s="7">
        <v>0</v>
      </c>
    </row>
    <row r="399" spans="1:38" ht="15.95" customHeight="1" x14ac:dyDescent="0.25">
      <c r="A399" s="3">
        <v>6</v>
      </c>
      <c r="B399" s="201" t="s">
        <v>69</v>
      </c>
      <c r="C399" s="20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0" t="str">
        <f t="shared" si="12"/>
        <v/>
      </c>
      <c r="AJ399" s="5">
        <v>0</v>
      </c>
      <c r="AK399" s="15">
        <v>0</v>
      </c>
      <c r="AL399" s="7">
        <v>0</v>
      </c>
    </row>
    <row r="400" spans="1:38" ht="15.95" customHeight="1" x14ac:dyDescent="0.25">
      <c r="A400" s="3">
        <v>7</v>
      </c>
      <c r="B400" s="201" t="s">
        <v>75</v>
      </c>
      <c r="C400" s="20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0" t="str">
        <f t="shared" si="12"/>
        <v/>
      </c>
      <c r="AJ400" s="5">
        <v>0</v>
      </c>
      <c r="AK400" s="15">
        <v>0</v>
      </c>
      <c r="AL400" s="7">
        <v>0</v>
      </c>
    </row>
    <row r="401" spans="1:38" ht="15.95" customHeight="1" x14ac:dyDescent="0.25">
      <c r="A401" s="3">
        <v>8</v>
      </c>
      <c r="B401" s="201" t="s">
        <v>81</v>
      </c>
      <c r="C401" s="20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10" t="str">
        <f t="shared" si="12"/>
        <v/>
      </c>
      <c r="AJ401" s="5">
        <v>0</v>
      </c>
      <c r="AK401" s="15">
        <v>0</v>
      </c>
      <c r="AL401" s="7">
        <v>0</v>
      </c>
    </row>
    <row r="402" spans="1:38" ht="15.95" customHeight="1" x14ac:dyDescent="0.25">
      <c r="A402" s="3">
        <v>9</v>
      </c>
      <c r="B402" s="201" t="s">
        <v>87</v>
      </c>
      <c r="C402" s="20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0" t="str">
        <f t="shared" si="12"/>
        <v/>
      </c>
      <c r="AJ402" s="5">
        <v>0</v>
      </c>
      <c r="AK402" s="15">
        <v>0</v>
      </c>
      <c r="AL402" s="7">
        <v>0</v>
      </c>
    </row>
    <row r="403" spans="1:38" ht="15.95" customHeight="1" x14ac:dyDescent="0.25">
      <c r="A403" s="3">
        <v>10</v>
      </c>
      <c r="B403" s="201" t="s">
        <v>93</v>
      </c>
      <c r="C403" s="20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0" t="str">
        <f t="shared" si="12"/>
        <v/>
      </c>
      <c r="AJ403" s="5"/>
      <c r="AK403" s="15"/>
      <c r="AL403" s="7">
        <v>0</v>
      </c>
    </row>
    <row r="404" spans="1:38" ht="15.95" customHeight="1" x14ac:dyDescent="0.25">
      <c r="A404" s="3">
        <v>11</v>
      </c>
      <c r="B404" s="201" t="s">
        <v>99</v>
      </c>
      <c r="C404" s="20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0" t="str">
        <f t="shared" si="12"/>
        <v/>
      </c>
      <c r="AJ404" s="5"/>
      <c r="AK404" s="15"/>
      <c r="AL404" s="7">
        <v>0</v>
      </c>
    </row>
    <row r="405" spans="1:38" ht="15.95" customHeight="1" x14ac:dyDescent="0.25">
      <c r="A405" s="3">
        <v>12</v>
      </c>
      <c r="B405" s="201" t="s">
        <v>104</v>
      </c>
      <c r="C405" s="20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0" t="str">
        <f t="shared" si="12"/>
        <v/>
      </c>
      <c r="AJ405" s="5"/>
      <c r="AK405" s="15"/>
      <c r="AL405" s="7">
        <v>0</v>
      </c>
    </row>
    <row r="406" spans="1:38" ht="15.95" customHeight="1" x14ac:dyDescent="0.25">
      <c r="A406" s="3">
        <v>13</v>
      </c>
      <c r="B406" s="201" t="s">
        <v>110</v>
      </c>
      <c r="C406" s="20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0" t="str">
        <f t="shared" si="12"/>
        <v/>
      </c>
      <c r="AJ406" s="5"/>
      <c r="AK406" s="15"/>
      <c r="AL406" s="7">
        <v>0</v>
      </c>
    </row>
    <row r="407" spans="1:38" ht="15.95" customHeight="1" x14ac:dyDescent="0.25">
      <c r="A407" s="3">
        <v>14</v>
      </c>
      <c r="B407" s="201" t="s">
        <v>116</v>
      </c>
      <c r="C407" s="20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0" t="str">
        <f t="shared" si="12"/>
        <v/>
      </c>
      <c r="AJ407" s="5">
        <v>0</v>
      </c>
      <c r="AK407" s="15">
        <v>0</v>
      </c>
      <c r="AL407" s="7">
        <v>0</v>
      </c>
    </row>
    <row r="408" spans="1:38" ht="15.95" customHeight="1" x14ac:dyDescent="0.25">
      <c r="A408" s="3">
        <v>15</v>
      </c>
      <c r="B408" s="201" t="s">
        <v>121</v>
      </c>
      <c r="C408" s="20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0" t="str">
        <f t="shared" si="12"/>
        <v/>
      </c>
      <c r="AJ408" s="5">
        <v>0</v>
      </c>
      <c r="AK408" s="15">
        <v>0</v>
      </c>
      <c r="AL408" s="7">
        <v>0</v>
      </c>
    </row>
    <row r="409" spans="1:38" ht="15.95" customHeight="1" x14ac:dyDescent="0.25">
      <c r="A409" s="3">
        <v>16</v>
      </c>
      <c r="B409" s="201" t="s">
        <v>127</v>
      </c>
      <c r="C409" s="20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0" t="str">
        <f t="shared" si="12"/>
        <v/>
      </c>
      <c r="AJ409" s="5">
        <v>0</v>
      </c>
      <c r="AK409" s="15">
        <v>0</v>
      </c>
      <c r="AL409" s="7">
        <v>0</v>
      </c>
    </row>
    <row r="410" spans="1:38" ht="15.95" customHeight="1" x14ac:dyDescent="0.25">
      <c r="A410" s="3">
        <v>17</v>
      </c>
      <c r="B410" s="201" t="s">
        <v>133</v>
      </c>
      <c r="C410" s="202"/>
      <c r="D410" s="5" t="s">
        <v>311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0">
        <f t="shared" si="12"/>
        <v>1</v>
      </c>
      <c r="AJ410" s="5">
        <v>1</v>
      </c>
      <c r="AK410" s="15">
        <v>0</v>
      </c>
      <c r="AL410" s="7">
        <v>0</v>
      </c>
    </row>
    <row r="411" spans="1:38" ht="15.95" customHeight="1" x14ac:dyDescent="0.25">
      <c r="A411" s="3">
        <v>18</v>
      </c>
      <c r="B411" s="201" t="s">
        <v>139</v>
      </c>
      <c r="C411" s="20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0" t="str">
        <f t="shared" si="12"/>
        <v/>
      </c>
      <c r="AJ411" s="5">
        <v>0</v>
      </c>
      <c r="AK411" s="15">
        <v>0</v>
      </c>
      <c r="AL411" s="7">
        <v>0</v>
      </c>
    </row>
    <row r="412" spans="1:38" ht="15.95" customHeight="1" x14ac:dyDescent="0.25">
      <c r="A412" s="3">
        <v>19</v>
      </c>
      <c r="B412" s="201" t="s">
        <v>145</v>
      </c>
      <c r="C412" s="20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0" t="str">
        <f t="shared" si="12"/>
        <v/>
      </c>
      <c r="AJ412" s="5"/>
      <c r="AK412" s="15"/>
      <c r="AL412" s="7">
        <v>0</v>
      </c>
    </row>
    <row r="413" spans="1:38" ht="15.95" customHeight="1" x14ac:dyDescent="0.25">
      <c r="A413" s="3">
        <v>20</v>
      </c>
      <c r="B413" s="201" t="s">
        <v>151</v>
      </c>
      <c r="C413" s="20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0" t="str">
        <f t="shared" si="12"/>
        <v/>
      </c>
      <c r="AJ413" s="5"/>
      <c r="AK413" s="15"/>
      <c r="AL413" s="7">
        <v>0</v>
      </c>
    </row>
    <row r="414" spans="1:38" ht="15.95" customHeight="1" x14ac:dyDescent="0.25">
      <c r="A414" s="3">
        <v>21</v>
      </c>
      <c r="B414" s="201" t="s">
        <v>156</v>
      </c>
      <c r="C414" s="20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0" t="str">
        <f t="shared" si="12"/>
        <v/>
      </c>
      <c r="AJ414" s="5">
        <v>0</v>
      </c>
      <c r="AK414" s="15">
        <v>0</v>
      </c>
      <c r="AL414" s="7">
        <v>0</v>
      </c>
    </row>
    <row r="415" spans="1:38" ht="15.95" customHeight="1" x14ac:dyDescent="0.25">
      <c r="A415" s="3">
        <v>22</v>
      </c>
      <c r="B415" s="201" t="s">
        <v>162</v>
      </c>
      <c r="C415" s="20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0" t="str">
        <f t="shared" si="12"/>
        <v/>
      </c>
      <c r="AJ415" s="5"/>
      <c r="AK415" s="15"/>
      <c r="AL415" s="7">
        <v>0</v>
      </c>
    </row>
    <row r="416" spans="1:38" ht="15.95" customHeight="1" x14ac:dyDescent="0.25">
      <c r="A416" s="3">
        <v>23</v>
      </c>
      <c r="B416" s="201" t="s">
        <v>168</v>
      </c>
      <c r="C416" s="20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0" t="str">
        <f t="shared" si="12"/>
        <v/>
      </c>
      <c r="AJ416" s="5"/>
      <c r="AK416" s="15"/>
      <c r="AL416" s="7">
        <v>0</v>
      </c>
    </row>
    <row r="417" spans="1:38" ht="15.95" customHeight="1" x14ac:dyDescent="0.25">
      <c r="A417" s="3">
        <v>24</v>
      </c>
      <c r="B417" s="201" t="s">
        <v>174</v>
      </c>
      <c r="C417" s="20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0" t="str">
        <f t="shared" si="12"/>
        <v/>
      </c>
      <c r="AJ417" s="5"/>
      <c r="AK417" s="15"/>
      <c r="AL417" s="7">
        <v>0</v>
      </c>
    </row>
    <row r="418" spans="1:38" ht="15.95" customHeight="1" x14ac:dyDescent="0.25">
      <c r="A418" s="3">
        <v>25</v>
      </c>
      <c r="B418" s="201" t="s">
        <v>180</v>
      </c>
      <c r="C418" s="20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0" t="str">
        <f t="shared" si="12"/>
        <v/>
      </c>
      <c r="AJ418" s="5">
        <v>0</v>
      </c>
      <c r="AK418" s="15">
        <v>0</v>
      </c>
      <c r="AL418" s="7">
        <v>0</v>
      </c>
    </row>
    <row r="419" spans="1:38" ht="15.95" customHeight="1" x14ac:dyDescent="0.25">
      <c r="A419" s="3">
        <v>26</v>
      </c>
      <c r="B419" s="201" t="s">
        <v>186</v>
      </c>
      <c r="C419" s="20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0" t="str">
        <f t="shared" si="12"/>
        <v/>
      </c>
      <c r="AJ419" s="5">
        <v>0</v>
      </c>
      <c r="AK419" s="15">
        <v>0</v>
      </c>
      <c r="AL419" s="7">
        <v>0</v>
      </c>
    </row>
    <row r="420" spans="1:38" ht="15.95" customHeight="1" x14ac:dyDescent="0.25">
      <c r="A420" s="3">
        <v>27</v>
      </c>
      <c r="B420" s="201" t="s">
        <v>192</v>
      </c>
      <c r="C420" s="20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0" t="str">
        <f t="shared" si="12"/>
        <v/>
      </c>
      <c r="AJ420" s="5">
        <v>0</v>
      </c>
      <c r="AK420" s="15">
        <v>0</v>
      </c>
      <c r="AL420" s="7">
        <v>0</v>
      </c>
    </row>
    <row r="421" spans="1:38" ht="15.95" customHeight="1" x14ac:dyDescent="0.25">
      <c r="A421" s="3">
        <v>28</v>
      </c>
      <c r="B421" s="201" t="s">
        <v>198</v>
      </c>
      <c r="C421" s="20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0" t="str">
        <f t="shared" si="12"/>
        <v/>
      </c>
      <c r="AJ421" s="5"/>
      <c r="AK421" s="15"/>
      <c r="AL421" s="7">
        <v>0</v>
      </c>
    </row>
    <row r="422" spans="1:38" ht="15.95" customHeight="1" x14ac:dyDescent="0.25">
      <c r="A422" s="3">
        <v>29</v>
      </c>
      <c r="B422" s="201" t="s">
        <v>204</v>
      </c>
      <c r="C422" s="20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0" t="str">
        <f t="shared" si="12"/>
        <v/>
      </c>
      <c r="AJ422" s="5">
        <v>0</v>
      </c>
      <c r="AK422" s="15">
        <v>0</v>
      </c>
      <c r="AL422" s="7">
        <v>0</v>
      </c>
    </row>
    <row r="423" spans="1:38" ht="15.95" customHeight="1" x14ac:dyDescent="0.25">
      <c r="A423" s="3">
        <v>30</v>
      </c>
      <c r="B423" s="201" t="s">
        <v>210</v>
      </c>
      <c r="C423" s="20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0" t="str">
        <f t="shared" si="12"/>
        <v/>
      </c>
      <c r="AJ423" s="5">
        <v>0</v>
      </c>
      <c r="AK423" s="15">
        <v>0</v>
      </c>
      <c r="AL423" s="7">
        <v>0</v>
      </c>
    </row>
    <row r="424" spans="1:38" ht="15.95" customHeight="1" x14ac:dyDescent="0.25">
      <c r="A424" s="3">
        <v>31</v>
      </c>
      <c r="B424" s="201" t="s">
        <v>216</v>
      </c>
      <c r="C424" s="20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0" t="str">
        <f t="shared" si="12"/>
        <v/>
      </c>
      <c r="AJ424" s="5"/>
      <c r="AK424" s="15"/>
      <c r="AL424" s="7">
        <v>0</v>
      </c>
    </row>
    <row r="425" spans="1:38" ht="15.95" customHeight="1" x14ac:dyDescent="0.25">
      <c r="A425" s="3">
        <v>32</v>
      </c>
      <c r="B425" s="201" t="s">
        <v>221</v>
      </c>
      <c r="C425" s="20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0" t="str">
        <f t="shared" si="12"/>
        <v/>
      </c>
      <c r="AJ425" s="5"/>
      <c r="AK425" s="15"/>
      <c r="AL425" s="7">
        <v>0</v>
      </c>
    </row>
    <row r="426" spans="1:38" ht="15.95" customHeight="1" x14ac:dyDescent="0.25">
      <c r="A426" s="3">
        <v>33</v>
      </c>
      <c r="B426" s="201" t="s">
        <v>227</v>
      </c>
      <c r="C426" s="20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0" t="str">
        <f t="shared" ref="AI426:AI457" si="13">IF(SUM(AJ426:AK426)&gt;0,SUM(AJ426:AK426),"")</f>
        <v/>
      </c>
      <c r="AJ426" s="5"/>
      <c r="AK426" s="15"/>
      <c r="AL426" s="7">
        <v>0</v>
      </c>
    </row>
    <row r="427" spans="1:38" ht="15.95" customHeight="1" x14ac:dyDescent="0.25">
      <c r="A427" s="3">
        <v>34</v>
      </c>
      <c r="B427" s="201" t="s">
        <v>233</v>
      </c>
      <c r="C427" s="20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0" t="str">
        <f t="shared" si="13"/>
        <v/>
      </c>
      <c r="AJ427" s="5">
        <v>0</v>
      </c>
      <c r="AK427" s="15">
        <v>0</v>
      </c>
      <c r="AL427" s="7">
        <v>0</v>
      </c>
    </row>
    <row r="428" spans="1:38" ht="15.95" customHeight="1" x14ac:dyDescent="0.25">
      <c r="A428" s="3">
        <v>35</v>
      </c>
      <c r="B428" s="201" t="s">
        <v>239</v>
      </c>
      <c r="C428" s="20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0" t="str">
        <f t="shared" si="13"/>
        <v/>
      </c>
      <c r="AJ428" s="5"/>
      <c r="AK428" s="15"/>
      <c r="AL428" s="7">
        <v>0</v>
      </c>
    </row>
    <row r="429" spans="1:38" ht="15.95" customHeight="1" x14ac:dyDescent="0.25">
      <c r="A429" s="3">
        <v>36</v>
      </c>
      <c r="B429" s="201" t="s">
        <v>245</v>
      </c>
      <c r="C429" s="20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0" t="str">
        <f t="shared" si="13"/>
        <v/>
      </c>
      <c r="AJ429" s="5"/>
      <c r="AK429" s="15"/>
      <c r="AL429" s="7">
        <v>0</v>
      </c>
    </row>
    <row r="430" spans="1:38" ht="15.95" customHeight="1" x14ac:dyDescent="0.25">
      <c r="A430" s="3">
        <v>37</v>
      </c>
      <c r="B430" s="201" t="s">
        <v>251</v>
      </c>
      <c r="C430" s="20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0" t="str">
        <f t="shared" si="13"/>
        <v/>
      </c>
      <c r="AJ430" s="5">
        <v>0</v>
      </c>
      <c r="AK430" s="15">
        <v>0</v>
      </c>
      <c r="AL430" s="7">
        <v>0</v>
      </c>
    </row>
    <row r="431" spans="1:38" ht="15.95" customHeight="1" x14ac:dyDescent="0.25">
      <c r="A431" s="3">
        <v>38</v>
      </c>
      <c r="B431" s="201" t="s">
        <v>257</v>
      </c>
      <c r="C431" s="20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0" t="str">
        <f t="shared" si="13"/>
        <v/>
      </c>
      <c r="AJ431" s="5">
        <v>0</v>
      </c>
      <c r="AK431" s="15">
        <v>0</v>
      </c>
      <c r="AL431" s="7">
        <v>0</v>
      </c>
    </row>
    <row r="432" spans="1:38" ht="15.95" customHeight="1" x14ac:dyDescent="0.25">
      <c r="A432" s="3">
        <v>39</v>
      </c>
      <c r="B432" s="201" t="s">
        <v>263</v>
      </c>
      <c r="C432" s="20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0" t="str">
        <f t="shared" si="13"/>
        <v/>
      </c>
      <c r="AJ432" s="5"/>
      <c r="AK432" s="15"/>
      <c r="AL432" s="7">
        <v>0</v>
      </c>
    </row>
    <row r="433" spans="1:38" ht="15.95" customHeight="1" x14ac:dyDescent="0.25">
      <c r="A433" s="3">
        <v>40</v>
      </c>
      <c r="B433" s="201" t="s">
        <v>268</v>
      </c>
      <c r="C433" s="20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0" t="str">
        <f t="shared" si="13"/>
        <v/>
      </c>
      <c r="AJ433" s="5">
        <v>0</v>
      </c>
      <c r="AK433" s="15">
        <v>0</v>
      </c>
      <c r="AL433" s="7">
        <v>0</v>
      </c>
    </row>
    <row r="434" spans="1:38" ht="15.95" customHeight="1" x14ac:dyDescent="0.25">
      <c r="A434" s="3">
        <v>41</v>
      </c>
      <c r="B434" s="201" t="s">
        <v>274</v>
      </c>
      <c r="C434" s="20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0" t="str">
        <f t="shared" si="13"/>
        <v/>
      </c>
      <c r="AJ434" s="5"/>
      <c r="AK434" s="15"/>
      <c r="AL434" s="7">
        <v>0</v>
      </c>
    </row>
    <row r="435" spans="1:38" ht="15.95" customHeight="1" x14ac:dyDescent="0.25">
      <c r="A435" s="3">
        <v>42</v>
      </c>
      <c r="B435" s="201" t="s">
        <v>280</v>
      </c>
      <c r="C435" s="20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0" t="str">
        <f t="shared" si="13"/>
        <v/>
      </c>
      <c r="AJ435" s="5">
        <v>0</v>
      </c>
      <c r="AK435" s="15">
        <v>0</v>
      </c>
      <c r="AL435" s="7">
        <v>0</v>
      </c>
    </row>
    <row r="436" spans="1:38" ht="15.95" customHeight="1" x14ac:dyDescent="0.25">
      <c r="A436" s="3">
        <v>43</v>
      </c>
      <c r="B436" s="201" t="s">
        <v>286</v>
      </c>
      <c r="C436" s="20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0" t="str">
        <f t="shared" si="13"/>
        <v/>
      </c>
      <c r="AJ436" s="5">
        <v>0</v>
      </c>
      <c r="AK436" s="15">
        <v>0</v>
      </c>
      <c r="AL436" s="7">
        <v>0</v>
      </c>
    </row>
    <row r="437" spans="1:38" ht="12.6" hidden="1" customHeight="1" x14ac:dyDescent="0.25">
      <c r="A437" s="3">
        <v>44</v>
      </c>
      <c r="B437" s="201"/>
      <c r="C437" s="20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0" t="str">
        <f t="shared" si="13"/>
        <v/>
      </c>
      <c r="AJ437" s="5"/>
      <c r="AK437" s="15"/>
    </row>
    <row r="438" spans="1:38" ht="12.6" hidden="1" customHeight="1" x14ac:dyDescent="0.25">
      <c r="A438" s="3">
        <v>45</v>
      </c>
      <c r="B438" s="201"/>
      <c r="C438" s="20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0" t="str">
        <f t="shared" si="13"/>
        <v/>
      </c>
      <c r="AJ438" s="5"/>
      <c r="AK438" s="15"/>
    </row>
    <row r="439" spans="1:38" ht="12.6" hidden="1" customHeight="1" x14ac:dyDescent="0.25">
      <c r="A439" s="3">
        <v>46</v>
      </c>
      <c r="B439" s="201"/>
      <c r="C439" s="20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0" t="str">
        <f t="shared" si="13"/>
        <v/>
      </c>
      <c r="AJ439" s="5"/>
      <c r="AK439" s="15"/>
    </row>
    <row r="440" spans="1:38" ht="12.6" hidden="1" customHeight="1" x14ac:dyDescent="0.25">
      <c r="A440" s="3">
        <v>47</v>
      </c>
      <c r="B440" s="201"/>
      <c r="C440" s="20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0" t="str">
        <f t="shared" si="13"/>
        <v/>
      </c>
      <c r="AJ440" s="5"/>
      <c r="AK440" s="15"/>
    </row>
    <row r="441" spans="1:38" ht="12.6" hidden="1" customHeight="1" x14ac:dyDescent="0.25">
      <c r="A441" s="3">
        <v>48</v>
      </c>
      <c r="B441" s="201"/>
      <c r="C441" s="20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0" t="str">
        <f t="shared" si="13"/>
        <v/>
      </c>
      <c r="AJ441" s="5"/>
      <c r="AK441" s="15"/>
    </row>
    <row r="442" spans="1:38" ht="12.6" hidden="1" customHeight="1" x14ac:dyDescent="0.25">
      <c r="A442" s="3">
        <v>49</v>
      </c>
      <c r="B442" s="201"/>
      <c r="C442" s="20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0" t="str">
        <f t="shared" si="13"/>
        <v/>
      </c>
      <c r="AJ442" s="5"/>
      <c r="AK442" s="15"/>
    </row>
    <row r="443" spans="1:38" ht="12.6" hidden="1" customHeight="1" x14ac:dyDescent="0.25">
      <c r="A443" s="3">
        <v>50</v>
      </c>
      <c r="B443" s="201"/>
      <c r="C443" s="20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0" t="str">
        <f t="shared" si="13"/>
        <v/>
      </c>
      <c r="AJ443" s="5"/>
      <c r="AK443" s="15"/>
    </row>
    <row r="444" spans="1:38" ht="12.6" hidden="1" customHeight="1" x14ac:dyDescent="0.25">
      <c r="A444" s="3">
        <v>51</v>
      </c>
      <c r="B444" s="201"/>
      <c r="C444" s="20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0" t="str">
        <f t="shared" si="13"/>
        <v/>
      </c>
      <c r="AJ444" s="5"/>
      <c r="AK444" s="15"/>
    </row>
    <row r="445" spans="1:38" ht="12.6" hidden="1" customHeight="1" x14ac:dyDescent="0.25">
      <c r="A445" s="3">
        <v>52</v>
      </c>
      <c r="B445" s="201"/>
      <c r="C445" s="20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0" t="str">
        <f t="shared" si="13"/>
        <v/>
      </c>
      <c r="AJ445" s="5"/>
      <c r="AK445" s="15"/>
    </row>
    <row r="446" spans="1:38" ht="12.6" hidden="1" customHeight="1" x14ac:dyDescent="0.25">
      <c r="A446" s="3">
        <v>53</v>
      </c>
      <c r="B446" s="201"/>
      <c r="C446" s="20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0" t="str">
        <f t="shared" si="13"/>
        <v/>
      </c>
      <c r="AJ446" s="5"/>
      <c r="AK446" s="15"/>
    </row>
    <row r="447" spans="1:38" ht="12.6" hidden="1" customHeight="1" x14ac:dyDescent="0.25">
      <c r="A447" s="3">
        <v>54</v>
      </c>
      <c r="B447" s="201"/>
      <c r="C447" s="20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0" t="str">
        <f t="shared" si="13"/>
        <v/>
      </c>
      <c r="AJ447" s="5"/>
      <c r="AK447" s="15"/>
    </row>
    <row r="448" spans="1:38" ht="12.6" hidden="1" customHeight="1" x14ac:dyDescent="0.25">
      <c r="A448" s="20">
        <v>55</v>
      </c>
      <c r="B448" s="201"/>
      <c r="C448" s="202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10" t="str">
        <f t="shared" si="13"/>
        <v/>
      </c>
      <c r="AJ448" s="21"/>
      <c r="AK448" s="22"/>
    </row>
    <row r="449" spans="1:38" s="39" customFormat="1" ht="12.6" customHeight="1" x14ac:dyDescent="0.2">
      <c r="A449" s="36"/>
      <c r="B449" s="203" t="s">
        <v>304</v>
      </c>
      <c r="C449" s="204"/>
      <c r="D449" s="40">
        <v>1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1</v>
      </c>
      <c r="AJ449" s="40">
        <v>1</v>
      </c>
      <c r="AK449" s="41">
        <v>0</v>
      </c>
    </row>
    <row r="450" spans="1:38" s="39" customFormat="1" ht="12.6" customHeight="1" x14ac:dyDescent="0.2">
      <c r="A450" s="111"/>
      <c r="B450" s="150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</row>
    <row r="451" spans="1:38" s="39" customFormat="1" ht="12.6" customHeight="1" x14ac:dyDescent="0.2">
      <c r="A451" s="205" t="s">
        <v>312</v>
      </c>
      <c r="B451" s="208"/>
      <c r="C451" s="205"/>
      <c r="D451" s="205" t="s">
        <v>306</v>
      </c>
      <c r="E451" s="205"/>
      <c r="F451" s="205"/>
      <c r="G451" s="205"/>
      <c r="H451" s="205"/>
      <c r="I451" s="205"/>
      <c r="J451" s="205"/>
      <c r="K451" s="205"/>
      <c r="L451" s="205"/>
      <c r="M451" s="205"/>
      <c r="N451" s="112"/>
      <c r="O451" s="112"/>
      <c r="P451" s="205" t="s">
        <v>306</v>
      </c>
      <c r="Q451" s="205"/>
      <c r="R451" s="205"/>
      <c r="S451" s="205"/>
      <c r="T451" s="205"/>
      <c r="U451" s="205"/>
      <c r="V451" s="205"/>
      <c r="W451" s="205"/>
      <c r="X451" s="205"/>
      <c r="Y451" s="205"/>
      <c r="Z451" s="112"/>
      <c r="AA451" s="112"/>
      <c r="AB451" s="205" t="s">
        <v>306</v>
      </c>
      <c r="AC451" s="205"/>
      <c r="AD451" s="205"/>
      <c r="AE451" s="205"/>
      <c r="AF451" s="205"/>
      <c r="AG451" s="205"/>
      <c r="AH451" s="205"/>
      <c r="AI451" s="205"/>
      <c r="AJ451" s="205"/>
      <c r="AK451" s="205"/>
    </row>
    <row r="452" spans="1:38" s="39" customFormat="1" ht="12.6" customHeight="1" x14ac:dyDescent="0.2">
      <c r="A452" s="112"/>
      <c r="B452" s="151"/>
      <c r="C452" s="112"/>
      <c r="D452" s="205" t="s">
        <v>307</v>
      </c>
      <c r="E452" s="205"/>
      <c r="F452" s="205"/>
      <c r="G452" s="205"/>
      <c r="H452" s="205"/>
      <c r="I452" s="205"/>
      <c r="J452" s="205"/>
      <c r="K452" s="205"/>
      <c r="L452" s="205"/>
      <c r="M452" s="205"/>
      <c r="N452" s="112"/>
      <c r="O452" s="112"/>
      <c r="P452" s="205" t="s">
        <v>15</v>
      </c>
      <c r="Q452" s="205"/>
      <c r="R452" s="205"/>
      <c r="S452" s="205"/>
      <c r="T452" s="205"/>
      <c r="U452" s="205"/>
      <c r="V452" s="205"/>
      <c r="W452" s="205"/>
      <c r="X452" s="205"/>
      <c r="Y452" s="205"/>
      <c r="Z452" s="112"/>
      <c r="AA452" s="112"/>
      <c r="AB452" s="205" t="s">
        <v>16</v>
      </c>
      <c r="AC452" s="205"/>
      <c r="AD452" s="205"/>
      <c r="AE452" s="205"/>
      <c r="AF452" s="205"/>
      <c r="AG452" s="205"/>
      <c r="AH452" s="205"/>
      <c r="AI452" s="205"/>
      <c r="AJ452" s="205"/>
      <c r="AK452" s="205"/>
    </row>
    <row r="453" spans="1:38" s="39" customFormat="1" ht="12.6" customHeight="1" x14ac:dyDescent="0.2">
      <c r="A453" s="112"/>
      <c r="B453" s="151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</row>
    <row r="454" spans="1:38" s="39" customFormat="1" ht="12.6" customHeight="1" x14ac:dyDescent="0.2">
      <c r="A454" s="112"/>
      <c r="B454" s="151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</row>
    <row r="455" spans="1:38" s="39" customFormat="1" ht="12.6" customHeight="1" x14ac:dyDescent="0.2">
      <c r="A455" s="112"/>
      <c r="B455" s="151"/>
      <c r="C455" s="112"/>
      <c r="D455" s="206" t="s">
        <v>308</v>
      </c>
      <c r="E455" s="206"/>
      <c r="F455" s="206"/>
      <c r="G455" s="206"/>
      <c r="H455" s="206"/>
      <c r="I455" s="206"/>
      <c r="J455" s="206"/>
      <c r="K455" s="206"/>
      <c r="L455" s="206"/>
      <c r="M455" s="206"/>
      <c r="N455" s="112"/>
      <c r="O455" s="112"/>
      <c r="P455" s="206" t="s">
        <v>19</v>
      </c>
      <c r="Q455" s="206"/>
      <c r="R455" s="206"/>
      <c r="S455" s="206"/>
      <c r="T455" s="206"/>
      <c r="U455" s="206"/>
      <c r="V455" s="206"/>
      <c r="W455" s="206"/>
      <c r="X455" s="206"/>
      <c r="Y455" s="206"/>
      <c r="Z455" s="112"/>
      <c r="AA455" s="112"/>
      <c r="AB455" s="206"/>
      <c r="AC455" s="206"/>
      <c r="AD455" s="206"/>
      <c r="AE455" s="206"/>
      <c r="AF455" s="206"/>
      <c r="AG455" s="206"/>
      <c r="AH455" s="206"/>
      <c r="AI455" s="206"/>
      <c r="AJ455" s="206"/>
      <c r="AK455" s="206"/>
    </row>
    <row r="456" spans="1:38" s="73" customFormat="1" ht="21" customHeight="1" x14ac:dyDescent="0.3">
      <c r="A456" s="193" t="s">
        <v>319</v>
      </c>
      <c r="B456" s="207"/>
      <c r="C456" s="193"/>
      <c r="D456" s="193"/>
      <c r="E456" s="193"/>
      <c r="F456" s="193"/>
      <c r="G456" s="193"/>
      <c r="H456" s="193"/>
      <c r="I456" s="193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194" t="s">
        <v>290</v>
      </c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193">
        <v>43</v>
      </c>
      <c r="AJ456" s="193"/>
      <c r="AK456" s="193"/>
    </row>
    <row r="457" spans="1:38" ht="21" customHeight="1" x14ac:dyDescent="0.25">
      <c r="A457" s="181" t="s">
        <v>30</v>
      </c>
      <c r="B457" s="152"/>
      <c r="C457" s="107" t="s">
        <v>291</v>
      </c>
      <c r="D457" s="19">
        <v>1</v>
      </c>
      <c r="E457" s="19">
        <v>2</v>
      </c>
      <c r="F457" s="19">
        <v>3</v>
      </c>
      <c r="G457" s="19">
        <v>4</v>
      </c>
      <c r="H457" s="19">
        <v>5</v>
      </c>
      <c r="I457" s="19">
        <v>6</v>
      </c>
      <c r="J457" s="19">
        <v>7</v>
      </c>
      <c r="K457" s="19">
        <v>8</v>
      </c>
      <c r="L457" s="19">
        <v>9</v>
      </c>
      <c r="M457" s="19">
        <v>10</v>
      </c>
      <c r="N457" s="19">
        <v>11</v>
      </c>
      <c r="O457" s="19">
        <v>12</v>
      </c>
      <c r="P457" s="19">
        <v>13</v>
      </c>
      <c r="Q457" s="19">
        <v>14</v>
      </c>
      <c r="R457" s="19">
        <v>15</v>
      </c>
      <c r="S457" s="19">
        <v>16</v>
      </c>
      <c r="T457" s="19">
        <v>17</v>
      </c>
      <c r="U457" s="19">
        <v>18</v>
      </c>
      <c r="V457" s="19">
        <v>19</v>
      </c>
      <c r="W457" s="19">
        <v>20</v>
      </c>
      <c r="X457" s="19">
        <v>21</v>
      </c>
      <c r="Y457" s="19">
        <v>22</v>
      </c>
      <c r="Z457" s="19">
        <v>23</v>
      </c>
      <c r="AA457" s="19">
        <v>24</v>
      </c>
      <c r="AB457" s="19">
        <v>25</v>
      </c>
      <c r="AC457" s="19">
        <v>26</v>
      </c>
      <c r="AD457" s="19">
        <v>27</v>
      </c>
      <c r="AE457" s="19">
        <v>28</v>
      </c>
      <c r="AF457" s="19">
        <v>29</v>
      </c>
      <c r="AG457" s="19">
        <v>30</v>
      </c>
      <c r="AH457" s="19">
        <v>31</v>
      </c>
      <c r="AI457" s="196" t="s">
        <v>292</v>
      </c>
      <c r="AJ457" s="197"/>
      <c r="AK457" s="198"/>
    </row>
    <row r="458" spans="1:38" ht="12.6" customHeight="1" x14ac:dyDescent="0.25">
      <c r="A458" s="195"/>
      <c r="B458" s="18" t="s">
        <v>23</v>
      </c>
      <c r="C458" s="108" t="s">
        <v>293</v>
      </c>
      <c r="D458" s="34" t="s">
        <v>296</v>
      </c>
      <c r="E458" s="34" t="s">
        <v>297</v>
      </c>
      <c r="F458" s="34" t="s">
        <v>298</v>
      </c>
      <c r="G458" s="34" t="s">
        <v>299</v>
      </c>
      <c r="H458" s="34" t="s">
        <v>300</v>
      </c>
      <c r="I458" s="34" t="s">
        <v>294</v>
      </c>
      <c r="J458" s="34" t="s">
        <v>295</v>
      </c>
      <c r="K458" s="34" t="s">
        <v>296</v>
      </c>
      <c r="L458" s="34" t="s">
        <v>297</v>
      </c>
      <c r="M458" s="34" t="s">
        <v>298</v>
      </c>
      <c r="N458" s="34" t="s">
        <v>299</v>
      </c>
      <c r="O458" s="34" t="s">
        <v>300</v>
      </c>
      <c r="P458" s="34" t="s">
        <v>294</v>
      </c>
      <c r="Q458" s="34" t="s">
        <v>295</v>
      </c>
      <c r="R458" s="34" t="s">
        <v>296</v>
      </c>
      <c r="S458" s="34" t="s">
        <v>297</v>
      </c>
      <c r="T458" s="34" t="s">
        <v>298</v>
      </c>
      <c r="U458" s="34" t="s">
        <v>299</v>
      </c>
      <c r="V458" s="34" t="s">
        <v>300</v>
      </c>
      <c r="W458" s="34" t="s">
        <v>294</v>
      </c>
      <c r="X458" s="34" t="s">
        <v>295</v>
      </c>
      <c r="Y458" s="34" t="s">
        <v>296</v>
      </c>
      <c r="Z458" s="34" t="s">
        <v>297</v>
      </c>
      <c r="AA458" s="34" t="s">
        <v>298</v>
      </c>
      <c r="AB458" s="34" t="s">
        <v>299</v>
      </c>
      <c r="AC458" s="34" t="s">
        <v>300</v>
      </c>
      <c r="AD458" s="34" t="s">
        <v>294</v>
      </c>
      <c r="AE458" s="34" t="s">
        <v>295</v>
      </c>
      <c r="AF458" s="34" t="s">
        <v>296</v>
      </c>
      <c r="AG458" s="34" t="s">
        <v>297</v>
      </c>
      <c r="AH458" s="34" t="s">
        <v>298</v>
      </c>
      <c r="AI458" s="34" t="s">
        <v>301</v>
      </c>
      <c r="AJ458" s="34" t="s">
        <v>302</v>
      </c>
      <c r="AK458" s="35" t="s">
        <v>303</v>
      </c>
    </row>
    <row r="459" spans="1:38" ht="15.95" customHeight="1" x14ac:dyDescent="0.25">
      <c r="A459" s="8">
        <v>1</v>
      </c>
      <c r="B459" s="199" t="s">
        <v>36</v>
      </c>
      <c r="C459" s="20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 t="str">
        <f t="shared" ref="AI459:AI490" si="14">IF(SUM(AJ459:AK459)&gt;0,SUM(AJ459:AK459),"")</f>
        <v/>
      </c>
      <c r="AJ459" s="10"/>
      <c r="AK459" s="16"/>
      <c r="AL459" s="7">
        <v>0</v>
      </c>
    </row>
    <row r="460" spans="1:38" ht="15.95" customHeight="1" x14ac:dyDescent="0.25">
      <c r="A460" s="3">
        <v>2</v>
      </c>
      <c r="B460" s="201" t="s">
        <v>45</v>
      </c>
      <c r="C460" s="20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10" t="str">
        <f t="shared" si="14"/>
        <v/>
      </c>
      <c r="AJ460" s="5">
        <v>0</v>
      </c>
      <c r="AK460" s="15">
        <v>0</v>
      </c>
      <c r="AL460" s="7">
        <v>0</v>
      </c>
    </row>
    <row r="461" spans="1:38" ht="15.95" customHeight="1" x14ac:dyDescent="0.25">
      <c r="A461" s="3">
        <v>3</v>
      </c>
      <c r="B461" s="201" t="s">
        <v>51</v>
      </c>
      <c r="C461" s="20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0" t="str">
        <f t="shared" si="14"/>
        <v/>
      </c>
      <c r="AJ461" s="5"/>
      <c r="AK461" s="15"/>
      <c r="AL461" s="7">
        <v>0</v>
      </c>
    </row>
    <row r="462" spans="1:38" ht="15.95" customHeight="1" x14ac:dyDescent="0.25">
      <c r="A462" s="3">
        <v>4</v>
      </c>
      <c r="B462" s="201" t="s">
        <v>57</v>
      </c>
      <c r="C462" s="20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 t="s">
        <v>311</v>
      </c>
      <c r="AI462" s="10">
        <f t="shared" si="14"/>
        <v>1</v>
      </c>
      <c r="AJ462" s="5">
        <v>1</v>
      </c>
      <c r="AK462" s="15">
        <v>0</v>
      </c>
      <c r="AL462" s="7">
        <v>0</v>
      </c>
    </row>
    <row r="463" spans="1:38" ht="15.95" customHeight="1" x14ac:dyDescent="0.25">
      <c r="A463" s="3">
        <v>5</v>
      </c>
      <c r="B463" s="201" t="s">
        <v>63</v>
      </c>
      <c r="C463" s="202"/>
      <c r="D463" s="5"/>
      <c r="E463" s="5"/>
      <c r="F463" s="5"/>
      <c r="G463" s="5"/>
      <c r="H463" s="5"/>
      <c r="I463" s="5" t="s">
        <v>311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10">
        <f t="shared" si="14"/>
        <v>1</v>
      </c>
      <c r="AJ463" s="5">
        <v>1</v>
      </c>
      <c r="AK463" s="15">
        <v>0</v>
      </c>
      <c r="AL463" s="7">
        <v>0</v>
      </c>
    </row>
    <row r="464" spans="1:38" ht="15.95" customHeight="1" x14ac:dyDescent="0.25">
      <c r="A464" s="3">
        <v>6</v>
      </c>
      <c r="B464" s="201" t="s">
        <v>69</v>
      </c>
      <c r="C464" s="20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10" t="str">
        <f t="shared" si="14"/>
        <v/>
      </c>
      <c r="AJ464" s="5">
        <v>0</v>
      </c>
      <c r="AK464" s="15">
        <v>0</v>
      </c>
      <c r="AL464" s="7">
        <v>0</v>
      </c>
    </row>
    <row r="465" spans="1:38" ht="15.95" customHeight="1" x14ac:dyDescent="0.25">
      <c r="A465" s="3">
        <v>7</v>
      </c>
      <c r="B465" s="201" t="s">
        <v>75</v>
      </c>
      <c r="C465" s="20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10" t="str">
        <f t="shared" si="14"/>
        <v/>
      </c>
      <c r="AJ465" s="5">
        <v>0</v>
      </c>
      <c r="AK465" s="15">
        <v>0</v>
      </c>
      <c r="AL465" s="7">
        <v>0</v>
      </c>
    </row>
    <row r="466" spans="1:38" ht="15.95" customHeight="1" x14ac:dyDescent="0.25">
      <c r="A466" s="3">
        <v>8</v>
      </c>
      <c r="B466" s="201" t="s">
        <v>81</v>
      </c>
      <c r="C466" s="20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10" t="str">
        <f t="shared" si="14"/>
        <v/>
      </c>
      <c r="AJ466" s="5">
        <v>0</v>
      </c>
      <c r="AK466" s="15">
        <v>0</v>
      </c>
      <c r="AL466" s="7">
        <v>0</v>
      </c>
    </row>
    <row r="467" spans="1:38" ht="15.95" customHeight="1" x14ac:dyDescent="0.25">
      <c r="A467" s="3">
        <v>9</v>
      </c>
      <c r="B467" s="201" t="s">
        <v>87</v>
      </c>
      <c r="C467" s="202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10" t="str">
        <f t="shared" si="14"/>
        <v/>
      </c>
      <c r="AJ467" s="5">
        <v>0</v>
      </c>
      <c r="AK467" s="15">
        <v>0</v>
      </c>
      <c r="AL467" s="7">
        <v>0</v>
      </c>
    </row>
    <row r="468" spans="1:38" ht="15.95" customHeight="1" x14ac:dyDescent="0.25">
      <c r="A468" s="3">
        <v>10</v>
      </c>
      <c r="B468" s="201" t="s">
        <v>93</v>
      </c>
      <c r="C468" s="20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10" t="str">
        <f t="shared" si="14"/>
        <v/>
      </c>
      <c r="AJ468" s="5"/>
      <c r="AK468" s="15"/>
      <c r="AL468" s="7">
        <v>0</v>
      </c>
    </row>
    <row r="469" spans="1:38" ht="15.95" customHeight="1" x14ac:dyDescent="0.25">
      <c r="A469" s="3">
        <v>11</v>
      </c>
      <c r="B469" s="201" t="s">
        <v>99</v>
      </c>
      <c r="C469" s="20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10" t="str">
        <f t="shared" si="14"/>
        <v/>
      </c>
      <c r="AJ469" s="5"/>
      <c r="AK469" s="15"/>
      <c r="AL469" s="7">
        <v>0</v>
      </c>
    </row>
    <row r="470" spans="1:38" ht="15.95" customHeight="1" x14ac:dyDescent="0.25">
      <c r="A470" s="3">
        <v>12</v>
      </c>
      <c r="B470" s="201" t="s">
        <v>104</v>
      </c>
      <c r="C470" s="20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10" t="str">
        <f t="shared" si="14"/>
        <v/>
      </c>
      <c r="AJ470" s="5"/>
      <c r="AK470" s="15"/>
      <c r="AL470" s="7">
        <v>0</v>
      </c>
    </row>
    <row r="471" spans="1:38" ht="15.95" customHeight="1" x14ac:dyDescent="0.25">
      <c r="A471" s="3">
        <v>13</v>
      </c>
      <c r="B471" s="201" t="s">
        <v>110</v>
      </c>
      <c r="C471" s="20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10" t="str">
        <f t="shared" si="14"/>
        <v/>
      </c>
      <c r="AJ471" s="5"/>
      <c r="AK471" s="15"/>
      <c r="AL471" s="7">
        <v>0</v>
      </c>
    </row>
    <row r="472" spans="1:38" ht="15.95" customHeight="1" x14ac:dyDescent="0.25">
      <c r="A472" s="3">
        <v>14</v>
      </c>
      <c r="B472" s="201" t="s">
        <v>116</v>
      </c>
      <c r="C472" s="20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10" t="str">
        <f t="shared" si="14"/>
        <v/>
      </c>
      <c r="AJ472" s="5">
        <v>0</v>
      </c>
      <c r="AK472" s="15">
        <v>0</v>
      </c>
      <c r="AL472" s="7">
        <v>0</v>
      </c>
    </row>
    <row r="473" spans="1:38" ht="15.95" customHeight="1" x14ac:dyDescent="0.25">
      <c r="A473" s="3">
        <v>15</v>
      </c>
      <c r="B473" s="201" t="s">
        <v>121</v>
      </c>
      <c r="C473" s="20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10" t="str">
        <f t="shared" si="14"/>
        <v/>
      </c>
      <c r="AJ473" s="5">
        <v>0</v>
      </c>
      <c r="AK473" s="15">
        <v>0</v>
      </c>
      <c r="AL473" s="7">
        <v>0</v>
      </c>
    </row>
    <row r="474" spans="1:38" ht="15.95" customHeight="1" x14ac:dyDescent="0.25">
      <c r="A474" s="3">
        <v>16</v>
      </c>
      <c r="B474" s="201" t="s">
        <v>127</v>
      </c>
      <c r="C474" s="202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10" t="str">
        <f t="shared" si="14"/>
        <v/>
      </c>
      <c r="AJ474" s="5">
        <v>0</v>
      </c>
      <c r="AK474" s="15">
        <v>0</v>
      </c>
      <c r="AL474" s="7">
        <v>0</v>
      </c>
    </row>
    <row r="475" spans="1:38" ht="15.95" customHeight="1" x14ac:dyDescent="0.25">
      <c r="A475" s="3">
        <v>17</v>
      </c>
      <c r="B475" s="201" t="s">
        <v>133</v>
      </c>
      <c r="C475" s="20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10" t="str">
        <f t="shared" si="14"/>
        <v/>
      </c>
      <c r="AJ475" s="5">
        <v>0</v>
      </c>
      <c r="AK475" s="15">
        <v>0</v>
      </c>
      <c r="AL475" s="7">
        <v>0</v>
      </c>
    </row>
    <row r="476" spans="1:38" ht="15.95" customHeight="1" x14ac:dyDescent="0.25">
      <c r="A476" s="3">
        <v>18</v>
      </c>
      <c r="B476" s="201" t="s">
        <v>139</v>
      </c>
      <c r="C476" s="20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 t="s">
        <v>311</v>
      </c>
      <c r="AB476" s="5"/>
      <c r="AC476" s="5"/>
      <c r="AD476" s="5"/>
      <c r="AE476" s="5"/>
      <c r="AF476" s="5"/>
      <c r="AG476" s="5"/>
      <c r="AH476" s="5"/>
      <c r="AI476" s="10">
        <f t="shared" si="14"/>
        <v>1</v>
      </c>
      <c r="AJ476" s="5">
        <v>1</v>
      </c>
      <c r="AK476" s="15">
        <v>0</v>
      </c>
      <c r="AL476" s="7">
        <v>0</v>
      </c>
    </row>
    <row r="477" spans="1:38" ht="15.95" customHeight="1" x14ac:dyDescent="0.25">
      <c r="A477" s="3">
        <v>19</v>
      </c>
      <c r="B477" s="201" t="s">
        <v>145</v>
      </c>
      <c r="C477" s="20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0" t="str">
        <f t="shared" si="14"/>
        <v/>
      </c>
      <c r="AJ477" s="5"/>
      <c r="AK477" s="15"/>
      <c r="AL477" s="7">
        <v>0</v>
      </c>
    </row>
    <row r="478" spans="1:38" ht="15.95" customHeight="1" x14ac:dyDescent="0.25">
      <c r="A478" s="3">
        <v>20</v>
      </c>
      <c r="B478" s="201" t="s">
        <v>151</v>
      </c>
      <c r="C478" s="20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10" t="str">
        <f t="shared" si="14"/>
        <v/>
      </c>
      <c r="AJ478" s="5"/>
      <c r="AK478" s="15"/>
      <c r="AL478" s="7">
        <v>0</v>
      </c>
    </row>
    <row r="479" spans="1:38" ht="15.95" customHeight="1" x14ac:dyDescent="0.25">
      <c r="A479" s="3">
        <v>21</v>
      </c>
      <c r="B479" s="201" t="s">
        <v>156</v>
      </c>
      <c r="C479" s="20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10" t="str">
        <f t="shared" si="14"/>
        <v/>
      </c>
      <c r="AJ479" s="5">
        <v>0</v>
      </c>
      <c r="AK479" s="15">
        <v>0</v>
      </c>
      <c r="AL479" s="7">
        <v>0</v>
      </c>
    </row>
    <row r="480" spans="1:38" ht="15.95" customHeight="1" x14ac:dyDescent="0.25">
      <c r="A480" s="3">
        <v>22</v>
      </c>
      <c r="B480" s="201" t="s">
        <v>162</v>
      </c>
      <c r="C480" s="20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10" t="str">
        <f t="shared" si="14"/>
        <v/>
      </c>
      <c r="AJ480" s="5"/>
      <c r="AK480" s="15"/>
      <c r="AL480" s="7">
        <v>0</v>
      </c>
    </row>
    <row r="481" spans="1:38" ht="15.95" customHeight="1" x14ac:dyDescent="0.25">
      <c r="A481" s="3">
        <v>23</v>
      </c>
      <c r="B481" s="201" t="s">
        <v>168</v>
      </c>
      <c r="C481" s="20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10" t="str">
        <f t="shared" si="14"/>
        <v/>
      </c>
      <c r="AJ481" s="5"/>
      <c r="AK481" s="15"/>
      <c r="AL481" s="7">
        <v>0</v>
      </c>
    </row>
    <row r="482" spans="1:38" ht="15.95" customHeight="1" x14ac:dyDescent="0.25">
      <c r="A482" s="3">
        <v>24</v>
      </c>
      <c r="B482" s="201" t="s">
        <v>174</v>
      </c>
      <c r="C482" s="20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10" t="str">
        <f t="shared" si="14"/>
        <v/>
      </c>
      <c r="AJ482" s="5"/>
      <c r="AK482" s="15"/>
      <c r="AL482" s="7">
        <v>0</v>
      </c>
    </row>
    <row r="483" spans="1:38" ht="15.95" customHeight="1" x14ac:dyDescent="0.25">
      <c r="A483" s="3">
        <v>25</v>
      </c>
      <c r="B483" s="201" t="s">
        <v>180</v>
      </c>
      <c r="C483" s="20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10" t="str">
        <f t="shared" si="14"/>
        <v/>
      </c>
      <c r="AJ483" s="5">
        <v>0</v>
      </c>
      <c r="AK483" s="15">
        <v>0</v>
      </c>
      <c r="AL483" s="7">
        <v>0</v>
      </c>
    </row>
    <row r="484" spans="1:38" ht="15.95" customHeight="1" x14ac:dyDescent="0.25">
      <c r="A484" s="3">
        <v>26</v>
      </c>
      <c r="B484" s="201" t="s">
        <v>186</v>
      </c>
      <c r="C484" s="20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 t="s">
        <v>311</v>
      </c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0">
        <f t="shared" si="14"/>
        <v>1</v>
      </c>
      <c r="AJ484" s="5">
        <v>1</v>
      </c>
      <c r="AK484" s="15">
        <v>0</v>
      </c>
      <c r="AL484" s="7">
        <v>0</v>
      </c>
    </row>
    <row r="485" spans="1:38" ht="15.95" customHeight="1" x14ac:dyDescent="0.25">
      <c r="A485" s="3">
        <v>27</v>
      </c>
      <c r="B485" s="201" t="s">
        <v>192</v>
      </c>
      <c r="C485" s="20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10" t="str">
        <f t="shared" si="14"/>
        <v/>
      </c>
      <c r="AJ485" s="5">
        <v>0</v>
      </c>
      <c r="AK485" s="15">
        <v>0</v>
      </c>
      <c r="AL485" s="7">
        <v>0</v>
      </c>
    </row>
    <row r="486" spans="1:38" ht="15.95" customHeight="1" x14ac:dyDescent="0.25">
      <c r="A486" s="3">
        <v>28</v>
      </c>
      <c r="B486" s="201" t="s">
        <v>198</v>
      </c>
      <c r="C486" s="20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10" t="str">
        <f t="shared" si="14"/>
        <v/>
      </c>
      <c r="AJ486" s="5"/>
      <c r="AK486" s="15"/>
      <c r="AL486" s="7">
        <v>0</v>
      </c>
    </row>
    <row r="487" spans="1:38" ht="15.95" customHeight="1" x14ac:dyDescent="0.25">
      <c r="A487" s="3">
        <v>29</v>
      </c>
      <c r="B487" s="201" t="s">
        <v>204</v>
      </c>
      <c r="C487" s="20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10" t="str">
        <f t="shared" si="14"/>
        <v/>
      </c>
      <c r="AJ487" s="5">
        <v>0</v>
      </c>
      <c r="AK487" s="15">
        <v>0</v>
      </c>
      <c r="AL487" s="7">
        <v>0</v>
      </c>
    </row>
    <row r="488" spans="1:38" ht="15.95" customHeight="1" x14ac:dyDescent="0.25">
      <c r="A488" s="3">
        <v>30</v>
      </c>
      <c r="B488" s="201" t="s">
        <v>210</v>
      </c>
      <c r="C488" s="202"/>
      <c r="D488" s="5"/>
      <c r="E488" s="5" t="s">
        <v>311</v>
      </c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10">
        <f t="shared" si="14"/>
        <v>1</v>
      </c>
      <c r="AJ488" s="5">
        <v>1</v>
      </c>
      <c r="AK488" s="15">
        <v>0</v>
      </c>
      <c r="AL488" s="7">
        <v>0</v>
      </c>
    </row>
    <row r="489" spans="1:38" ht="15.95" customHeight="1" x14ac:dyDescent="0.25">
      <c r="A489" s="3">
        <v>31</v>
      </c>
      <c r="B489" s="201" t="s">
        <v>216</v>
      </c>
      <c r="C489" s="20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10" t="str">
        <f t="shared" si="14"/>
        <v/>
      </c>
      <c r="AJ489" s="5"/>
      <c r="AK489" s="15"/>
      <c r="AL489" s="7">
        <v>0</v>
      </c>
    </row>
    <row r="490" spans="1:38" ht="15.95" customHeight="1" x14ac:dyDescent="0.25">
      <c r="A490" s="3">
        <v>32</v>
      </c>
      <c r="B490" s="201" t="s">
        <v>221</v>
      </c>
      <c r="C490" s="20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0" t="str">
        <f t="shared" si="14"/>
        <v/>
      </c>
      <c r="AJ490" s="5"/>
      <c r="AK490" s="15"/>
      <c r="AL490" s="7">
        <v>0</v>
      </c>
    </row>
    <row r="491" spans="1:38" ht="15.95" customHeight="1" x14ac:dyDescent="0.25">
      <c r="A491" s="3">
        <v>33</v>
      </c>
      <c r="B491" s="201" t="s">
        <v>227</v>
      </c>
      <c r="C491" s="20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10" t="str">
        <f t="shared" ref="AI491:AI522" si="15">IF(SUM(AJ491:AK491)&gt;0,SUM(AJ491:AK491),"")</f>
        <v/>
      </c>
      <c r="AJ491" s="5"/>
      <c r="AK491" s="15"/>
      <c r="AL491" s="7">
        <v>0</v>
      </c>
    </row>
    <row r="492" spans="1:38" ht="15.95" customHeight="1" x14ac:dyDescent="0.25">
      <c r="A492" s="3">
        <v>34</v>
      </c>
      <c r="B492" s="201" t="s">
        <v>233</v>
      </c>
      <c r="C492" s="20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10" t="str">
        <f t="shared" si="15"/>
        <v/>
      </c>
      <c r="AJ492" s="5">
        <v>0</v>
      </c>
      <c r="AK492" s="15">
        <v>0</v>
      </c>
      <c r="AL492" s="7">
        <v>0</v>
      </c>
    </row>
    <row r="493" spans="1:38" ht="15.95" customHeight="1" x14ac:dyDescent="0.25">
      <c r="A493" s="3">
        <v>35</v>
      </c>
      <c r="B493" s="201" t="s">
        <v>239</v>
      </c>
      <c r="C493" s="20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10" t="str">
        <f t="shared" si="15"/>
        <v/>
      </c>
      <c r="AJ493" s="5"/>
      <c r="AK493" s="15"/>
      <c r="AL493" s="7">
        <v>0</v>
      </c>
    </row>
    <row r="494" spans="1:38" ht="15.95" customHeight="1" x14ac:dyDescent="0.25">
      <c r="A494" s="3">
        <v>36</v>
      </c>
      <c r="B494" s="201" t="s">
        <v>245</v>
      </c>
      <c r="C494" s="20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10" t="str">
        <f t="shared" si="15"/>
        <v/>
      </c>
      <c r="AJ494" s="5"/>
      <c r="AK494" s="15"/>
      <c r="AL494" s="7">
        <v>0</v>
      </c>
    </row>
    <row r="495" spans="1:38" ht="15.95" customHeight="1" x14ac:dyDescent="0.25">
      <c r="A495" s="3">
        <v>37</v>
      </c>
      <c r="B495" s="201" t="s">
        <v>251</v>
      </c>
      <c r="C495" s="20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0" t="str">
        <f t="shared" si="15"/>
        <v/>
      </c>
      <c r="AJ495" s="5">
        <v>0</v>
      </c>
      <c r="AK495" s="15">
        <v>0</v>
      </c>
      <c r="AL495" s="7">
        <v>0</v>
      </c>
    </row>
    <row r="496" spans="1:38" ht="15.95" customHeight="1" x14ac:dyDescent="0.25">
      <c r="A496" s="3">
        <v>38</v>
      </c>
      <c r="B496" s="201" t="s">
        <v>257</v>
      </c>
      <c r="C496" s="20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0" t="str">
        <f t="shared" si="15"/>
        <v/>
      </c>
      <c r="AJ496" s="5">
        <v>0</v>
      </c>
      <c r="AK496" s="15">
        <v>0</v>
      </c>
      <c r="AL496" s="7">
        <v>0</v>
      </c>
    </row>
    <row r="497" spans="1:38" ht="15.95" customHeight="1" x14ac:dyDescent="0.25">
      <c r="A497" s="3">
        <v>39</v>
      </c>
      <c r="B497" s="201" t="s">
        <v>263</v>
      </c>
      <c r="C497" s="20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10" t="str">
        <f t="shared" si="15"/>
        <v/>
      </c>
      <c r="AJ497" s="5"/>
      <c r="AK497" s="15"/>
      <c r="AL497" s="7">
        <v>0</v>
      </c>
    </row>
    <row r="498" spans="1:38" ht="15.95" customHeight="1" x14ac:dyDescent="0.25">
      <c r="A498" s="3">
        <v>40</v>
      </c>
      <c r="B498" s="201" t="s">
        <v>268</v>
      </c>
      <c r="C498" s="20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 t="s">
        <v>311</v>
      </c>
      <c r="AA498" s="5"/>
      <c r="AB498" s="5"/>
      <c r="AC498" s="5"/>
      <c r="AD498" s="5"/>
      <c r="AE498" s="5"/>
      <c r="AF498" s="5"/>
      <c r="AG498" s="5"/>
      <c r="AH498" s="5"/>
      <c r="AI498" s="10">
        <f t="shared" si="15"/>
        <v>1</v>
      </c>
      <c r="AJ498" s="5">
        <v>1</v>
      </c>
      <c r="AK498" s="15">
        <v>0</v>
      </c>
      <c r="AL498" s="7">
        <v>0</v>
      </c>
    </row>
    <row r="499" spans="1:38" ht="15.95" customHeight="1" x14ac:dyDescent="0.25">
      <c r="A499" s="3">
        <v>41</v>
      </c>
      <c r="B499" s="201" t="s">
        <v>274</v>
      </c>
      <c r="C499" s="20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10" t="str">
        <f t="shared" si="15"/>
        <v/>
      </c>
      <c r="AJ499" s="5"/>
      <c r="AK499" s="15"/>
      <c r="AL499" s="7">
        <v>0</v>
      </c>
    </row>
    <row r="500" spans="1:38" ht="15.95" customHeight="1" x14ac:dyDescent="0.25">
      <c r="A500" s="3">
        <v>42</v>
      </c>
      <c r="B500" s="201" t="s">
        <v>280</v>
      </c>
      <c r="C500" s="20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0" t="str">
        <f t="shared" si="15"/>
        <v/>
      </c>
      <c r="AJ500" s="5">
        <v>0</v>
      </c>
      <c r="AK500" s="15">
        <v>0</v>
      </c>
      <c r="AL500" s="7">
        <v>0</v>
      </c>
    </row>
    <row r="501" spans="1:38" ht="15.95" customHeight="1" x14ac:dyDescent="0.25">
      <c r="A501" s="3">
        <v>43</v>
      </c>
      <c r="B501" s="201" t="s">
        <v>286</v>
      </c>
      <c r="C501" s="20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0" t="str">
        <f t="shared" si="15"/>
        <v/>
      </c>
      <c r="AJ501" s="5">
        <v>0</v>
      </c>
      <c r="AK501" s="15">
        <v>0</v>
      </c>
      <c r="AL501" s="7">
        <v>0</v>
      </c>
    </row>
    <row r="502" spans="1:38" ht="12.6" hidden="1" customHeight="1" x14ac:dyDescent="0.25">
      <c r="A502" s="3">
        <v>44</v>
      </c>
      <c r="B502" s="201"/>
      <c r="C502" s="20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0" t="str">
        <f t="shared" si="15"/>
        <v/>
      </c>
      <c r="AJ502" s="5"/>
      <c r="AK502" s="15"/>
    </row>
    <row r="503" spans="1:38" ht="12.6" hidden="1" customHeight="1" x14ac:dyDescent="0.25">
      <c r="A503" s="3">
        <v>45</v>
      </c>
      <c r="B503" s="201"/>
      <c r="C503" s="20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0" t="str">
        <f t="shared" si="15"/>
        <v/>
      </c>
      <c r="AJ503" s="5"/>
      <c r="AK503" s="15"/>
    </row>
    <row r="504" spans="1:38" ht="12.6" hidden="1" customHeight="1" x14ac:dyDescent="0.25">
      <c r="A504" s="3">
        <v>46</v>
      </c>
      <c r="B504" s="201"/>
      <c r="C504" s="20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0" t="str">
        <f t="shared" si="15"/>
        <v/>
      </c>
      <c r="AJ504" s="5"/>
      <c r="AK504" s="15"/>
    </row>
    <row r="505" spans="1:38" ht="12.6" hidden="1" customHeight="1" x14ac:dyDescent="0.25">
      <c r="A505" s="3">
        <v>47</v>
      </c>
      <c r="B505" s="201"/>
      <c r="C505" s="20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0" t="str">
        <f t="shared" si="15"/>
        <v/>
      </c>
      <c r="AJ505" s="5"/>
      <c r="AK505" s="15"/>
    </row>
    <row r="506" spans="1:38" ht="12.6" hidden="1" customHeight="1" x14ac:dyDescent="0.25">
      <c r="A506" s="3">
        <v>48</v>
      </c>
      <c r="B506" s="201"/>
      <c r="C506" s="20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0" t="str">
        <f t="shared" si="15"/>
        <v/>
      </c>
      <c r="AJ506" s="5"/>
      <c r="AK506" s="15"/>
    </row>
    <row r="507" spans="1:38" ht="12.6" hidden="1" customHeight="1" x14ac:dyDescent="0.25">
      <c r="A507" s="3">
        <v>49</v>
      </c>
      <c r="B507" s="201"/>
      <c r="C507" s="20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0" t="str">
        <f t="shared" si="15"/>
        <v/>
      </c>
      <c r="AJ507" s="5"/>
      <c r="AK507" s="15"/>
    </row>
    <row r="508" spans="1:38" ht="12.6" hidden="1" customHeight="1" x14ac:dyDescent="0.25">
      <c r="A508" s="3">
        <v>50</v>
      </c>
      <c r="B508" s="201"/>
      <c r="C508" s="20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0" t="str">
        <f t="shared" si="15"/>
        <v/>
      </c>
      <c r="AJ508" s="5"/>
      <c r="AK508" s="15"/>
    </row>
    <row r="509" spans="1:38" ht="12.6" hidden="1" customHeight="1" x14ac:dyDescent="0.25">
      <c r="A509" s="3">
        <v>51</v>
      </c>
      <c r="B509" s="201"/>
      <c r="C509" s="20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0" t="str">
        <f t="shared" si="15"/>
        <v/>
      </c>
      <c r="AJ509" s="5"/>
      <c r="AK509" s="15"/>
    </row>
    <row r="510" spans="1:38" ht="12.6" hidden="1" customHeight="1" x14ac:dyDescent="0.25">
      <c r="A510" s="3">
        <v>52</v>
      </c>
      <c r="B510" s="201"/>
      <c r="C510" s="20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0" t="str">
        <f t="shared" si="15"/>
        <v/>
      </c>
      <c r="AJ510" s="5"/>
      <c r="AK510" s="15"/>
    </row>
    <row r="511" spans="1:38" ht="12.6" hidden="1" customHeight="1" x14ac:dyDescent="0.25">
      <c r="A511" s="3">
        <v>53</v>
      </c>
      <c r="B511" s="201"/>
      <c r="C511" s="20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0" t="str">
        <f t="shared" si="15"/>
        <v/>
      </c>
      <c r="AJ511" s="5"/>
      <c r="AK511" s="15"/>
    </row>
    <row r="512" spans="1:38" ht="12.6" hidden="1" customHeight="1" x14ac:dyDescent="0.25">
      <c r="A512" s="3">
        <v>54</v>
      </c>
      <c r="B512" s="201"/>
      <c r="C512" s="20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0" t="str">
        <f t="shared" si="15"/>
        <v/>
      </c>
      <c r="AJ512" s="5"/>
      <c r="AK512" s="15"/>
    </row>
    <row r="513" spans="1:38" ht="12.6" hidden="1" customHeight="1" x14ac:dyDescent="0.25">
      <c r="A513" s="20">
        <v>55</v>
      </c>
      <c r="B513" s="201"/>
      <c r="C513" s="202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10" t="str">
        <f t="shared" si="15"/>
        <v/>
      </c>
      <c r="AJ513" s="21"/>
      <c r="AK513" s="22"/>
    </row>
    <row r="514" spans="1:38" s="39" customFormat="1" ht="12.6" customHeight="1" x14ac:dyDescent="0.2">
      <c r="A514" s="36"/>
      <c r="B514" s="203" t="s">
        <v>304</v>
      </c>
      <c r="C514" s="204"/>
      <c r="D514" s="40">
        <v>0</v>
      </c>
      <c r="E514" s="40">
        <v>1</v>
      </c>
      <c r="F514" s="40">
        <v>0</v>
      </c>
      <c r="G514" s="40">
        <v>0</v>
      </c>
      <c r="H514" s="40">
        <v>0</v>
      </c>
      <c r="I514" s="40">
        <v>1</v>
      </c>
      <c r="J514" s="40">
        <v>0</v>
      </c>
      <c r="K514" s="40">
        <v>0</v>
      </c>
      <c r="L514" s="40">
        <v>0</v>
      </c>
      <c r="M514" s="40">
        <v>0</v>
      </c>
      <c r="N514" s="40">
        <v>0</v>
      </c>
      <c r="O514" s="40">
        <v>1</v>
      </c>
      <c r="P514" s="40">
        <v>0</v>
      </c>
      <c r="Q514" s="40">
        <v>0</v>
      </c>
      <c r="R514" s="40">
        <v>0</v>
      </c>
      <c r="S514" s="40">
        <v>0</v>
      </c>
      <c r="T514" s="40">
        <v>0</v>
      </c>
      <c r="U514" s="40">
        <v>0</v>
      </c>
      <c r="V514" s="40">
        <v>0</v>
      </c>
      <c r="W514" s="40">
        <v>0</v>
      </c>
      <c r="X514" s="40">
        <v>0</v>
      </c>
      <c r="Y514" s="40">
        <v>0</v>
      </c>
      <c r="Z514" s="40">
        <v>1</v>
      </c>
      <c r="AA514" s="40">
        <v>1</v>
      </c>
      <c r="AB514" s="40">
        <v>0</v>
      </c>
      <c r="AC514" s="40">
        <v>0</v>
      </c>
      <c r="AD514" s="40">
        <v>0</v>
      </c>
      <c r="AE514" s="40">
        <v>0</v>
      </c>
      <c r="AF514" s="40">
        <v>0</v>
      </c>
      <c r="AG514" s="40">
        <v>0</v>
      </c>
      <c r="AH514" s="40">
        <v>1</v>
      </c>
      <c r="AI514" s="40">
        <v>6</v>
      </c>
      <c r="AJ514" s="40">
        <v>6</v>
      </c>
      <c r="AK514" s="41">
        <v>0</v>
      </c>
    </row>
    <row r="515" spans="1:38" s="39" customFormat="1" ht="12.6" customHeight="1" x14ac:dyDescent="0.2">
      <c r="A515" s="111"/>
      <c r="B515" s="150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</row>
    <row r="516" spans="1:38" s="39" customFormat="1" ht="12.6" customHeight="1" x14ac:dyDescent="0.2">
      <c r="A516" s="205" t="s">
        <v>312</v>
      </c>
      <c r="B516" s="208"/>
      <c r="C516" s="205"/>
      <c r="D516" s="205" t="s">
        <v>306</v>
      </c>
      <c r="E516" s="205"/>
      <c r="F516" s="205"/>
      <c r="G516" s="205"/>
      <c r="H516" s="205"/>
      <c r="I516" s="205"/>
      <c r="J516" s="205"/>
      <c r="K516" s="205"/>
      <c r="L516" s="205"/>
      <c r="M516" s="205"/>
      <c r="N516" s="112"/>
      <c r="O516" s="112"/>
      <c r="P516" s="205" t="s">
        <v>306</v>
      </c>
      <c r="Q516" s="205"/>
      <c r="R516" s="205"/>
      <c r="S516" s="205"/>
      <c r="T516" s="205"/>
      <c r="U516" s="205"/>
      <c r="V516" s="205"/>
      <c r="W516" s="205"/>
      <c r="X516" s="205"/>
      <c r="Y516" s="205"/>
      <c r="Z516" s="112"/>
      <c r="AA516" s="112"/>
      <c r="AB516" s="205" t="s">
        <v>306</v>
      </c>
      <c r="AC516" s="205"/>
      <c r="AD516" s="205"/>
      <c r="AE516" s="205"/>
      <c r="AF516" s="205"/>
      <c r="AG516" s="205"/>
      <c r="AH516" s="205"/>
      <c r="AI516" s="205"/>
      <c r="AJ516" s="205"/>
      <c r="AK516" s="205"/>
    </row>
    <row r="517" spans="1:38" s="39" customFormat="1" ht="12.6" customHeight="1" x14ac:dyDescent="0.2">
      <c r="A517" s="112"/>
      <c r="B517" s="151"/>
      <c r="C517" s="112"/>
      <c r="D517" s="205" t="s">
        <v>307</v>
      </c>
      <c r="E517" s="205"/>
      <c r="F517" s="205"/>
      <c r="G517" s="205"/>
      <c r="H517" s="205"/>
      <c r="I517" s="205"/>
      <c r="J517" s="205"/>
      <c r="K517" s="205"/>
      <c r="L517" s="205"/>
      <c r="M517" s="205"/>
      <c r="N517" s="112"/>
      <c r="O517" s="112"/>
      <c r="P517" s="205" t="s">
        <v>15</v>
      </c>
      <c r="Q517" s="205"/>
      <c r="R517" s="205"/>
      <c r="S517" s="205"/>
      <c r="T517" s="205"/>
      <c r="U517" s="205"/>
      <c r="V517" s="205"/>
      <c r="W517" s="205"/>
      <c r="X517" s="205"/>
      <c r="Y517" s="205"/>
      <c r="Z517" s="112"/>
      <c r="AA517" s="112"/>
      <c r="AB517" s="205" t="s">
        <v>16</v>
      </c>
      <c r="AC517" s="205"/>
      <c r="AD517" s="205"/>
      <c r="AE517" s="205"/>
      <c r="AF517" s="205"/>
      <c r="AG517" s="205"/>
      <c r="AH517" s="205"/>
      <c r="AI517" s="205"/>
      <c r="AJ517" s="205"/>
      <c r="AK517" s="205"/>
    </row>
    <row r="518" spans="1:38" s="39" customFormat="1" ht="12.6" customHeight="1" x14ac:dyDescent="0.2">
      <c r="A518" s="112"/>
      <c r="B518" s="151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</row>
    <row r="519" spans="1:38" s="39" customFormat="1" ht="12.6" customHeight="1" x14ac:dyDescent="0.2">
      <c r="A519" s="112"/>
      <c r="B519" s="151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</row>
    <row r="520" spans="1:38" s="39" customFormat="1" ht="12.6" customHeight="1" x14ac:dyDescent="0.2">
      <c r="A520" s="112"/>
      <c r="B520" s="151"/>
      <c r="C520" s="112"/>
      <c r="D520" s="206" t="s">
        <v>308</v>
      </c>
      <c r="E520" s="206"/>
      <c r="F520" s="206"/>
      <c r="G520" s="206"/>
      <c r="H520" s="206"/>
      <c r="I520" s="206"/>
      <c r="J520" s="206"/>
      <c r="K520" s="206"/>
      <c r="L520" s="206"/>
      <c r="M520" s="206"/>
      <c r="N520" s="112"/>
      <c r="O520" s="112"/>
      <c r="P520" s="206" t="s">
        <v>19</v>
      </c>
      <c r="Q520" s="206"/>
      <c r="R520" s="206"/>
      <c r="S520" s="206"/>
      <c r="T520" s="206"/>
      <c r="U520" s="206"/>
      <c r="V520" s="206"/>
      <c r="W520" s="206"/>
      <c r="X520" s="206"/>
      <c r="Y520" s="206"/>
      <c r="Z520" s="112"/>
      <c r="AA520" s="112"/>
      <c r="AB520" s="206"/>
      <c r="AC520" s="206"/>
      <c r="AD520" s="206"/>
      <c r="AE520" s="206"/>
      <c r="AF520" s="206"/>
      <c r="AG520" s="206"/>
      <c r="AH520" s="206"/>
      <c r="AI520" s="206"/>
      <c r="AJ520" s="206"/>
      <c r="AK520" s="206"/>
    </row>
    <row r="521" spans="1:38" s="73" customFormat="1" ht="21" customHeight="1" x14ac:dyDescent="0.3">
      <c r="A521" s="193" t="s">
        <v>320</v>
      </c>
      <c r="B521" s="207"/>
      <c r="C521" s="193"/>
      <c r="D521" s="193"/>
      <c r="E521" s="193"/>
      <c r="F521" s="193"/>
      <c r="G521" s="193"/>
      <c r="H521" s="193"/>
      <c r="I521" s="193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194" t="s">
        <v>290</v>
      </c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  <c r="AG521" s="194"/>
      <c r="AH521" s="194"/>
      <c r="AI521" s="193">
        <v>43</v>
      </c>
      <c r="AJ521" s="193"/>
      <c r="AK521" s="193"/>
    </row>
    <row r="522" spans="1:38" ht="21" customHeight="1" x14ac:dyDescent="0.25">
      <c r="A522" s="181" t="s">
        <v>30</v>
      </c>
      <c r="B522" s="152"/>
      <c r="C522" s="113" t="s">
        <v>291</v>
      </c>
      <c r="D522" s="19">
        <v>1</v>
      </c>
      <c r="E522" s="19">
        <v>2</v>
      </c>
      <c r="F522" s="19">
        <v>3</v>
      </c>
      <c r="G522" s="19">
        <v>4</v>
      </c>
      <c r="H522" s="19">
        <v>5</v>
      </c>
      <c r="I522" s="19">
        <v>6</v>
      </c>
      <c r="J522" s="19">
        <v>7</v>
      </c>
      <c r="K522" s="19">
        <v>8</v>
      </c>
      <c r="L522" s="19">
        <v>9</v>
      </c>
      <c r="M522" s="19">
        <v>10</v>
      </c>
      <c r="N522" s="19">
        <v>11</v>
      </c>
      <c r="O522" s="19">
        <v>12</v>
      </c>
      <c r="P522" s="19">
        <v>13</v>
      </c>
      <c r="Q522" s="19">
        <v>14</v>
      </c>
      <c r="R522" s="19">
        <v>15</v>
      </c>
      <c r="S522" s="19">
        <v>16</v>
      </c>
      <c r="T522" s="19">
        <v>17</v>
      </c>
      <c r="U522" s="19">
        <v>18</v>
      </c>
      <c r="V522" s="19">
        <v>19</v>
      </c>
      <c r="W522" s="19">
        <v>20</v>
      </c>
      <c r="X522" s="19">
        <v>21</v>
      </c>
      <c r="Y522" s="19">
        <v>22</v>
      </c>
      <c r="Z522" s="19">
        <v>23</v>
      </c>
      <c r="AA522" s="19">
        <v>24</v>
      </c>
      <c r="AB522" s="19">
        <v>25</v>
      </c>
      <c r="AC522" s="19">
        <v>26</v>
      </c>
      <c r="AD522" s="19">
        <v>27</v>
      </c>
      <c r="AE522" s="19">
        <v>28</v>
      </c>
      <c r="AF522" s="19">
        <v>29</v>
      </c>
      <c r="AG522" s="19">
        <v>30</v>
      </c>
      <c r="AH522" s="19">
        <v>31</v>
      </c>
      <c r="AI522" s="196" t="s">
        <v>292</v>
      </c>
      <c r="AJ522" s="197"/>
      <c r="AK522" s="198"/>
    </row>
    <row r="523" spans="1:38" ht="12.6" customHeight="1" x14ac:dyDescent="0.25">
      <c r="A523" s="195"/>
      <c r="B523" s="18" t="s">
        <v>23</v>
      </c>
      <c r="C523" s="114" t="s">
        <v>293</v>
      </c>
      <c r="D523" s="34" t="s">
        <v>299</v>
      </c>
      <c r="E523" s="34" t="s">
        <v>300</v>
      </c>
      <c r="F523" s="34" t="s">
        <v>294</v>
      </c>
      <c r="G523" s="34" t="s">
        <v>295</v>
      </c>
      <c r="H523" s="34" t="s">
        <v>296</v>
      </c>
      <c r="I523" s="34" t="s">
        <v>297</v>
      </c>
      <c r="J523" s="34" t="s">
        <v>298</v>
      </c>
      <c r="K523" s="34" t="s">
        <v>299</v>
      </c>
      <c r="L523" s="34" t="s">
        <v>300</v>
      </c>
      <c r="M523" s="34" t="s">
        <v>294</v>
      </c>
      <c r="N523" s="34" t="s">
        <v>295</v>
      </c>
      <c r="O523" s="34" t="s">
        <v>296</v>
      </c>
      <c r="P523" s="34" t="s">
        <v>297</v>
      </c>
      <c r="Q523" s="34" t="s">
        <v>298</v>
      </c>
      <c r="R523" s="34" t="s">
        <v>299</v>
      </c>
      <c r="S523" s="34" t="s">
        <v>300</v>
      </c>
      <c r="T523" s="34" t="s">
        <v>294</v>
      </c>
      <c r="U523" s="34" t="s">
        <v>295</v>
      </c>
      <c r="V523" s="34" t="s">
        <v>296</v>
      </c>
      <c r="W523" s="34" t="s">
        <v>297</v>
      </c>
      <c r="X523" s="34" t="s">
        <v>298</v>
      </c>
      <c r="Y523" s="34" t="s">
        <v>299</v>
      </c>
      <c r="Z523" s="34" t="s">
        <v>300</v>
      </c>
      <c r="AA523" s="34" t="s">
        <v>294</v>
      </c>
      <c r="AB523" s="34" t="s">
        <v>295</v>
      </c>
      <c r="AC523" s="34" t="s">
        <v>296</v>
      </c>
      <c r="AD523" s="34" t="s">
        <v>297</v>
      </c>
      <c r="AE523" s="34" t="s">
        <v>298</v>
      </c>
      <c r="AF523" s="34" t="s">
        <v>299</v>
      </c>
      <c r="AG523" s="34" t="s">
        <v>300</v>
      </c>
      <c r="AH523" s="34" t="s">
        <v>310</v>
      </c>
      <c r="AI523" s="34" t="s">
        <v>301</v>
      </c>
      <c r="AJ523" s="34" t="s">
        <v>302</v>
      </c>
      <c r="AK523" s="35" t="s">
        <v>303</v>
      </c>
    </row>
    <row r="524" spans="1:38" ht="15.95" customHeight="1" x14ac:dyDescent="0.25">
      <c r="A524" s="8">
        <v>1</v>
      </c>
      <c r="B524" s="199" t="s">
        <v>36</v>
      </c>
      <c r="C524" s="20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 t="str">
        <f t="shared" ref="AI524:AI555" si="16">IF(SUM(AJ524:AK524)&gt;0,SUM(AJ524:AK524),"")</f>
        <v/>
      </c>
      <c r="AJ524" s="10"/>
      <c r="AK524" s="16"/>
      <c r="AL524" s="7">
        <v>0</v>
      </c>
    </row>
    <row r="525" spans="1:38" ht="15.95" customHeight="1" x14ac:dyDescent="0.25">
      <c r="A525" s="3">
        <v>2</v>
      </c>
      <c r="B525" s="201" t="s">
        <v>45</v>
      </c>
      <c r="C525" s="20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10" t="str">
        <f t="shared" si="16"/>
        <v/>
      </c>
      <c r="AJ525" s="5">
        <v>0</v>
      </c>
      <c r="AK525" s="15">
        <v>0</v>
      </c>
      <c r="AL525" s="7">
        <v>0</v>
      </c>
    </row>
    <row r="526" spans="1:38" ht="15.95" customHeight="1" x14ac:dyDescent="0.25">
      <c r="A526" s="3">
        <v>3</v>
      </c>
      <c r="B526" s="201" t="s">
        <v>51</v>
      </c>
      <c r="C526" s="20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0" t="str">
        <f t="shared" si="16"/>
        <v/>
      </c>
      <c r="AJ526" s="5"/>
      <c r="AK526" s="15"/>
      <c r="AL526" s="7">
        <v>0</v>
      </c>
    </row>
    <row r="527" spans="1:38" ht="15.95" customHeight="1" x14ac:dyDescent="0.25">
      <c r="A527" s="3">
        <v>4</v>
      </c>
      <c r="B527" s="201" t="s">
        <v>57</v>
      </c>
      <c r="C527" s="20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0" t="str">
        <f t="shared" si="16"/>
        <v/>
      </c>
      <c r="AJ527" s="5">
        <v>0</v>
      </c>
      <c r="AK527" s="15">
        <v>0</v>
      </c>
      <c r="AL527" s="7">
        <v>0</v>
      </c>
    </row>
    <row r="528" spans="1:38" ht="15.95" customHeight="1" x14ac:dyDescent="0.25">
      <c r="A528" s="3">
        <v>5</v>
      </c>
      <c r="B528" s="201" t="s">
        <v>63</v>
      </c>
      <c r="C528" s="202"/>
      <c r="D528" s="5"/>
      <c r="E528" s="5" t="s">
        <v>311</v>
      </c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10">
        <f t="shared" si="16"/>
        <v>1</v>
      </c>
      <c r="AJ528" s="5">
        <v>1</v>
      </c>
      <c r="AK528" s="15">
        <v>0</v>
      </c>
      <c r="AL528" s="7">
        <v>0</v>
      </c>
    </row>
    <row r="529" spans="1:38" ht="15.95" customHeight="1" x14ac:dyDescent="0.25">
      <c r="A529" s="3">
        <v>6</v>
      </c>
      <c r="B529" s="201" t="s">
        <v>69</v>
      </c>
      <c r="C529" s="20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10" t="str">
        <f t="shared" si="16"/>
        <v/>
      </c>
      <c r="AJ529" s="5">
        <v>0</v>
      </c>
      <c r="AK529" s="15">
        <v>0</v>
      </c>
      <c r="AL529" s="7">
        <v>0</v>
      </c>
    </row>
    <row r="530" spans="1:38" ht="15.95" customHeight="1" x14ac:dyDescent="0.25">
      <c r="A530" s="3">
        <v>7</v>
      </c>
      <c r="B530" s="201" t="s">
        <v>75</v>
      </c>
      <c r="C530" s="20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10" t="str">
        <f t="shared" si="16"/>
        <v/>
      </c>
      <c r="AJ530" s="5">
        <v>0</v>
      </c>
      <c r="AK530" s="15">
        <v>0</v>
      </c>
      <c r="AL530" s="7">
        <v>0</v>
      </c>
    </row>
    <row r="531" spans="1:38" ht="15.95" customHeight="1" x14ac:dyDescent="0.25">
      <c r="A531" s="3">
        <v>8</v>
      </c>
      <c r="B531" s="201" t="s">
        <v>81</v>
      </c>
      <c r="C531" s="20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10" t="str">
        <f t="shared" si="16"/>
        <v/>
      </c>
      <c r="AJ531" s="5">
        <v>0</v>
      </c>
      <c r="AK531" s="15">
        <v>0</v>
      </c>
      <c r="AL531" s="7">
        <v>0</v>
      </c>
    </row>
    <row r="532" spans="1:38" ht="15.95" customHeight="1" x14ac:dyDescent="0.25">
      <c r="A532" s="3">
        <v>9</v>
      </c>
      <c r="B532" s="201" t="s">
        <v>87</v>
      </c>
      <c r="C532" s="20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10" t="str">
        <f t="shared" si="16"/>
        <v/>
      </c>
      <c r="AJ532" s="5">
        <v>0</v>
      </c>
      <c r="AK532" s="15">
        <v>0</v>
      </c>
      <c r="AL532" s="7">
        <v>0</v>
      </c>
    </row>
    <row r="533" spans="1:38" ht="15.95" customHeight="1" x14ac:dyDescent="0.25">
      <c r="A533" s="3">
        <v>10</v>
      </c>
      <c r="B533" s="201" t="s">
        <v>93</v>
      </c>
      <c r="C533" s="20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10" t="str">
        <f t="shared" si="16"/>
        <v/>
      </c>
      <c r="AJ533" s="5"/>
      <c r="AK533" s="15"/>
      <c r="AL533" s="7">
        <v>0</v>
      </c>
    </row>
    <row r="534" spans="1:38" ht="15.95" customHeight="1" x14ac:dyDescent="0.25">
      <c r="A534" s="3">
        <v>11</v>
      </c>
      <c r="B534" s="201" t="s">
        <v>99</v>
      </c>
      <c r="C534" s="20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0" t="str">
        <f t="shared" si="16"/>
        <v/>
      </c>
      <c r="AJ534" s="5"/>
      <c r="AK534" s="15"/>
      <c r="AL534" s="7">
        <v>0</v>
      </c>
    </row>
    <row r="535" spans="1:38" ht="15.95" customHeight="1" x14ac:dyDescent="0.25">
      <c r="A535" s="3">
        <v>12</v>
      </c>
      <c r="B535" s="201" t="s">
        <v>104</v>
      </c>
      <c r="C535" s="20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10" t="str">
        <f t="shared" si="16"/>
        <v/>
      </c>
      <c r="AJ535" s="5"/>
      <c r="AK535" s="15"/>
      <c r="AL535" s="7">
        <v>0</v>
      </c>
    </row>
    <row r="536" spans="1:38" ht="15.95" customHeight="1" x14ac:dyDescent="0.25">
      <c r="A536" s="3">
        <v>13</v>
      </c>
      <c r="B536" s="201" t="s">
        <v>110</v>
      </c>
      <c r="C536" s="20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0" t="str">
        <f t="shared" si="16"/>
        <v/>
      </c>
      <c r="AJ536" s="5"/>
      <c r="AK536" s="15"/>
      <c r="AL536" s="7">
        <v>0</v>
      </c>
    </row>
    <row r="537" spans="1:38" ht="15.95" customHeight="1" x14ac:dyDescent="0.25">
      <c r="A537" s="3">
        <v>14</v>
      </c>
      <c r="B537" s="201" t="s">
        <v>116</v>
      </c>
      <c r="C537" s="202"/>
      <c r="D537" s="5"/>
      <c r="E537" s="5"/>
      <c r="F537" s="5" t="s">
        <v>311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0">
        <f t="shared" si="16"/>
        <v>1</v>
      </c>
      <c r="AJ537" s="5">
        <v>1</v>
      </c>
      <c r="AK537" s="15">
        <v>0</v>
      </c>
      <c r="AL537" s="7">
        <v>0</v>
      </c>
    </row>
    <row r="538" spans="1:38" ht="15.95" customHeight="1" x14ac:dyDescent="0.25">
      <c r="A538" s="3">
        <v>15</v>
      </c>
      <c r="B538" s="201" t="s">
        <v>121</v>
      </c>
      <c r="C538" s="20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10" t="str">
        <f t="shared" si="16"/>
        <v/>
      </c>
      <c r="AJ538" s="5">
        <v>0</v>
      </c>
      <c r="AK538" s="15">
        <v>0</v>
      </c>
      <c r="AL538" s="7">
        <v>0</v>
      </c>
    </row>
    <row r="539" spans="1:38" ht="15.95" customHeight="1" x14ac:dyDescent="0.25">
      <c r="A539" s="3">
        <v>16</v>
      </c>
      <c r="B539" s="201" t="s">
        <v>127</v>
      </c>
      <c r="C539" s="20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 t="s">
        <v>311</v>
      </c>
      <c r="R539" s="5" t="s">
        <v>311</v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10">
        <f t="shared" si="16"/>
        <v>2</v>
      </c>
      <c r="AJ539" s="5">
        <v>2</v>
      </c>
      <c r="AK539" s="15">
        <v>0</v>
      </c>
      <c r="AL539" s="7">
        <v>0</v>
      </c>
    </row>
    <row r="540" spans="1:38" ht="15.95" customHeight="1" x14ac:dyDescent="0.25">
      <c r="A540" s="3">
        <v>17</v>
      </c>
      <c r="B540" s="201" t="s">
        <v>133</v>
      </c>
      <c r="C540" s="20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10" t="str">
        <f t="shared" si="16"/>
        <v/>
      </c>
      <c r="AJ540" s="5">
        <v>0</v>
      </c>
      <c r="AK540" s="15">
        <v>0</v>
      </c>
      <c r="AL540" s="7">
        <v>0</v>
      </c>
    </row>
    <row r="541" spans="1:38" ht="15.95" customHeight="1" x14ac:dyDescent="0.25">
      <c r="A541" s="3">
        <v>18</v>
      </c>
      <c r="B541" s="201" t="s">
        <v>139</v>
      </c>
      <c r="C541" s="20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0" t="str">
        <f t="shared" si="16"/>
        <v/>
      </c>
      <c r="AJ541" s="5">
        <v>0</v>
      </c>
      <c r="AK541" s="15">
        <v>0</v>
      </c>
      <c r="AL541" s="7">
        <v>0</v>
      </c>
    </row>
    <row r="542" spans="1:38" ht="15.95" customHeight="1" x14ac:dyDescent="0.25">
      <c r="A542" s="3">
        <v>19</v>
      </c>
      <c r="B542" s="201" t="s">
        <v>145</v>
      </c>
      <c r="C542" s="20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0" t="str">
        <f t="shared" si="16"/>
        <v/>
      </c>
      <c r="AJ542" s="5"/>
      <c r="AK542" s="15"/>
      <c r="AL542" s="7">
        <v>0</v>
      </c>
    </row>
    <row r="543" spans="1:38" ht="15.95" customHeight="1" x14ac:dyDescent="0.25">
      <c r="A543" s="3">
        <v>20</v>
      </c>
      <c r="B543" s="201" t="s">
        <v>151</v>
      </c>
      <c r="C543" s="20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10" t="str">
        <f t="shared" si="16"/>
        <v/>
      </c>
      <c r="AJ543" s="5"/>
      <c r="AK543" s="15"/>
      <c r="AL543" s="7">
        <v>0</v>
      </c>
    </row>
    <row r="544" spans="1:38" ht="15.95" customHeight="1" x14ac:dyDescent="0.25">
      <c r="A544" s="3">
        <v>21</v>
      </c>
      <c r="B544" s="201" t="s">
        <v>156</v>
      </c>
      <c r="C544" s="20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10" t="str">
        <f t="shared" si="16"/>
        <v/>
      </c>
      <c r="AJ544" s="5">
        <v>0</v>
      </c>
      <c r="AK544" s="15">
        <v>0</v>
      </c>
      <c r="AL544" s="7">
        <v>0</v>
      </c>
    </row>
    <row r="545" spans="1:38" ht="15.95" customHeight="1" x14ac:dyDescent="0.25">
      <c r="A545" s="3">
        <v>22</v>
      </c>
      <c r="B545" s="201" t="s">
        <v>162</v>
      </c>
      <c r="C545" s="20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10" t="str">
        <f t="shared" si="16"/>
        <v/>
      </c>
      <c r="AJ545" s="5"/>
      <c r="AK545" s="15"/>
      <c r="AL545" s="7">
        <v>0</v>
      </c>
    </row>
    <row r="546" spans="1:38" ht="15.95" customHeight="1" x14ac:dyDescent="0.25">
      <c r="A546" s="3">
        <v>23</v>
      </c>
      <c r="B546" s="201" t="s">
        <v>168</v>
      </c>
      <c r="C546" s="20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10" t="str">
        <f t="shared" si="16"/>
        <v/>
      </c>
      <c r="AJ546" s="5"/>
      <c r="AK546" s="15"/>
      <c r="AL546" s="7">
        <v>0</v>
      </c>
    </row>
    <row r="547" spans="1:38" ht="15.95" customHeight="1" x14ac:dyDescent="0.25">
      <c r="A547" s="3">
        <v>24</v>
      </c>
      <c r="B547" s="201" t="s">
        <v>174</v>
      </c>
      <c r="C547" s="20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0" t="str">
        <f t="shared" si="16"/>
        <v/>
      </c>
      <c r="AJ547" s="5"/>
      <c r="AK547" s="15"/>
      <c r="AL547" s="7">
        <v>0</v>
      </c>
    </row>
    <row r="548" spans="1:38" ht="15.95" customHeight="1" x14ac:dyDescent="0.25">
      <c r="A548" s="3">
        <v>25</v>
      </c>
      <c r="B548" s="201" t="s">
        <v>180</v>
      </c>
      <c r="C548" s="20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0" t="str">
        <f t="shared" si="16"/>
        <v/>
      </c>
      <c r="AJ548" s="5">
        <v>0</v>
      </c>
      <c r="AK548" s="15">
        <v>0</v>
      </c>
      <c r="AL548" s="7">
        <v>0</v>
      </c>
    </row>
    <row r="549" spans="1:38" ht="15.95" customHeight="1" x14ac:dyDescent="0.25">
      <c r="A549" s="3">
        <v>26</v>
      </c>
      <c r="B549" s="201" t="s">
        <v>186</v>
      </c>
      <c r="C549" s="202"/>
      <c r="D549" s="5"/>
      <c r="E549" s="5" t="s">
        <v>311</v>
      </c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 t="s">
        <v>311</v>
      </c>
      <c r="AA549" s="5"/>
      <c r="AB549" s="5"/>
      <c r="AC549" s="5"/>
      <c r="AD549" s="5"/>
      <c r="AE549" s="5"/>
      <c r="AF549" s="5"/>
      <c r="AG549" s="5"/>
      <c r="AH549" s="5"/>
      <c r="AI549" s="10">
        <f t="shared" si="16"/>
        <v>2</v>
      </c>
      <c r="AJ549" s="5">
        <v>2</v>
      </c>
      <c r="AK549" s="15">
        <v>0</v>
      </c>
      <c r="AL549" s="7">
        <v>0</v>
      </c>
    </row>
    <row r="550" spans="1:38" ht="15.95" customHeight="1" x14ac:dyDescent="0.25">
      <c r="A550" s="3">
        <v>27</v>
      </c>
      <c r="B550" s="201" t="s">
        <v>192</v>
      </c>
      <c r="C550" s="20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10" t="str">
        <f t="shared" si="16"/>
        <v/>
      </c>
      <c r="AJ550" s="5">
        <v>0</v>
      </c>
      <c r="AK550" s="15">
        <v>0</v>
      </c>
      <c r="AL550" s="7">
        <v>0</v>
      </c>
    </row>
    <row r="551" spans="1:38" ht="15.95" customHeight="1" x14ac:dyDescent="0.25">
      <c r="A551" s="3">
        <v>28</v>
      </c>
      <c r="B551" s="201" t="s">
        <v>198</v>
      </c>
      <c r="C551" s="20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10" t="str">
        <f t="shared" si="16"/>
        <v/>
      </c>
      <c r="AJ551" s="5"/>
      <c r="AK551" s="15"/>
      <c r="AL551" s="7">
        <v>0</v>
      </c>
    </row>
    <row r="552" spans="1:38" ht="15.95" customHeight="1" x14ac:dyDescent="0.25">
      <c r="A552" s="3">
        <v>29</v>
      </c>
      <c r="B552" s="201" t="s">
        <v>204</v>
      </c>
      <c r="C552" s="20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 t="s">
        <v>311</v>
      </c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0">
        <f t="shared" si="16"/>
        <v>1</v>
      </c>
      <c r="AJ552" s="5">
        <v>1</v>
      </c>
      <c r="AK552" s="15">
        <v>0</v>
      </c>
      <c r="AL552" s="7">
        <v>0</v>
      </c>
    </row>
    <row r="553" spans="1:38" ht="15.95" customHeight="1" x14ac:dyDescent="0.25">
      <c r="A553" s="3">
        <v>30</v>
      </c>
      <c r="B553" s="201" t="s">
        <v>210</v>
      </c>
      <c r="C553" s="20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0" t="str">
        <f t="shared" si="16"/>
        <v/>
      </c>
      <c r="AJ553" s="5">
        <v>0</v>
      </c>
      <c r="AK553" s="15">
        <v>0</v>
      </c>
      <c r="AL553" s="7">
        <v>0</v>
      </c>
    </row>
    <row r="554" spans="1:38" ht="15.95" customHeight="1" x14ac:dyDescent="0.25">
      <c r="A554" s="3">
        <v>31</v>
      </c>
      <c r="B554" s="201" t="s">
        <v>216</v>
      </c>
      <c r="C554" s="20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0" t="str">
        <f t="shared" si="16"/>
        <v/>
      </c>
      <c r="AJ554" s="5"/>
      <c r="AK554" s="15"/>
      <c r="AL554" s="7">
        <v>0</v>
      </c>
    </row>
    <row r="555" spans="1:38" ht="15.95" customHeight="1" x14ac:dyDescent="0.25">
      <c r="A555" s="3">
        <v>32</v>
      </c>
      <c r="B555" s="201" t="s">
        <v>221</v>
      </c>
      <c r="C555" s="20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0" t="str">
        <f t="shared" si="16"/>
        <v/>
      </c>
      <c r="AJ555" s="5"/>
      <c r="AK555" s="15"/>
      <c r="AL555" s="7">
        <v>0</v>
      </c>
    </row>
    <row r="556" spans="1:38" ht="15.95" customHeight="1" x14ac:dyDescent="0.25">
      <c r="A556" s="3">
        <v>33</v>
      </c>
      <c r="B556" s="201" t="s">
        <v>227</v>
      </c>
      <c r="C556" s="20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10" t="str">
        <f t="shared" ref="AI556:AI587" si="17">IF(SUM(AJ556:AK556)&gt;0,SUM(AJ556:AK556),"")</f>
        <v/>
      </c>
      <c r="AJ556" s="5"/>
      <c r="AK556" s="15"/>
      <c r="AL556" s="7">
        <v>0</v>
      </c>
    </row>
    <row r="557" spans="1:38" ht="15.95" customHeight="1" x14ac:dyDescent="0.25">
      <c r="A557" s="3">
        <v>34</v>
      </c>
      <c r="B557" s="201" t="s">
        <v>233</v>
      </c>
      <c r="C557" s="20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10" t="str">
        <f t="shared" si="17"/>
        <v/>
      </c>
      <c r="AJ557" s="5">
        <v>0</v>
      </c>
      <c r="AK557" s="15">
        <v>0</v>
      </c>
      <c r="AL557" s="7">
        <v>0</v>
      </c>
    </row>
    <row r="558" spans="1:38" ht="15.95" customHeight="1" x14ac:dyDescent="0.25">
      <c r="A558" s="3">
        <v>35</v>
      </c>
      <c r="B558" s="201" t="s">
        <v>239</v>
      </c>
      <c r="C558" s="20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10" t="str">
        <f t="shared" si="17"/>
        <v/>
      </c>
      <c r="AJ558" s="5"/>
      <c r="AK558" s="15"/>
      <c r="AL558" s="7">
        <v>0</v>
      </c>
    </row>
    <row r="559" spans="1:38" ht="15.95" customHeight="1" x14ac:dyDescent="0.25">
      <c r="A559" s="3">
        <v>36</v>
      </c>
      <c r="B559" s="201" t="s">
        <v>245</v>
      </c>
      <c r="C559" s="20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0" t="str">
        <f t="shared" si="17"/>
        <v/>
      </c>
      <c r="AJ559" s="5"/>
      <c r="AK559" s="15"/>
      <c r="AL559" s="7">
        <v>0</v>
      </c>
    </row>
    <row r="560" spans="1:38" ht="15.95" customHeight="1" x14ac:dyDescent="0.25">
      <c r="A560" s="3">
        <v>37</v>
      </c>
      <c r="B560" s="201" t="s">
        <v>251</v>
      </c>
      <c r="C560" s="20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10" t="str">
        <f t="shared" si="17"/>
        <v/>
      </c>
      <c r="AJ560" s="5">
        <v>0</v>
      </c>
      <c r="AK560" s="15">
        <v>0</v>
      </c>
      <c r="AL560" s="7">
        <v>0</v>
      </c>
    </row>
    <row r="561" spans="1:38" ht="15.95" customHeight="1" x14ac:dyDescent="0.25">
      <c r="A561" s="3">
        <v>38</v>
      </c>
      <c r="B561" s="201" t="s">
        <v>257</v>
      </c>
      <c r="C561" s="20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0" t="str">
        <f t="shared" si="17"/>
        <v/>
      </c>
      <c r="AJ561" s="5">
        <v>0</v>
      </c>
      <c r="AK561" s="15">
        <v>0</v>
      </c>
      <c r="AL561" s="7">
        <v>0</v>
      </c>
    </row>
    <row r="562" spans="1:38" ht="15.95" customHeight="1" x14ac:dyDescent="0.25">
      <c r="A562" s="3">
        <v>39</v>
      </c>
      <c r="B562" s="201" t="s">
        <v>263</v>
      </c>
      <c r="C562" s="20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0" t="str">
        <f t="shared" si="17"/>
        <v/>
      </c>
      <c r="AJ562" s="5"/>
      <c r="AK562" s="15"/>
      <c r="AL562" s="7">
        <v>0</v>
      </c>
    </row>
    <row r="563" spans="1:38" ht="15.95" customHeight="1" x14ac:dyDescent="0.25">
      <c r="A563" s="3">
        <v>40</v>
      </c>
      <c r="B563" s="201" t="s">
        <v>268</v>
      </c>
      <c r="C563" s="20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 t="s">
        <v>311</v>
      </c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0">
        <f t="shared" si="17"/>
        <v>1</v>
      </c>
      <c r="AJ563" s="5">
        <v>1</v>
      </c>
      <c r="AK563" s="15">
        <v>0</v>
      </c>
      <c r="AL563" s="7">
        <v>0</v>
      </c>
    </row>
    <row r="564" spans="1:38" ht="15.95" customHeight="1" x14ac:dyDescent="0.25">
      <c r="A564" s="3">
        <v>41</v>
      </c>
      <c r="B564" s="201" t="s">
        <v>274</v>
      </c>
      <c r="C564" s="20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0" t="str">
        <f t="shared" si="17"/>
        <v/>
      </c>
      <c r="AJ564" s="5"/>
      <c r="AK564" s="15"/>
      <c r="AL564" s="7">
        <v>0</v>
      </c>
    </row>
    <row r="565" spans="1:38" ht="15.95" customHeight="1" x14ac:dyDescent="0.25">
      <c r="A565" s="3">
        <v>42</v>
      </c>
      <c r="B565" s="201" t="s">
        <v>280</v>
      </c>
      <c r="C565" s="20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 t="s">
        <v>311</v>
      </c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10">
        <f t="shared" si="17"/>
        <v>1</v>
      </c>
      <c r="AJ565" s="5">
        <v>1</v>
      </c>
      <c r="AK565" s="15">
        <v>0</v>
      </c>
      <c r="AL565" s="7">
        <v>0</v>
      </c>
    </row>
    <row r="566" spans="1:38" ht="15.95" customHeight="1" x14ac:dyDescent="0.25">
      <c r="A566" s="3">
        <v>43</v>
      </c>
      <c r="B566" s="201" t="s">
        <v>286</v>
      </c>
      <c r="C566" s="20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 t="s">
        <v>311</v>
      </c>
      <c r="U566" s="5"/>
      <c r="V566" s="5"/>
      <c r="W566" s="5" t="s">
        <v>311</v>
      </c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0">
        <f t="shared" si="17"/>
        <v>2</v>
      </c>
      <c r="AJ566" s="5">
        <v>2</v>
      </c>
      <c r="AK566" s="15">
        <v>0</v>
      </c>
      <c r="AL566" s="7">
        <v>0</v>
      </c>
    </row>
    <row r="567" spans="1:38" ht="12.6" hidden="1" customHeight="1" x14ac:dyDescent="0.25">
      <c r="A567" s="3">
        <v>44</v>
      </c>
      <c r="B567" s="201"/>
      <c r="C567" s="20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10" t="str">
        <f t="shared" si="17"/>
        <v/>
      </c>
      <c r="AJ567" s="5"/>
      <c r="AK567" s="15"/>
    </row>
    <row r="568" spans="1:38" ht="12.6" hidden="1" customHeight="1" x14ac:dyDescent="0.25">
      <c r="A568" s="3">
        <v>45</v>
      </c>
      <c r="B568" s="201"/>
      <c r="C568" s="20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0" t="str">
        <f t="shared" si="17"/>
        <v/>
      </c>
      <c r="AJ568" s="5"/>
      <c r="AK568" s="15"/>
    </row>
    <row r="569" spans="1:38" ht="12.6" hidden="1" customHeight="1" x14ac:dyDescent="0.25">
      <c r="A569" s="3">
        <v>46</v>
      </c>
      <c r="B569" s="201"/>
      <c r="C569" s="20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0" t="str">
        <f t="shared" si="17"/>
        <v/>
      </c>
      <c r="AJ569" s="5"/>
      <c r="AK569" s="15"/>
    </row>
    <row r="570" spans="1:38" ht="12.6" hidden="1" customHeight="1" x14ac:dyDescent="0.25">
      <c r="A570" s="3">
        <v>47</v>
      </c>
      <c r="B570" s="201"/>
      <c r="C570" s="20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0" t="str">
        <f t="shared" si="17"/>
        <v/>
      </c>
      <c r="AJ570" s="5"/>
      <c r="AK570" s="15"/>
    </row>
    <row r="571" spans="1:38" ht="12.6" hidden="1" customHeight="1" x14ac:dyDescent="0.25">
      <c r="A571" s="3">
        <v>48</v>
      </c>
      <c r="B571" s="201"/>
      <c r="C571" s="20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0" t="str">
        <f t="shared" si="17"/>
        <v/>
      </c>
      <c r="AJ571" s="5"/>
      <c r="AK571" s="15"/>
    </row>
    <row r="572" spans="1:38" ht="12.6" hidden="1" customHeight="1" x14ac:dyDescent="0.25">
      <c r="A572" s="3">
        <v>49</v>
      </c>
      <c r="B572" s="201"/>
      <c r="C572" s="20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0" t="str">
        <f t="shared" si="17"/>
        <v/>
      </c>
      <c r="AJ572" s="5"/>
      <c r="AK572" s="15"/>
    </row>
    <row r="573" spans="1:38" ht="12.6" hidden="1" customHeight="1" x14ac:dyDescent="0.25">
      <c r="A573" s="3">
        <v>50</v>
      </c>
      <c r="B573" s="201"/>
      <c r="C573" s="20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0" t="str">
        <f t="shared" si="17"/>
        <v/>
      </c>
      <c r="AJ573" s="5"/>
      <c r="AK573" s="15"/>
    </row>
    <row r="574" spans="1:38" ht="12.6" hidden="1" customHeight="1" x14ac:dyDescent="0.25">
      <c r="A574" s="3">
        <v>51</v>
      </c>
      <c r="B574" s="201"/>
      <c r="C574" s="20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0" t="str">
        <f t="shared" si="17"/>
        <v/>
      </c>
      <c r="AJ574" s="5"/>
      <c r="AK574" s="15"/>
    </row>
    <row r="575" spans="1:38" ht="12.6" hidden="1" customHeight="1" x14ac:dyDescent="0.25">
      <c r="A575" s="3">
        <v>52</v>
      </c>
      <c r="B575" s="201"/>
      <c r="C575" s="20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0" t="str">
        <f t="shared" si="17"/>
        <v/>
      </c>
      <c r="AJ575" s="5"/>
      <c r="AK575" s="15"/>
    </row>
    <row r="576" spans="1:38" ht="12.6" hidden="1" customHeight="1" x14ac:dyDescent="0.25">
      <c r="A576" s="3">
        <v>53</v>
      </c>
      <c r="B576" s="201"/>
      <c r="C576" s="20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0" t="str">
        <f t="shared" si="17"/>
        <v/>
      </c>
      <c r="AJ576" s="5"/>
      <c r="AK576" s="15"/>
    </row>
    <row r="577" spans="1:38" ht="12.6" hidden="1" customHeight="1" x14ac:dyDescent="0.25">
      <c r="A577" s="3">
        <v>54</v>
      </c>
      <c r="B577" s="201"/>
      <c r="C577" s="20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0" t="str">
        <f t="shared" si="17"/>
        <v/>
      </c>
      <c r="AJ577" s="5"/>
      <c r="AK577" s="15"/>
    </row>
    <row r="578" spans="1:38" ht="12.6" hidden="1" customHeight="1" x14ac:dyDescent="0.25">
      <c r="A578" s="20">
        <v>55</v>
      </c>
      <c r="B578" s="201"/>
      <c r="C578" s="202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10" t="str">
        <f t="shared" si="17"/>
        <v/>
      </c>
      <c r="AJ578" s="21"/>
      <c r="AK578" s="22"/>
    </row>
    <row r="579" spans="1:38" s="39" customFormat="1" ht="12.6" customHeight="1" x14ac:dyDescent="0.2">
      <c r="A579" s="36"/>
      <c r="B579" s="203" t="s">
        <v>304</v>
      </c>
      <c r="C579" s="204"/>
      <c r="D579" s="40">
        <v>0</v>
      </c>
      <c r="E579" s="40">
        <v>2</v>
      </c>
      <c r="F579" s="40">
        <v>1</v>
      </c>
      <c r="G579" s="40">
        <v>0</v>
      </c>
      <c r="H579" s="40">
        <v>0</v>
      </c>
      <c r="I579" s="40">
        <v>0</v>
      </c>
      <c r="J579" s="40">
        <v>0</v>
      </c>
      <c r="K579" s="40">
        <v>0</v>
      </c>
      <c r="L579" s="40">
        <v>0</v>
      </c>
      <c r="M579" s="40">
        <v>0</v>
      </c>
      <c r="N579" s="40">
        <v>0</v>
      </c>
      <c r="O579" s="40">
        <v>0</v>
      </c>
      <c r="P579" s="40">
        <v>1</v>
      </c>
      <c r="Q579" s="40">
        <v>2</v>
      </c>
      <c r="R579" s="40">
        <v>1</v>
      </c>
      <c r="S579" s="40">
        <v>0</v>
      </c>
      <c r="T579" s="40">
        <v>2</v>
      </c>
      <c r="U579" s="40">
        <v>0</v>
      </c>
      <c r="V579" s="40">
        <v>0</v>
      </c>
      <c r="W579" s="40">
        <v>1</v>
      </c>
      <c r="X579" s="40">
        <v>0</v>
      </c>
      <c r="Y579" s="40">
        <v>0</v>
      </c>
      <c r="Z579" s="40">
        <v>1</v>
      </c>
      <c r="AA579" s="40">
        <v>0</v>
      </c>
      <c r="AB579" s="40">
        <v>0</v>
      </c>
      <c r="AC579" s="40">
        <v>0</v>
      </c>
      <c r="AD579" s="40">
        <v>0</v>
      </c>
      <c r="AE579" s="40">
        <v>0</v>
      </c>
      <c r="AF579" s="40">
        <v>0</v>
      </c>
      <c r="AG579" s="40">
        <v>0</v>
      </c>
      <c r="AH579" s="40">
        <v>0</v>
      </c>
      <c r="AI579" s="40">
        <v>11</v>
      </c>
      <c r="AJ579" s="40">
        <v>11</v>
      </c>
      <c r="AK579" s="41">
        <v>0</v>
      </c>
    </row>
    <row r="580" spans="1:38" s="39" customFormat="1" ht="12.6" customHeight="1" x14ac:dyDescent="0.2">
      <c r="A580" s="111"/>
      <c r="B580" s="150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</row>
    <row r="581" spans="1:38" s="39" customFormat="1" ht="12.6" customHeight="1" x14ac:dyDescent="0.2">
      <c r="A581" s="205" t="s">
        <v>312</v>
      </c>
      <c r="B581" s="208"/>
      <c r="C581" s="205"/>
      <c r="D581" s="205" t="s">
        <v>306</v>
      </c>
      <c r="E581" s="205"/>
      <c r="F581" s="205"/>
      <c r="G581" s="205"/>
      <c r="H581" s="205"/>
      <c r="I581" s="205"/>
      <c r="J581" s="205"/>
      <c r="K581" s="205"/>
      <c r="L581" s="205"/>
      <c r="M581" s="205"/>
      <c r="N581" s="112"/>
      <c r="O581" s="112"/>
      <c r="P581" s="205" t="s">
        <v>306</v>
      </c>
      <c r="Q581" s="205"/>
      <c r="R581" s="205"/>
      <c r="S581" s="205"/>
      <c r="T581" s="205"/>
      <c r="U581" s="205"/>
      <c r="V581" s="205"/>
      <c r="W581" s="205"/>
      <c r="X581" s="205"/>
      <c r="Y581" s="205"/>
      <c r="Z581" s="112"/>
      <c r="AA581" s="112"/>
      <c r="AB581" s="205" t="s">
        <v>306</v>
      </c>
      <c r="AC581" s="205"/>
      <c r="AD581" s="205"/>
      <c r="AE581" s="205"/>
      <c r="AF581" s="205"/>
      <c r="AG581" s="205"/>
      <c r="AH581" s="205"/>
      <c r="AI581" s="205"/>
      <c r="AJ581" s="205"/>
      <c r="AK581" s="205"/>
    </row>
    <row r="582" spans="1:38" s="39" customFormat="1" ht="12.6" customHeight="1" x14ac:dyDescent="0.2">
      <c r="A582" s="112"/>
      <c r="B582" s="151"/>
      <c r="C582" s="112"/>
      <c r="D582" s="205" t="s">
        <v>307</v>
      </c>
      <c r="E582" s="205"/>
      <c r="F582" s="205"/>
      <c r="G582" s="205"/>
      <c r="H582" s="205"/>
      <c r="I582" s="205"/>
      <c r="J582" s="205"/>
      <c r="K582" s="205"/>
      <c r="L582" s="205"/>
      <c r="M582" s="205"/>
      <c r="N582" s="112"/>
      <c r="O582" s="112"/>
      <c r="P582" s="205" t="s">
        <v>15</v>
      </c>
      <c r="Q582" s="205"/>
      <c r="R582" s="205"/>
      <c r="S582" s="205"/>
      <c r="T582" s="205"/>
      <c r="U582" s="205"/>
      <c r="V582" s="205"/>
      <c r="W582" s="205"/>
      <c r="X582" s="205"/>
      <c r="Y582" s="205"/>
      <c r="Z582" s="112"/>
      <c r="AA582" s="112"/>
      <c r="AB582" s="205" t="s">
        <v>16</v>
      </c>
      <c r="AC582" s="205"/>
      <c r="AD582" s="205"/>
      <c r="AE582" s="205"/>
      <c r="AF582" s="205"/>
      <c r="AG582" s="205"/>
      <c r="AH582" s="205"/>
      <c r="AI582" s="205"/>
      <c r="AJ582" s="205"/>
      <c r="AK582" s="205"/>
    </row>
    <row r="583" spans="1:38" s="39" customFormat="1" ht="12.6" customHeight="1" x14ac:dyDescent="0.2">
      <c r="A583" s="112"/>
      <c r="B583" s="151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</row>
    <row r="584" spans="1:38" s="39" customFormat="1" ht="12.6" customHeight="1" x14ac:dyDescent="0.2">
      <c r="A584" s="112"/>
      <c r="B584" s="151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</row>
    <row r="585" spans="1:38" s="39" customFormat="1" ht="12.6" customHeight="1" x14ac:dyDescent="0.2">
      <c r="A585" s="112"/>
      <c r="B585" s="151"/>
      <c r="C585" s="112"/>
      <c r="D585" s="206" t="s">
        <v>308</v>
      </c>
      <c r="E585" s="206"/>
      <c r="F585" s="206"/>
      <c r="G585" s="206"/>
      <c r="H585" s="206"/>
      <c r="I585" s="206"/>
      <c r="J585" s="206"/>
      <c r="K585" s="206"/>
      <c r="L585" s="206"/>
      <c r="M585" s="206"/>
      <c r="N585" s="112"/>
      <c r="O585" s="112"/>
      <c r="P585" s="206" t="s">
        <v>19</v>
      </c>
      <c r="Q585" s="206"/>
      <c r="R585" s="206"/>
      <c r="S585" s="206"/>
      <c r="T585" s="206"/>
      <c r="U585" s="206"/>
      <c r="V585" s="206"/>
      <c r="W585" s="206"/>
      <c r="X585" s="206"/>
      <c r="Y585" s="206"/>
      <c r="Z585" s="112"/>
      <c r="AA585" s="112"/>
      <c r="AB585" s="206"/>
      <c r="AC585" s="206"/>
      <c r="AD585" s="206"/>
      <c r="AE585" s="206"/>
      <c r="AF585" s="206"/>
      <c r="AG585" s="206"/>
      <c r="AH585" s="206"/>
      <c r="AI585" s="206"/>
      <c r="AJ585" s="206"/>
      <c r="AK585" s="206"/>
    </row>
    <row r="586" spans="1:38" s="73" customFormat="1" ht="21" customHeight="1" x14ac:dyDescent="0.3">
      <c r="A586" s="193" t="s">
        <v>321</v>
      </c>
      <c r="B586" s="207"/>
      <c r="C586" s="193"/>
      <c r="D586" s="193"/>
      <c r="E586" s="193"/>
      <c r="F586" s="193"/>
      <c r="G586" s="193"/>
      <c r="H586" s="193"/>
      <c r="I586" s="193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194" t="s">
        <v>290</v>
      </c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194"/>
      <c r="AH586" s="194"/>
      <c r="AI586" s="193">
        <v>43</v>
      </c>
      <c r="AJ586" s="193"/>
      <c r="AK586" s="193"/>
    </row>
    <row r="587" spans="1:38" ht="21" customHeight="1" x14ac:dyDescent="0.25">
      <c r="A587" s="181" t="s">
        <v>30</v>
      </c>
      <c r="B587" s="152"/>
      <c r="C587" s="107" t="s">
        <v>291</v>
      </c>
      <c r="D587" s="19">
        <v>1</v>
      </c>
      <c r="E587" s="19">
        <v>2</v>
      </c>
      <c r="F587" s="19">
        <v>3</v>
      </c>
      <c r="G587" s="19">
        <v>4</v>
      </c>
      <c r="H587" s="19">
        <v>5</v>
      </c>
      <c r="I587" s="19">
        <v>6</v>
      </c>
      <c r="J587" s="19">
        <v>7</v>
      </c>
      <c r="K587" s="19">
        <v>8</v>
      </c>
      <c r="L587" s="19">
        <v>9</v>
      </c>
      <c r="M587" s="19">
        <v>10</v>
      </c>
      <c r="N587" s="19">
        <v>11</v>
      </c>
      <c r="O587" s="19">
        <v>12</v>
      </c>
      <c r="P587" s="19">
        <v>13</v>
      </c>
      <c r="Q587" s="19">
        <v>14</v>
      </c>
      <c r="R587" s="19">
        <v>15</v>
      </c>
      <c r="S587" s="19">
        <v>16</v>
      </c>
      <c r="T587" s="19">
        <v>17</v>
      </c>
      <c r="U587" s="19">
        <v>18</v>
      </c>
      <c r="V587" s="19">
        <v>19</v>
      </c>
      <c r="W587" s="19">
        <v>20</v>
      </c>
      <c r="X587" s="19">
        <v>21</v>
      </c>
      <c r="Y587" s="19">
        <v>22</v>
      </c>
      <c r="Z587" s="19">
        <v>23</v>
      </c>
      <c r="AA587" s="19">
        <v>24</v>
      </c>
      <c r="AB587" s="19">
        <v>25</v>
      </c>
      <c r="AC587" s="19">
        <v>26</v>
      </c>
      <c r="AD587" s="19">
        <v>27</v>
      </c>
      <c r="AE587" s="19">
        <v>28</v>
      </c>
      <c r="AF587" s="19">
        <v>29</v>
      </c>
      <c r="AG587" s="19">
        <v>30</v>
      </c>
      <c r="AH587" s="19">
        <v>31</v>
      </c>
      <c r="AI587" s="196" t="s">
        <v>292</v>
      </c>
      <c r="AJ587" s="197"/>
      <c r="AK587" s="198"/>
    </row>
    <row r="588" spans="1:38" ht="12.6" customHeight="1" x14ac:dyDescent="0.25">
      <c r="A588" s="195"/>
      <c r="B588" s="18" t="s">
        <v>23</v>
      </c>
      <c r="C588" s="108" t="s">
        <v>293</v>
      </c>
      <c r="D588" s="34" t="s">
        <v>294</v>
      </c>
      <c r="E588" s="34" t="s">
        <v>295</v>
      </c>
      <c r="F588" s="34" t="s">
        <v>296</v>
      </c>
      <c r="G588" s="34" t="s">
        <v>297</v>
      </c>
      <c r="H588" s="34" t="s">
        <v>298</v>
      </c>
      <c r="I588" s="34" t="s">
        <v>299</v>
      </c>
      <c r="J588" s="34" t="s">
        <v>300</v>
      </c>
      <c r="K588" s="34" t="s">
        <v>294</v>
      </c>
      <c r="L588" s="34" t="s">
        <v>295</v>
      </c>
      <c r="M588" s="34" t="s">
        <v>296</v>
      </c>
      <c r="N588" s="34" t="s">
        <v>297</v>
      </c>
      <c r="O588" s="34" t="s">
        <v>298</v>
      </c>
      <c r="P588" s="34" t="s">
        <v>299</v>
      </c>
      <c r="Q588" s="34" t="s">
        <v>300</v>
      </c>
      <c r="R588" s="34" t="s">
        <v>294</v>
      </c>
      <c r="S588" s="34" t="s">
        <v>295</v>
      </c>
      <c r="T588" s="34" t="s">
        <v>296</v>
      </c>
      <c r="U588" s="34" t="s">
        <v>297</v>
      </c>
      <c r="V588" s="34" t="s">
        <v>298</v>
      </c>
      <c r="W588" s="34" t="s">
        <v>299</v>
      </c>
      <c r="X588" s="34" t="s">
        <v>300</v>
      </c>
      <c r="Y588" s="34" t="s">
        <v>294</v>
      </c>
      <c r="Z588" s="34" t="s">
        <v>295</v>
      </c>
      <c r="AA588" s="34" t="s">
        <v>296</v>
      </c>
      <c r="AB588" s="34" t="s">
        <v>297</v>
      </c>
      <c r="AC588" s="34" t="s">
        <v>298</v>
      </c>
      <c r="AD588" s="34" t="s">
        <v>299</v>
      </c>
      <c r="AE588" s="34" t="s">
        <v>300</v>
      </c>
      <c r="AF588" s="34" t="s">
        <v>294</v>
      </c>
      <c r="AG588" s="34" t="s">
        <v>295</v>
      </c>
      <c r="AH588" s="34" t="s">
        <v>296</v>
      </c>
      <c r="AI588" s="34" t="s">
        <v>301</v>
      </c>
      <c r="AJ588" s="34" t="s">
        <v>302</v>
      </c>
      <c r="AK588" s="35" t="s">
        <v>303</v>
      </c>
    </row>
    <row r="589" spans="1:38" ht="15.95" customHeight="1" x14ac:dyDescent="0.25">
      <c r="A589" s="8">
        <v>1</v>
      </c>
      <c r="B589" s="199" t="s">
        <v>36</v>
      </c>
      <c r="C589" s="20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 t="str">
        <f t="shared" ref="AI589:AI620" si="18">IF(SUM(AJ589:AK589)&gt;0,SUM(AJ589:AK589),"")</f>
        <v/>
      </c>
      <c r="AJ589" s="10"/>
      <c r="AK589" s="16"/>
      <c r="AL589" s="7">
        <v>0</v>
      </c>
    </row>
    <row r="590" spans="1:38" ht="15.95" customHeight="1" x14ac:dyDescent="0.25">
      <c r="A590" s="3">
        <v>2</v>
      </c>
      <c r="B590" s="201" t="s">
        <v>45</v>
      </c>
      <c r="C590" s="20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0" t="str">
        <f t="shared" si="18"/>
        <v/>
      </c>
      <c r="AJ590" s="5">
        <v>0</v>
      </c>
      <c r="AK590" s="15">
        <v>0</v>
      </c>
      <c r="AL590" s="7">
        <v>0</v>
      </c>
    </row>
    <row r="591" spans="1:38" ht="15.95" customHeight="1" x14ac:dyDescent="0.25">
      <c r="A591" s="3">
        <v>3</v>
      </c>
      <c r="B591" s="201" t="s">
        <v>51</v>
      </c>
      <c r="C591" s="20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0" t="str">
        <f t="shared" si="18"/>
        <v/>
      </c>
      <c r="AJ591" s="5"/>
      <c r="AK591" s="15"/>
      <c r="AL591" s="7">
        <v>0</v>
      </c>
    </row>
    <row r="592" spans="1:38" ht="15.95" customHeight="1" x14ac:dyDescent="0.25">
      <c r="A592" s="3">
        <v>4</v>
      </c>
      <c r="B592" s="201" t="s">
        <v>57</v>
      </c>
      <c r="C592" s="20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0" t="str">
        <f t="shared" si="18"/>
        <v/>
      </c>
      <c r="AJ592" s="5">
        <v>0</v>
      </c>
      <c r="AK592" s="15">
        <v>0</v>
      </c>
      <c r="AL592" s="7">
        <v>0</v>
      </c>
    </row>
    <row r="593" spans="1:38" ht="15.95" customHeight="1" x14ac:dyDescent="0.25">
      <c r="A593" s="3">
        <v>5</v>
      </c>
      <c r="B593" s="201" t="s">
        <v>63</v>
      </c>
      <c r="C593" s="20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0" t="str">
        <f t="shared" si="18"/>
        <v/>
      </c>
      <c r="AJ593" s="5">
        <v>0</v>
      </c>
      <c r="AK593" s="15">
        <v>0</v>
      </c>
      <c r="AL593" s="7">
        <v>0</v>
      </c>
    </row>
    <row r="594" spans="1:38" ht="15.95" customHeight="1" x14ac:dyDescent="0.25">
      <c r="A594" s="3">
        <v>6</v>
      </c>
      <c r="B594" s="201" t="s">
        <v>69</v>
      </c>
      <c r="C594" s="20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0" t="str">
        <f t="shared" si="18"/>
        <v/>
      </c>
      <c r="AJ594" s="5">
        <v>0</v>
      </c>
      <c r="AK594" s="15">
        <v>0</v>
      </c>
      <c r="AL594" s="7">
        <v>0</v>
      </c>
    </row>
    <row r="595" spans="1:38" ht="15.95" customHeight="1" x14ac:dyDescent="0.25">
      <c r="A595" s="3">
        <v>7</v>
      </c>
      <c r="B595" s="201" t="s">
        <v>75</v>
      </c>
      <c r="C595" s="20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10" t="str">
        <f t="shared" si="18"/>
        <v/>
      </c>
      <c r="AJ595" s="5">
        <v>0</v>
      </c>
      <c r="AK595" s="15">
        <v>0</v>
      </c>
      <c r="AL595" s="7">
        <v>0</v>
      </c>
    </row>
    <row r="596" spans="1:38" ht="15.95" customHeight="1" x14ac:dyDescent="0.25">
      <c r="A596" s="3">
        <v>8</v>
      </c>
      <c r="B596" s="201" t="s">
        <v>81</v>
      </c>
      <c r="C596" s="20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10" t="str">
        <f t="shared" si="18"/>
        <v/>
      </c>
      <c r="AJ596" s="5">
        <v>0</v>
      </c>
      <c r="AK596" s="15">
        <v>0</v>
      </c>
      <c r="AL596" s="7">
        <v>0</v>
      </c>
    </row>
    <row r="597" spans="1:38" ht="15.95" customHeight="1" x14ac:dyDescent="0.25">
      <c r="A597" s="3">
        <v>9</v>
      </c>
      <c r="B597" s="201" t="s">
        <v>87</v>
      </c>
      <c r="C597" s="20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10" t="str">
        <f t="shared" si="18"/>
        <v/>
      </c>
      <c r="AJ597" s="5">
        <v>0</v>
      </c>
      <c r="AK597" s="15">
        <v>0</v>
      </c>
      <c r="AL597" s="7">
        <v>0</v>
      </c>
    </row>
    <row r="598" spans="1:38" ht="15.95" customHeight="1" x14ac:dyDescent="0.25">
      <c r="A598" s="3">
        <v>10</v>
      </c>
      <c r="B598" s="201" t="s">
        <v>93</v>
      </c>
      <c r="C598" s="20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0" t="str">
        <f t="shared" si="18"/>
        <v/>
      </c>
      <c r="AJ598" s="5"/>
      <c r="AK598" s="15"/>
      <c r="AL598" s="7">
        <v>0</v>
      </c>
    </row>
    <row r="599" spans="1:38" ht="15.95" customHeight="1" x14ac:dyDescent="0.25">
      <c r="A599" s="3">
        <v>11</v>
      </c>
      <c r="B599" s="201" t="s">
        <v>99</v>
      </c>
      <c r="C599" s="20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0" t="str">
        <f t="shared" si="18"/>
        <v/>
      </c>
      <c r="AJ599" s="5"/>
      <c r="AK599" s="15"/>
      <c r="AL599" s="7">
        <v>0</v>
      </c>
    </row>
    <row r="600" spans="1:38" ht="15.95" customHeight="1" x14ac:dyDescent="0.25">
      <c r="A600" s="3">
        <v>12</v>
      </c>
      <c r="B600" s="201" t="s">
        <v>104</v>
      </c>
      <c r="C600" s="20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0" t="str">
        <f t="shared" si="18"/>
        <v/>
      </c>
      <c r="AJ600" s="5"/>
      <c r="AK600" s="15"/>
      <c r="AL600" s="7">
        <v>0</v>
      </c>
    </row>
    <row r="601" spans="1:38" ht="15.95" customHeight="1" x14ac:dyDescent="0.25">
      <c r="A601" s="3">
        <v>13</v>
      </c>
      <c r="B601" s="201" t="s">
        <v>110</v>
      </c>
      <c r="C601" s="20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0" t="str">
        <f t="shared" si="18"/>
        <v/>
      </c>
      <c r="AJ601" s="5"/>
      <c r="AK601" s="15"/>
      <c r="AL601" s="7">
        <v>0</v>
      </c>
    </row>
    <row r="602" spans="1:38" ht="15.95" customHeight="1" x14ac:dyDescent="0.25">
      <c r="A602" s="3">
        <v>14</v>
      </c>
      <c r="B602" s="201" t="s">
        <v>116</v>
      </c>
      <c r="C602" s="20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0" t="str">
        <f t="shared" si="18"/>
        <v/>
      </c>
      <c r="AJ602" s="5">
        <v>0</v>
      </c>
      <c r="AK602" s="15">
        <v>0</v>
      </c>
      <c r="AL602" s="7">
        <v>0</v>
      </c>
    </row>
    <row r="603" spans="1:38" ht="15.95" customHeight="1" x14ac:dyDescent="0.25">
      <c r="A603" s="3">
        <v>15</v>
      </c>
      <c r="B603" s="201" t="s">
        <v>121</v>
      </c>
      <c r="C603" s="20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0" t="str">
        <f t="shared" si="18"/>
        <v/>
      </c>
      <c r="AJ603" s="5">
        <v>0</v>
      </c>
      <c r="AK603" s="15">
        <v>0</v>
      </c>
      <c r="AL603" s="7">
        <v>0</v>
      </c>
    </row>
    <row r="604" spans="1:38" ht="15.95" customHeight="1" x14ac:dyDescent="0.25">
      <c r="A604" s="3">
        <v>16</v>
      </c>
      <c r="B604" s="201" t="s">
        <v>127</v>
      </c>
      <c r="C604" s="20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10" t="str">
        <f t="shared" si="18"/>
        <v/>
      </c>
      <c r="AJ604" s="5">
        <v>0</v>
      </c>
      <c r="AK604" s="15">
        <v>0</v>
      </c>
      <c r="AL604" s="7">
        <v>0</v>
      </c>
    </row>
    <row r="605" spans="1:38" ht="15.95" customHeight="1" x14ac:dyDescent="0.25">
      <c r="A605" s="3">
        <v>17</v>
      </c>
      <c r="B605" s="201" t="s">
        <v>133</v>
      </c>
      <c r="C605" s="20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0" t="str">
        <f t="shared" si="18"/>
        <v/>
      </c>
      <c r="AJ605" s="5">
        <v>0</v>
      </c>
      <c r="AK605" s="15">
        <v>0</v>
      </c>
      <c r="AL605" s="7">
        <v>0</v>
      </c>
    </row>
    <row r="606" spans="1:38" ht="15.95" customHeight="1" x14ac:dyDescent="0.25">
      <c r="A606" s="3">
        <v>18</v>
      </c>
      <c r="B606" s="201" t="s">
        <v>139</v>
      </c>
      <c r="C606" s="20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0" t="str">
        <f t="shared" si="18"/>
        <v/>
      </c>
      <c r="AJ606" s="5">
        <v>0</v>
      </c>
      <c r="AK606" s="15">
        <v>0</v>
      </c>
      <c r="AL606" s="7">
        <v>0</v>
      </c>
    </row>
    <row r="607" spans="1:38" ht="15.95" customHeight="1" x14ac:dyDescent="0.25">
      <c r="A607" s="3">
        <v>19</v>
      </c>
      <c r="B607" s="201" t="s">
        <v>145</v>
      </c>
      <c r="C607" s="20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0" t="str">
        <f t="shared" si="18"/>
        <v/>
      </c>
      <c r="AJ607" s="5"/>
      <c r="AK607" s="15"/>
      <c r="AL607" s="7">
        <v>0</v>
      </c>
    </row>
    <row r="608" spans="1:38" ht="15.95" customHeight="1" x14ac:dyDescent="0.25">
      <c r="A608" s="3">
        <v>20</v>
      </c>
      <c r="B608" s="201" t="s">
        <v>151</v>
      </c>
      <c r="C608" s="20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0" t="str">
        <f t="shared" si="18"/>
        <v/>
      </c>
      <c r="AJ608" s="5"/>
      <c r="AK608" s="15"/>
      <c r="AL608" s="7">
        <v>0</v>
      </c>
    </row>
    <row r="609" spans="1:38" ht="15.95" customHeight="1" x14ac:dyDescent="0.25">
      <c r="A609" s="3">
        <v>21</v>
      </c>
      <c r="B609" s="201" t="s">
        <v>156</v>
      </c>
      <c r="C609" s="20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0" t="str">
        <f t="shared" si="18"/>
        <v/>
      </c>
      <c r="AJ609" s="5">
        <v>0</v>
      </c>
      <c r="AK609" s="15">
        <v>0</v>
      </c>
      <c r="AL609" s="7">
        <v>0</v>
      </c>
    </row>
    <row r="610" spans="1:38" ht="15.95" customHeight="1" x14ac:dyDescent="0.25">
      <c r="A610" s="3">
        <v>22</v>
      </c>
      <c r="B610" s="201" t="s">
        <v>162</v>
      </c>
      <c r="C610" s="20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0" t="str">
        <f t="shared" si="18"/>
        <v/>
      </c>
      <c r="AJ610" s="5"/>
      <c r="AK610" s="15"/>
      <c r="AL610" s="7">
        <v>0</v>
      </c>
    </row>
    <row r="611" spans="1:38" ht="15.95" customHeight="1" x14ac:dyDescent="0.25">
      <c r="A611" s="3">
        <v>23</v>
      </c>
      <c r="B611" s="201" t="s">
        <v>168</v>
      </c>
      <c r="C611" s="20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0" t="str">
        <f t="shared" si="18"/>
        <v/>
      </c>
      <c r="AJ611" s="5"/>
      <c r="AK611" s="15"/>
      <c r="AL611" s="7">
        <v>0</v>
      </c>
    </row>
    <row r="612" spans="1:38" ht="15.95" customHeight="1" x14ac:dyDescent="0.25">
      <c r="A612" s="3">
        <v>24</v>
      </c>
      <c r="B612" s="201" t="s">
        <v>174</v>
      </c>
      <c r="C612" s="20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0" t="str">
        <f t="shared" si="18"/>
        <v/>
      </c>
      <c r="AJ612" s="5"/>
      <c r="AK612" s="15"/>
      <c r="AL612" s="7">
        <v>0</v>
      </c>
    </row>
    <row r="613" spans="1:38" ht="15.95" customHeight="1" x14ac:dyDescent="0.25">
      <c r="A613" s="3">
        <v>25</v>
      </c>
      <c r="B613" s="201" t="s">
        <v>180</v>
      </c>
      <c r="C613" s="20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0" t="str">
        <f t="shared" si="18"/>
        <v/>
      </c>
      <c r="AJ613" s="5">
        <v>0</v>
      </c>
      <c r="AK613" s="15">
        <v>0</v>
      </c>
      <c r="AL613" s="7">
        <v>0</v>
      </c>
    </row>
    <row r="614" spans="1:38" ht="15.95" customHeight="1" x14ac:dyDescent="0.25">
      <c r="A614" s="3">
        <v>26</v>
      </c>
      <c r="B614" s="201" t="s">
        <v>186</v>
      </c>
      <c r="C614" s="20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0" t="str">
        <f t="shared" si="18"/>
        <v/>
      </c>
      <c r="AJ614" s="5">
        <v>0</v>
      </c>
      <c r="AK614" s="15">
        <v>0</v>
      </c>
      <c r="AL614" s="7">
        <v>0</v>
      </c>
    </row>
    <row r="615" spans="1:38" ht="15.95" customHeight="1" x14ac:dyDescent="0.25">
      <c r="A615" s="3">
        <v>27</v>
      </c>
      <c r="B615" s="201" t="s">
        <v>192</v>
      </c>
      <c r="C615" s="20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0" t="str">
        <f t="shared" si="18"/>
        <v/>
      </c>
      <c r="AJ615" s="5">
        <v>0</v>
      </c>
      <c r="AK615" s="15">
        <v>0</v>
      </c>
      <c r="AL615" s="7">
        <v>0</v>
      </c>
    </row>
    <row r="616" spans="1:38" ht="15.95" customHeight="1" x14ac:dyDescent="0.25">
      <c r="A616" s="3">
        <v>28</v>
      </c>
      <c r="B616" s="201" t="s">
        <v>198</v>
      </c>
      <c r="C616" s="20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0" t="str">
        <f t="shared" si="18"/>
        <v/>
      </c>
      <c r="AJ616" s="5"/>
      <c r="AK616" s="15"/>
      <c r="AL616" s="7">
        <v>0</v>
      </c>
    </row>
    <row r="617" spans="1:38" ht="15.95" customHeight="1" x14ac:dyDescent="0.25">
      <c r="A617" s="3">
        <v>29</v>
      </c>
      <c r="B617" s="201" t="s">
        <v>204</v>
      </c>
      <c r="C617" s="20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0" t="str">
        <f t="shared" si="18"/>
        <v/>
      </c>
      <c r="AJ617" s="5">
        <v>0</v>
      </c>
      <c r="AK617" s="15">
        <v>0</v>
      </c>
      <c r="AL617" s="7">
        <v>0</v>
      </c>
    </row>
    <row r="618" spans="1:38" ht="15.95" customHeight="1" x14ac:dyDescent="0.25">
      <c r="A618" s="3">
        <v>30</v>
      </c>
      <c r="B618" s="201" t="s">
        <v>210</v>
      </c>
      <c r="C618" s="20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0" t="str">
        <f t="shared" si="18"/>
        <v/>
      </c>
      <c r="AJ618" s="5">
        <v>0</v>
      </c>
      <c r="AK618" s="15">
        <v>0</v>
      </c>
      <c r="AL618" s="7">
        <v>0</v>
      </c>
    </row>
    <row r="619" spans="1:38" ht="15.95" customHeight="1" x14ac:dyDescent="0.25">
      <c r="A619" s="3">
        <v>31</v>
      </c>
      <c r="B619" s="201" t="s">
        <v>216</v>
      </c>
      <c r="C619" s="20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0" t="str">
        <f t="shared" si="18"/>
        <v/>
      </c>
      <c r="AJ619" s="5"/>
      <c r="AK619" s="15"/>
      <c r="AL619" s="7">
        <v>0</v>
      </c>
    </row>
    <row r="620" spans="1:38" ht="15.95" customHeight="1" x14ac:dyDescent="0.25">
      <c r="A620" s="3">
        <v>32</v>
      </c>
      <c r="B620" s="201" t="s">
        <v>221</v>
      </c>
      <c r="C620" s="20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0" t="str">
        <f t="shared" si="18"/>
        <v/>
      </c>
      <c r="AJ620" s="5"/>
      <c r="AK620" s="15"/>
      <c r="AL620" s="7">
        <v>0</v>
      </c>
    </row>
    <row r="621" spans="1:38" ht="15.95" customHeight="1" x14ac:dyDescent="0.25">
      <c r="A621" s="3">
        <v>33</v>
      </c>
      <c r="B621" s="201" t="s">
        <v>227</v>
      </c>
      <c r="C621" s="20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0" t="str">
        <f t="shared" ref="AI621:AI652" si="19">IF(SUM(AJ621:AK621)&gt;0,SUM(AJ621:AK621),"")</f>
        <v/>
      </c>
      <c r="AJ621" s="5"/>
      <c r="AK621" s="15"/>
      <c r="AL621" s="7">
        <v>0</v>
      </c>
    </row>
    <row r="622" spans="1:38" ht="15.95" customHeight="1" x14ac:dyDescent="0.25">
      <c r="A622" s="3">
        <v>34</v>
      </c>
      <c r="B622" s="201" t="s">
        <v>233</v>
      </c>
      <c r="C622" s="20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0" t="str">
        <f t="shared" si="19"/>
        <v/>
      </c>
      <c r="AJ622" s="5">
        <v>0</v>
      </c>
      <c r="AK622" s="15">
        <v>0</v>
      </c>
      <c r="AL622" s="7">
        <v>0</v>
      </c>
    </row>
    <row r="623" spans="1:38" ht="15.95" customHeight="1" x14ac:dyDescent="0.25">
      <c r="A623" s="3">
        <v>35</v>
      </c>
      <c r="B623" s="201" t="s">
        <v>239</v>
      </c>
      <c r="C623" s="20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0" t="str">
        <f t="shared" si="19"/>
        <v/>
      </c>
      <c r="AJ623" s="5"/>
      <c r="AK623" s="15"/>
      <c r="AL623" s="7">
        <v>0</v>
      </c>
    </row>
    <row r="624" spans="1:38" ht="15.95" customHeight="1" x14ac:dyDescent="0.25">
      <c r="A624" s="3">
        <v>36</v>
      </c>
      <c r="B624" s="201" t="s">
        <v>245</v>
      </c>
      <c r="C624" s="20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0" t="str">
        <f t="shared" si="19"/>
        <v/>
      </c>
      <c r="AJ624" s="5"/>
      <c r="AK624" s="15"/>
      <c r="AL624" s="7">
        <v>0</v>
      </c>
    </row>
    <row r="625" spans="1:38" ht="15.95" customHeight="1" x14ac:dyDescent="0.25">
      <c r="A625" s="3">
        <v>37</v>
      </c>
      <c r="B625" s="201" t="s">
        <v>251</v>
      </c>
      <c r="C625" s="20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0" t="str">
        <f t="shared" si="19"/>
        <v/>
      </c>
      <c r="AJ625" s="5">
        <v>0</v>
      </c>
      <c r="AK625" s="15">
        <v>0</v>
      </c>
      <c r="AL625" s="7">
        <v>0</v>
      </c>
    </row>
    <row r="626" spans="1:38" ht="15.95" customHeight="1" x14ac:dyDescent="0.25">
      <c r="A626" s="3">
        <v>38</v>
      </c>
      <c r="B626" s="201" t="s">
        <v>257</v>
      </c>
      <c r="C626" s="20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0" t="str">
        <f t="shared" si="19"/>
        <v/>
      </c>
      <c r="AJ626" s="5">
        <v>0</v>
      </c>
      <c r="AK626" s="15">
        <v>0</v>
      </c>
      <c r="AL626" s="7">
        <v>0</v>
      </c>
    </row>
    <row r="627" spans="1:38" ht="15.95" customHeight="1" x14ac:dyDescent="0.25">
      <c r="A627" s="3">
        <v>39</v>
      </c>
      <c r="B627" s="201" t="s">
        <v>263</v>
      </c>
      <c r="C627" s="20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0" t="str">
        <f t="shared" si="19"/>
        <v/>
      </c>
      <c r="AJ627" s="5"/>
      <c r="AK627" s="15"/>
      <c r="AL627" s="7">
        <v>0</v>
      </c>
    </row>
    <row r="628" spans="1:38" ht="15.95" customHeight="1" x14ac:dyDescent="0.25">
      <c r="A628" s="3">
        <v>40</v>
      </c>
      <c r="B628" s="201" t="s">
        <v>268</v>
      </c>
      <c r="C628" s="20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0" t="str">
        <f t="shared" si="19"/>
        <v/>
      </c>
      <c r="AJ628" s="5">
        <v>0</v>
      </c>
      <c r="AK628" s="15">
        <v>0</v>
      </c>
      <c r="AL628" s="7">
        <v>0</v>
      </c>
    </row>
    <row r="629" spans="1:38" ht="15.95" customHeight="1" x14ac:dyDescent="0.25">
      <c r="A629" s="3">
        <v>41</v>
      </c>
      <c r="B629" s="201" t="s">
        <v>274</v>
      </c>
      <c r="C629" s="20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0" t="str">
        <f t="shared" si="19"/>
        <v/>
      </c>
      <c r="AJ629" s="5"/>
      <c r="AK629" s="15"/>
      <c r="AL629" s="7">
        <v>0</v>
      </c>
    </row>
    <row r="630" spans="1:38" ht="15.95" customHeight="1" x14ac:dyDescent="0.25">
      <c r="A630" s="3">
        <v>42</v>
      </c>
      <c r="B630" s="201" t="s">
        <v>280</v>
      </c>
      <c r="C630" s="20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0" t="str">
        <f t="shared" si="19"/>
        <v/>
      </c>
      <c r="AJ630" s="5">
        <v>0</v>
      </c>
      <c r="AK630" s="15">
        <v>0</v>
      </c>
      <c r="AL630" s="7">
        <v>0</v>
      </c>
    </row>
    <row r="631" spans="1:38" ht="15.95" customHeight="1" x14ac:dyDescent="0.25">
      <c r="A631" s="3">
        <v>43</v>
      </c>
      <c r="B631" s="201" t="s">
        <v>286</v>
      </c>
      <c r="C631" s="20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0" t="str">
        <f t="shared" si="19"/>
        <v/>
      </c>
      <c r="AJ631" s="5">
        <v>0</v>
      </c>
      <c r="AK631" s="15">
        <v>0</v>
      </c>
      <c r="AL631" s="7">
        <v>0</v>
      </c>
    </row>
    <row r="632" spans="1:38" ht="12.6" hidden="1" customHeight="1" x14ac:dyDescent="0.25">
      <c r="A632" s="3">
        <v>44</v>
      </c>
      <c r="B632" s="201"/>
      <c r="C632" s="20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0" t="str">
        <f t="shared" si="19"/>
        <v/>
      </c>
      <c r="AJ632" s="5"/>
      <c r="AK632" s="15"/>
    </row>
    <row r="633" spans="1:38" ht="12.6" hidden="1" customHeight="1" x14ac:dyDescent="0.25">
      <c r="A633" s="3">
        <v>45</v>
      </c>
      <c r="B633" s="201"/>
      <c r="C633" s="20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0" t="str">
        <f t="shared" si="19"/>
        <v/>
      </c>
      <c r="AJ633" s="5"/>
      <c r="AK633" s="15"/>
    </row>
    <row r="634" spans="1:38" ht="12.6" hidden="1" customHeight="1" x14ac:dyDescent="0.25">
      <c r="A634" s="3">
        <v>46</v>
      </c>
      <c r="B634" s="201"/>
      <c r="C634" s="20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0" t="str">
        <f t="shared" si="19"/>
        <v/>
      </c>
      <c r="AJ634" s="5"/>
      <c r="AK634" s="15"/>
    </row>
    <row r="635" spans="1:38" ht="12.6" hidden="1" customHeight="1" x14ac:dyDescent="0.25">
      <c r="A635" s="3">
        <v>47</v>
      </c>
      <c r="B635" s="201"/>
      <c r="C635" s="20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0" t="str">
        <f t="shared" si="19"/>
        <v/>
      </c>
      <c r="AJ635" s="5"/>
      <c r="AK635" s="15"/>
    </row>
    <row r="636" spans="1:38" ht="12.6" hidden="1" customHeight="1" x14ac:dyDescent="0.25">
      <c r="A636" s="3">
        <v>48</v>
      </c>
      <c r="B636" s="201"/>
      <c r="C636" s="20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0" t="str">
        <f t="shared" si="19"/>
        <v/>
      </c>
      <c r="AJ636" s="5"/>
      <c r="AK636" s="15"/>
    </row>
    <row r="637" spans="1:38" ht="12.6" hidden="1" customHeight="1" x14ac:dyDescent="0.25">
      <c r="A637" s="3">
        <v>49</v>
      </c>
      <c r="B637" s="201"/>
      <c r="C637" s="20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0" t="str">
        <f t="shared" si="19"/>
        <v/>
      </c>
      <c r="AJ637" s="5"/>
      <c r="AK637" s="15"/>
    </row>
    <row r="638" spans="1:38" ht="12.6" hidden="1" customHeight="1" x14ac:dyDescent="0.25">
      <c r="A638" s="3">
        <v>50</v>
      </c>
      <c r="B638" s="201"/>
      <c r="C638" s="20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0" t="str">
        <f t="shared" si="19"/>
        <v/>
      </c>
      <c r="AJ638" s="5"/>
      <c r="AK638" s="15"/>
    </row>
    <row r="639" spans="1:38" ht="12.6" hidden="1" customHeight="1" x14ac:dyDescent="0.25">
      <c r="A639" s="3">
        <v>51</v>
      </c>
      <c r="B639" s="201"/>
      <c r="C639" s="20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0" t="str">
        <f t="shared" si="19"/>
        <v/>
      </c>
      <c r="AJ639" s="5"/>
      <c r="AK639" s="15"/>
    </row>
    <row r="640" spans="1:38" ht="12.6" hidden="1" customHeight="1" x14ac:dyDescent="0.25">
      <c r="A640" s="3">
        <v>52</v>
      </c>
      <c r="B640" s="201"/>
      <c r="C640" s="20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0" t="str">
        <f t="shared" si="19"/>
        <v/>
      </c>
      <c r="AJ640" s="5"/>
      <c r="AK640" s="15"/>
    </row>
    <row r="641" spans="1:37" ht="12.6" hidden="1" customHeight="1" x14ac:dyDescent="0.25">
      <c r="A641" s="3">
        <v>53</v>
      </c>
      <c r="B641" s="201"/>
      <c r="C641" s="20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0" t="str">
        <f t="shared" si="19"/>
        <v/>
      </c>
      <c r="AJ641" s="5"/>
      <c r="AK641" s="15"/>
    </row>
    <row r="642" spans="1:37" ht="12.6" hidden="1" customHeight="1" x14ac:dyDescent="0.25">
      <c r="A642" s="3">
        <v>54</v>
      </c>
      <c r="B642" s="201"/>
      <c r="C642" s="20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0" t="str">
        <f t="shared" si="19"/>
        <v/>
      </c>
      <c r="AJ642" s="5"/>
      <c r="AK642" s="15"/>
    </row>
    <row r="643" spans="1:37" ht="12.6" hidden="1" customHeight="1" x14ac:dyDescent="0.25">
      <c r="A643" s="20">
        <v>55</v>
      </c>
      <c r="B643" s="201"/>
      <c r="C643" s="202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10" t="str">
        <f t="shared" si="19"/>
        <v/>
      </c>
      <c r="AJ643" s="21"/>
      <c r="AK643" s="22"/>
    </row>
    <row r="644" spans="1:37" s="39" customFormat="1" ht="12.6" customHeight="1" x14ac:dyDescent="0.2">
      <c r="A644" s="36"/>
      <c r="B644" s="203" t="s">
        <v>304</v>
      </c>
      <c r="C644" s="204"/>
      <c r="D644" s="40">
        <v>0</v>
      </c>
      <c r="E644" s="40">
        <v>0</v>
      </c>
      <c r="F644" s="40">
        <v>0</v>
      </c>
      <c r="G644" s="40">
        <v>0</v>
      </c>
      <c r="H644" s="40">
        <v>0</v>
      </c>
      <c r="I644" s="40">
        <v>0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0</v>
      </c>
      <c r="AJ644" s="40">
        <v>0</v>
      </c>
      <c r="AK644" s="41">
        <v>0</v>
      </c>
    </row>
    <row r="645" spans="1:37" ht="12.6" customHeight="1" x14ac:dyDescent="0.25">
      <c r="A645" s="111"/>
      <c r="B645" s="150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</row>
    <row r="646" spans="1:37" ht="12.6" customHeight="1" x14ac:dyDescent="0.25">
      <c r="A646" s="205" t="s">
        <v>305</v>
      </c>
      <c r="B646" s="208"/>
      <c r="C646" s="205"/>
      <c r="D646" s="205" t="s">
        <v>306</v>
      </c>
      <c r="E646" s="205"/>
      <c r="F646" s="205"/>
      <c r="G646" s="205"/>
      <c r="H646" s="205"/>
      <c r="I646" s="205"/>
      <c r="J646" s="205"/>
      <c r="K646" s="205"/>
      <c r="L646" s="205"/>
      <c r="M646" s="205"/>
      <c r="N646" s="112"/>
      <c r="O646" s="112"/>
      <c r="P646" s="205" t="s">
        <v>306</v>
      </c>
      <c r="Q646" s="205"/>
      <c r="R646" s="205"/>
      <c r="S646" s="205"/>
      <c r="T646" s="205"/>
      <c r="U646" s="205"/>
      <c r="V646" s="205"/>
      <c r="W646" s="205"/>
      <c r="X646" s="205"/>
      <c r="Y646" s="205"/>
      <c r="Z646" s="112"/>
      <c r="AA646" s="112"/>
      <c r="AB646" s="205" t="s">
        <v>306</v>
      </c>
      <c r="AC646" s="205"/>
      <c r="AD646" s="205"/>
      <c r="AE646" s="205"/>
      <c r="AF646" s="205"/>
      <c r="AG646" s="205"/>
      <c r="AH646" s="205"/>
      <c r="AI646" s="205"/>
      <c r="AJ646" s="205"/>
      <c r="AK646" s="205"/>
    </row>
    <row r="647" spans="1:37" ht="12.6" customHeight="1" x14ac:dyDescent="0.25">
      <c r="A647" s="112"/>
      <c r="B647" s="151"/>
      <c r="C647" s="112"/>
      <c r="D647" s="205" t="s">
        <v>307</v>
      </c>
      <c r="E647" s="205"/>
      <c r="F647" s="205"/>
      <c r="G647" s="205"/>
      <c r="H647" s="205"/>
      <c r="I647" s="205"/>
      <c r="J647" s="205"/>
      <c r="K647" s="205"/>
      <c r="L647" s="205"/>
      <c r="M647" s="205"/>
      <c r="N647" s="112"/>
      <c r="O647" s="112"/>
      <c r="P647" s="205" t="s">
        <v>15</v>
      </c>
      <c r="Q647" s="205"/>
      <c r="R647" s="205"/>
      <c r="S647" s="205"/>
      <c r="T647" s="205"/>
      <c r="U647" s="205"/>
      <c r="V647" s="205"/>
      <c r="W647" s="205"/>
      <c r="X647" s="205"/>
      <c r="Y647" s="205"/>
      <c r="Z647" s="112"/>
      <c r="AA647" s="112"/>
      <c r="AB647" s="205" t="s">
        <v>16</v>
      </c>
      <c r="AC647" s="205"/>
      <c r="AD647" s="205"/>
      <c r="AE647" s="205"/>
      <c r="AF647" s="205"/>
      <c r="AG647" s="205"/>
      <c r="AH647" s="205"/>
      <c r="AI647" s="205"/>
      <c r="AJ647" s="205"/>
      <c r="AK647" s="205"/>
    </row>
    <row r="648" spans="1:37" ht="12.6" customHeight="1" x14ac:dyDescent="0.25">
      <c r="A648" s="112"/>
      <c r="B648" s="151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</row>
    <row r="649" spans="1:37" ht="12.6" customHeight="1" x14ac:dyDescent="0.25">
      <c r="A649" s="112"/>
      <c r="B649" s="151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</row>
    <row r="650" spans="1:37" ht="13.35" customHeight="1" x14ac:dyDescent="0.25">
      <c r="A650" s="112"/>
      <c r="B650" s="151"/>
      <c r="C650" s="112"/>
      <c r="D650" s="206" t="s">
        <v>308</v>
      </c>
      <c r="E650" s="206"/>
      <c r="F650" s="206"/>
      <c r="G650" s="206"/>
      <c r="H650" s="206"/>
      <c r="I650" s="206"/>
      <c r="J650" s="206"/>
      <c r="K650" s="206"/>
      <c r="L650" s="206"/>
      <c r="M650" s="206"/>
      <c r="N650" s="112"/>
      <c r="O650" s="112"/>
      <c r="P650" s="206" t="s">
        <v>19</v>
      </c>
      <c r="Q650" s="206"/>
      <c r="R650" s="206"/>
      <c r="S650" s="206"/>
      <c r="T650" s="206"/>
      <c r="U650" s="206"/>
      <c r="V650" s="206"/>
      <c r="W650" s="206"/>
      <c r="X650" s="206"/>
      <c r="Y650" s="206"/>
      <c r="Z650" s="112"/>
      <c r="AA650" s="112"/>
      <c r="AB650" s="206"/>
      <c r="AC650" s="206"/>
      <c r="AD650" s="206"/>
      <c r="AE650" s="206"/>
      <c r="AF650" s="206"/>
      <c r="AG650" s="206"/>
      <c r="AH650" s="206"/>
      <c r="AI650" s="206"/>
      <c r="AJ650" s="206"/>
      <c r="AK650" s="206"/>
    </row>
    <row r="651" spans="1:37" ht="13.35" customHeight="1" x14ac:dyDescent="0.25">
      <c r="B651" s="153"/>
    </row>
    <row r="652" spans="1:37" ht="13.35" customHeight="1" x14ac:dyDescent="0.25">
      <c r="B652" s="153"/>
    </row>
  </sheetData>
  <mergeCells count="710">
    <mergeCell ref="AB646:AK646"/>
    <mergeCell ref="D647:M647"/>
    <mergeCell ref="P647:Y647"/>
    <mergeCell ref="AB647:AK647"/>
    <mergeCell ref="D650:M650"/>
    <mergeCell ref="P650:Y650"/>
    <mergeCell ref="AB650:AK650"/>
    <mergeCell ref="B641:C641"/>
    <mergeCell ref="B642:C642"/>
    <mergeCell ref="B643:C643"/>
    <mergeCell ref="B644:C644"/>
    <mergeCell ref="D646:M646"/>
    <mergeCell ref="P646:Y646"/>
    <mergeCell ref="A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A587:A588"/>
    <mergeCell ref="AI587:AK587"/>
    <mergeCell ref="B589:C589"/>
    <mergeCell ref="B590:C590"/>
    <mergeCell ref="B591:C591"/>
    <mergeCell ref="B592:C592"/>
    <mergeCell ref="D585:M585"/>
    <mergeCell ref="P585:Y585"/>
    <mergeCell ref="AB585:AK585"/>
    <mergeCell ref="A586:I586"/>
    <mergeCell ref="U586:AH586"/>
    <mergeCell ref="AI586:AK586"/>
    <mergeCell ref="B579:C579"/>
    <mergeCell ref="D581:M581"/>
    <mergeCell ref="P581:Y581"/>
    <mergeCell ref="AB581:AK581"/>
    <mergeCell ref="D582:M582"/>
    <mergeCell ref="P582:Y582"/>
    <mergeCell ref="AB582:AK582"/>
    <mergeCell ref="A581:C581"/>
    <mergeCell ref="B573:C573"/>
    <mergeCell ref="B574:C574"/>
    <mergeCell ref="B575:C575"/>
    <mergeCell ref="B576:C576"/>
    <mergeCell ref="B577:C577"/>
    <mergeCell ref="B578:C578"/>
    <mergeCell ref="B567:C567"/>
    <mergeCell ref="B568:C568"/>
    <mergeCell ref="B569:C569"/>
    <mergeCell ref="B570:C570"/>
    <mergeCell ref="B571:C571"/>
    <mergeCell ref="B572:C572"/>
    <mergeCell ref="B561:C561"/>
    <mergeCell ref="B562:C562"/>
    <mergeCell ref="B563:C563"/>
    <mergeCell ref="B564:C564"/>
    <mergeCell ref="B565:C565"/>
    <mergeCell ref="B566:C566"/>
    <mergeCell ref="B555:C555"/>
    <mergeCell ref="B556:C556"/>
    <mergeCell ref="B557:C557"/>
    <mergeCell ref="B558:C558"/>
    <mergeCell ref="B559:C559"/>
    <mergeCell ref="B560:C560"/>
    <mergeCell ref="B549:C549"/>
    <mergeCell ref="B550:C550"/>
    <mergeCell ref="B551:C551"/>
    <mergeCell ref="B552:C552"/>
    <mergeCell ref="B553:C553"/>
    <mergeCell ref="B554:C554"/>
    <mergeCell ref="B543:C543"/>
    <mergeCell ref="B544:C544"/>
    <mergeCell ref="B545:C545"/>
    <mergeCell ref="B546:C546"/>
    <mergeCell ref="B547:C547"/>
    <mergeCell ref="B548:C548"/>
    <mergeCell ref="B537:C537"/>
    <mergeCell ref="B538:C538"/>
    <mergeCell ref="B539:C539"/>
    <mergeCell ref="B540:C540"/>
    <mergeCell ref="B541:C541"/>
    <mergeCell ref="B542:C542"/>
    <mergeCell ref="B531:C531"/>
    <mergeCell ref="B532:C532"/>
    <mergeCell ref="B533:C533"/>
    <mergeCell ref="B534:C534"/>
    <mergeCell ref="B535:C535"/>
    <mergeCell ref="B536:C536"/>
    <mergeCell ref="B525:C525"/>
    <mergeCell ref="B526:C526"/>
    <mergeCell ref="B527:C527"/>
    <mergeCell ref="B528:C528"/>
    <mergeCell ref="B529:C529"/>
    <mergeCell ref="B530:C530"/>
    <mergeCell ref="A521:I521"/>
    <mergeCell ref="U521:AH521"/>
    <mergeCell ref="AI521:AK521"/>
    <mergeCell ref="A522:A523"/>
    <mergeCell ref="AI522:AK522"/>
    <mergeCell ref="B524:C524"/>
    <mergeCell ref="AB516:AK516"/>
    <mergeCell ref="D517:M517"/>
    <mergeCell ref="P517:Y517"/>
    <mergeCell ref="AB517:AK517"/>
    <mergeCell ref="D520:M520"/>
    <mergeCell ref="P520:Y520"/>
    <mergeCell ref="AB520:AK520"/>
    <mergeCell ref="B511:C511"/>
    <mergeCell ref="B512:C512"/>
    <mergeCell ref="B513:C513"/>
    <mergeCell ref="B514:C514"/>
    <mergeCell ref="D516:M516"/>
    <mergeCell ref="P516:Y516"/>
    <mergeCell ref="A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A457:A458"/>
    <mergeCell ref="AI457:AK457"/>
    <mergeCell ref="B459:C459"/>
    <mergeCell ref="B460:C460"/>
    <mergeCell ref="B461:C461"/>
    <mergeCell ref="B462:C462"/>
    <mergeCell ref="D455:M455"/>
    <mergeCell ref="P455:Y455"/>
    <mergeCell ref="AB455:AK455"/>
    <mergeCell ref="A456:I456"/>
    <mergeCell ref="U456:AH456"/>
    <mergeCell ref="AI456:AK456"/>
    <mergeCell ref="B449:C449"/>
    <mergeCell ref="D451:M451"/>
    <mergeCell ref="P451:Y451"/>
    <mergeCell ref="AB451:AK451"/>
    <mergeCell ref="D452:M452"/>
    <mergeCell ref="P452:Y452"/>
    <mergeCell ref="AB452:AK452"/>
    <mergeCell ref="A451:C451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A391:I391"/>
    <mergeCell ref="U391:AH391"/>
    <mergeCell ref="AI391:AK391"/>
    <mergeCell ref="A392:A393"/>
    <mergeCell ref="AI392:AK392"/>
    <mergeCell ref="B394:C394"/>
    <mergeCell ref="AB386:AK386"/>
    <mergeCell ref="D387:M387"/>
    <mergeCell ref="P387:Y387"/>
    <mergeCell ref="AB387:AK387"/>
    <mergeCell ref="D390:M390"/>
    <mergeCell ref="P390:Y390"/>
    <mergeCell ref="AB390:AK390"/>
    <mergeCell ref="B381:C381"/>
    <mergeCell ref="B382:C382"/>
    <mergeCell ref="B383:C383"/>
    <mergeCell ref="B384:C384"/>
    <mergeCell ref="D386:M386"/>
    <mergeCell ref="P386:Y386"/>
    <mergeCell ref="A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A327:A328"/>
    <mergeCell ref="AI327:AK327"/>
    <mergeCell ref="B329:C329"/>
    <mergeCell ref="B330:C330"/>
    <mergeCell ref="B331:C331"/>
    <mergeCell ref="B332:C332"/>
    <mergeCell ref="D325:M325"/>
    <mergeCell ref="P325:Y325"/>
    <mergeCell ref="AB325:AK325"/>
    <mergeCell ref="A326:I326"/>
    <mergeCell ref="U326:AH326"/>
    <mergeCell ref="AI326:AK326"/>
    <mergeCell ref="B319:C319"/>
    <mergeCell ref="D321:M321"/>
    <mergeCell ref="P321:Y321"/>
    <mergeCell ref="AB321:AK321"/>
    <mergeCell ref="D322:M322"/>
    <mergeCell ref="P322:Y322"/>
    <mergeCell ref="AB322:AK322"/>
    <mergeCell ref="A321:C321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A261:I261"/>
    <mergeCell ref="U261:AH261"/>
    <mergeCell ref="AI261:AK261"/>
    <mergeCell ref="A262:A263"/>
    <mergeCell ref="AI262:AK262"/>
    <mergeCell ref="B264:C264"/>
    <mergeCell ref="AB256:AK256"/>
    <mergeCell ref="D257:M257"/>
    <mergeCell ref="P257:Y257"/>
    <mergeCell ref="AB257:AK257"/>
    <mergeCell ref="D260:M260"/>
    <mergeCell ref="P260:Y260"/>
    <mergeCell ref="AB260:AK260"/>
    <mergeCell ref="B251:C251"/>
    <mergeCell ref="B252:C252"/>
    <mergeCell ref="B253:C253"/>
    <mergeCell ref="B254:C254"/>
    <mergeCell ref="D256:M256"/>
    <mergeCell ref="P256:Y256"/>
    <mergeCell ref="A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A197:A198"/>
    <mergeCell ref="AI197:AK197"/>
    <mergeCell ref="B199:C199"/>
    <mergeCell ref="B200:C200"/>
    <mergeCell ref="B201:C201"/>
    <mergeCell ref="B202:C202"/>
    <mergeCell ref="D195:M195"/>
    <mergeCell ref="P195:Y195"/>
    <mergeCell ref="AB195:AK195"/>
    <mergeCell ref="A196:I196"/>
    <mergeCell ref="U196:AH196"/>
    <mergeCell ref="AI196:AK196"/>
    <mergeCell ref="B189:C189"/>
    <mergeCell ref="D191:M191"/>
    <mergeCell ref="P191:Y191"/>
    <mergeCell ref="AB191:AK191"/>
    <mergeCell ref="D192:M192"/>
    <mergeCell ref="P192:Y192"/>
    <mergeCell ref="AB192:AK192"/>
    <mergeCell ref="A191:C191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A131:I131"/>
    <mergeCell ref="U131:AH131"/>
    <mergeCell ref="AI131:AK131"/>
    <mergeCell ref="A132:A133"/>
    <mergeCell ref="AI132:AK132"/>
    <mergeCell ref="B134:C134"/>
    <mergeCell ref="AB126:AK126"/>
    <mergeCell ref="D127:M127"/>
    <mergeCell ref="P127:Y127"/>
    <mergeCell ref="AB127:AK127"/>
    <mergeCell ref="D130:M130"/>
    <mergeCell ref="P130:Y130"/>
    <mergeCell ref="AB130:AK130"/>
    <mergeCell ref="B121:C121"/>
    <mergeCell ref="B122:C122"/>
    <mergeCell ref="B123:C123"/>
    <mergeCell ref="B124:C124"/>
    <mergeCell ref="D126:M126"/>
    <mergeCell ref="P126:Y126"/>
    <mergeCell ref="A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A67:A68"/>
    <mergeCell ref="AI67:AK67"/>
    <mergeCell ref="B69:C69"/>
    <mergeCell ref="B70:C70"/>
    <mergeCell ref="B71:C71"/>
    <mergeCell ref="B72:C72"/>
    <mergeCell ref="D65:M65"/>
    <mergeCell ref="P65:Y65"/>
    <mergeCell ref="AB65:AK65"/>
    <mergeCell ref="A66:I66"/>
    <mergeCell ref="U66:AH66"/>
    <mergeCell ref="AI66:AK66"/>
    <mergeCell ref="B59:C59"/>
    <mergeCell ref="D61:M61"/>
    <mergeCell ref="P61:Y61"/>
    <mergeCell ref="AB61:AK61"/>
    <mergeCell ref="D62:M62"/>
    <mergeCell ref="P62:Y62"/>
    <mergeCell ref="AB62:AK62"/>
    <mergeCell ref="A61:C61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I1"/>
    <mergeCell ref="U1:AH1"/>
    <mergeCell ref="AI1:AK1"/>
    <mergeCell ref="A2:A3"/>
    <mergeCell ref="AI2:AK2"/>
    <mergeCell ref="B4:C4"/>
  </mergeCells>
  <pageMargins left="0.25" right="0.25" top="0.25" bottom="0.25" header="0" footer="0"/>
  <pageSetup paperSize="9" pageOrder="overThenDown" orientation="portrait"/>
  <headerFooter alignWithMargins="0"/>
  <rowBreaks count="10" manualBreakCount="10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7" sqref="I7"/>
    </sheetView>
  </sheetViews>
  <sheetFormatPr defaultRowHeight="15" customHeight="1" x14ac:dyDescent="0.25"/>
  <cols>
    <col min="1" max="1" width="8.140625" style="23" customWidth="1"/>
    <col min="2" max="11" width="8.140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322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323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  <rowBreaks count="1" manualBreakCount="1">
    <brk id="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E9" sqref="AE9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323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323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324</v>
      </c>
      <c r="C2" s="225" t="s">
        <v>325</v>
      </c>
      <c r="D2" s="225"/>
      <c r="E2" s="225"/>
      <c r="F2" s="225"/>
      <c r="G2" s="225"/>
      <c r="H2" s="225"/>
      <c r="I2" s="225"/>
      <c r="J2" s="224" t="s">
        <v>326</v>
      </c>
      <c r="K2" s="224"/>
      <c r="L2" s="224"/>
      <c r="M2" s="224"/>
      <c r="N2" s="224"/>
      <c r="O2" s="224"/>
      <c r="P2" s="226"/>
      <c r="R2" s="217" t="s">
        <v>30</v>
      </c>
      <c r="S2" s="223" t="s">
        <v>327</v>
      </c>
      <c r="T2" s="224"/>
      <c r="U2" s="224"/>
      <c r="V2" s="224"/>
      <c r="W2" s="224"/>
      <c r="X2" s="224"/>
      <c r="Y2" s="224"/>
      <c r="Z2" s="225" t="s">
        <v>328</v>
      </c>
      <c r="AA2" s="225"/>
      <c r="AB2" s="225"/>
      <c r="AC2" s="225"/>
      <c r="AD2" s="225"/>
      <c r="AE2" s="225"/>
      <c r="AF2" s="225"/>
      <c r="AG2" s="224" t="s">
        <v>329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330</v>
      </c>
      <c r="D3" s="211"/>
      <c r="E3" s="211"/>
      <c r="F3" s="211"/>
      <c r="G3" s="212" t="s">
        <v>331</v>
      </c>
      <c r="H3" s="212" t="s">
        <v>332</v>
      </c>
      <c r="I3" s="212" t="s">
        <v>333</v>
      </c>
      <c r="J3" s="211" t="s">
        <v>330</v>
      </c>
      <c r="K3" s="211"/>
      <c r="L3" s="211"/>
      <c r="M3" s="211"/>
      <c r="N3" s="212" t="s">
        <v>331</v>
      </c>
      <c r="O3" s="212" t="s">
        <v>332</v>
      </c>
      <c r="P3" s="221" t="s">
        <v>333</v>
      </c>
      <c r="R3" s="218"/>
      <c r="S3" s="216" t="s">
        <v>330</v>
      </c>
      <c r="T3" s="211"/>
      <c r="U3" s="211"/>
      <c r="V3" s="211"/>
      <c r="W3" s="212" t="s">
        <v>331</v>
      </c>
      <c r="X3" s="212" t="s">
        <v>332</v>
      </c>
      <c r="Y3" s="212" t="s">
        <v>333</v>
      </c>
      <c r="Z3" s="211" t="s">
        <v>330</v>
      </c>
      <c r="AA3" s="211"/>
      <c r="AB3" s="211"/>
      <c r="AC3" s="211"/>
      <c r="AD3" s="212" t="s">
        <v>331</v>
      </c>
      <c r="AE3" s="212" t="s">
        <v>332</v>
      </c>
      <c r="AF3" s="212" t="s">
        <v>333</v>
      </c>
      <c r="AG3" s="211" t="s">
        <v>330</v>
      </c>
      <c r="AH3" s="211"/>
      <c r="AI3" s="211"/>
      <c r="AJ3" s="211"/>
      <c r="AK3" s="212" t="s">
        <v>331</v>
      </c>
      <c r="AL3" s="212" t="s">
        <v>332</v>
      </c>
      <c r="AM3" s="221" t="s">
        <v>333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6" customHeight="1" x14ac:dyDescent="0.25">
      <c r="A5" s="30">
        <v>1</v>
      </c>
      <c r="B5" s="31" t="s">
        <v>36</v>
      </c>
      <c r="C5" s="115" t="s">
        <v>334</v>
      </c>
      <c r="D5" s="116" t="s">
        <v>334</v>
      </c>
      <c r="E5" s="116" t="s">
        <v>335</v>
      </c>
      <c r="F5" s="117" t="s">
        <v>336</v>
      </c>
      <c r="G5" s="118" t="s">
        <v>337</v>
      </c>
      <c r="H5" s="118" t="s">
        <v>338</v>
      </c>
      <c r="I5" s="119" t="s">
        <v>339</v>
      </c>
      <c r="J5" s="115" t="s">
        <v>340</v>
      </c>
      <c r="K5" s="116" t="s">
        <v>340</v>
      </c>
      <c r="L5" s="116" t="s">
        <v>341</v>
      </c>
      <c r="M5" s="117" t="s">
        <v>342</v>
      </c>
      <c r="N5" s="118" t="s">
        <v>343</v>
      </c>
      <c r="O5" s="118" t="s">
        <v>344</v>
      </c>
      <c r="P5" s="120" t="s">
        <v>345</v>
      </c>
      <c r="R5" s="30">
        <v>1</v>
      </c>
      <c r="S5" s="121" t="s">
        <v>340</v>
      </c>
      <c r="T5" s="116" t="s">
        <v>335</v>
      </c>
      <c r="U5" s="116" t="s">
        <v>336</v>
      </c>
      <c r="V5" s="122" t="s">
        <v>341</v>
      </c>
      <c r="W5" s="118" t="s">
        <v>344</v>
      </c>
      <c r="X5" s="118" t="s">
        <v>339</v>
      </c>
      <c r="Y5" s="119" t="s">
        <v>346</v>
      </c>
      <c r="Z5" s="115" t="s">
        <v>347</v>
      </c>
      <c r="AA5" s="116" t="s">
        <v>335</v>
      </c>
      <c r="AB5" s="116" t="s">
        <v>334</v>
      </c>
      <c r="AC5" s="117"/>
      <c r="AD5" s="118" t="s">
        <v>346</v>
      </c>
      <c r="AE5" s="118" t="s">
        <v>339</v>
      </c>
      <c r="AF5" s="119" t="s">
        <v>344</v>
      </c>
      <c r="AG5" s="115" t="s">
        <v>335</v>
      </c>
      <c r="AH5" s="116" t="s">
        <v>347</v>
      </c>
      <c r="AI5" s="116" t="s">
        <v>334</v>
      </c>
      <c r="AJ5" s="117"/>
      <c r="AK5" s="118" t="s">
        <v>335</v>
      </c>
      <c r="AL5" s="118" t="s">
        <v>348</v>
      </c>
      <c r="AM5" s="120" t="s">
        <v>348</v>
      </c>
    </row>
    <row r="6" spans="1:39" ht="15.6" customHeight="1" x14ac:dyDescent="0.25">
      <c r="A6" s="26">
        <v>2</v>
      </c>
      <c r="B6" s="27" t="s">
        <v>45</v>
      </c>
      <c r="C6" s="123" t="s">
        <v>349</v>
      </c>
      <c r="D6" s="124" t="s">
        <v>334</v>
      </c>
      <c r="E6" s="124" t="s">
        <v>334</v>
      </c>
      <c r="F6" s="125" t="s">
        <v>334</v>
      </c>
      <c r="G6" s="126" t="s">
        <v>350</v>
      </c>
      <c r="H6" s="126" t="s">
        <v>339</v>
      </c>
      <c r="I6" s="127" t="s">
        <v>351</v>
      </c>
      <c r="J6" s="123" t="s">
        <v>335</v>
      </c>
      <c r="K6" s="124" t="s">
        <v>349</v>
      </c>
      <c r="L6" s="124" t="s">
        <v>335</v>
      </c>
      <c r="M6" s="125" t="s">
        <v>342</v>
      </c>
      <c r="N6" s="126" t="s">
        <v>334</v>
      </c>
      <c r="O6" s="126" t="s">
        <v>352</v>
      </c>
      <c r="P6" s="128" t="s">
        <v>353</v>
      </c>
      <c r="R6" s="26">
        <v>2</v>
      </c>
      <c r="S6" s="129" t="s">
        <v>341</v>
      </c>
      <c r="T6" s="124" t="s">
        <v>349</v>
      </c>
      <c r="U6" s="124" t="s">
        <v>340</v>
      </c>
      <c r="V6" s="130" t="s">
        <v>341</v>
      </c>
      <c r="W6" s="126" t="s">
        <v>334</v>
      </c>
      <c r="X6" s="126" t="s">
        <v>354</v>
      </c>
      <c r="Y6" s="127" t="s">
        <v>355</v>
      </c>
      <c r="Z6" s="123" t="s">
        <v>341</v>
      </c>
      <c r="AA6" s="124" t="s">
        <v>349</v>
      </c>
      <c r="AB6" s="124" t="s">
        <v>335</v>
      </c>
      <c r="AC6" s="125"/>
      <c r="AD6" s="126" t="s">
        <v>349</v>
      </c>
      <c r="AE6" s="126" t="s">
        <v>354</v>
      </c>
      <c r="AF6" s="127" t="s">
        <v>343</v>
      </c>
      <c r="AG6" s="123" t="s">
        <v>347</v>
      </c>
      <c r="AH6" s="124" t="s">
        <v>347</v>
      </c>
      <c r="AI6" s="124" t="s">
        <v>335</v>
      </c>
      <c r="AJ6" s="125"/>
      <c r="AK6" s="126" t="s">
        <v>356</v>
      </c>
      <c r="AL6" s="126" t="s">
        <v>348</v>
      </c>
      <c r="AM6" s="128" t="s">
        <v>357</v>
      </c>
    </row>
    <row r="7" spans="1:39" ht="15.6" customHeight="1" x14ac:dyDescent="0.25">
      <c r="A7" s="26">
        <v>3</v>
      </c>
      <c r="B7" s="27" t="s">
        <v>51</v>
      </c>
      <c r="C7" s="123" t="s">
        <v>349</v>
      </c>
      <c r="D7" s="124" t="s">
        <v>349</v>
      </c>
      <c r="E7" s="124" t="s">
        <v>334</v>
      </c>
      <c r="F7" s="125" t="s">
        <v>334</v>
      </c>
      <c r="G7" s="126" t="s">
        <v>358</v>
      </c>
      <c r="H7" s="126" t="s">
        <v>359</v>
      </c>
      <c r="I7" s="127" t="s">
        <v>339</v>
      </c>
      <c r="J7" s="123" t="s">
        <v>341</v>
      </c>
      <c r="K7" s="124" t="s">
        <v>349</v>
      </c>
      <c r="L7" s="124" t="s">
        <v>349</v>
      </c>
      <c r="M7" s="125" t="s">
        <v>335</v>
      </c>
      <c r="N7" s="126" t="s">
        <v>341</v>
      </c>
      <c r="O7" s="126" t="s">
        <v>352</v>
      </c>
      <c r="P7" s="128" t="s">
        <v>346</v>
      </c>
      <c r="R7" s="26">
        <v>3</v>
      </c>
      <c r="S7" s="129" t="s">
        <v>335</v>
      </c>
      <c r="T7" s="124" t="s">
        <v>334</v>
      </c>
      <c r="U7" s="124" t="s">
        <v>349</v>
      </c>
      <c r="V7" s="130" t="s">
        <v>341</v>
      </c>
      <c r="W7" s="126" t="s">
        <v>341</v>
      </c>
      <c r="X7" s="126" t="s">
        <v>360</v>
      </c>
      <c r="Y7" s="127" t="s">
        <v>344</v>
      </c>
      <c r="Z7" s="123" t="s">
        <v>347</v>
      </c>
      <c r="AA7" s="124" t="s">
        <v>341</v>
      </c>
      <c r="AB7" s="124" t="s">
        <v>347</v>
      </c>
      <c r="AC7" s="125"/>
      <c r="AD7" s="126" t="s">
        <v>361</v>
      </c>
      <c r="AE7" s="126" t="s">
        <v>339</v>
      </c>
      <c r="AF7" s="127" t="s">
        <v>351</v>
      </c>
      <c r="AG7" s="123" t="s">
        <v>347</v>
      </c>
      <c r="AH7" s="124" t="s">
        <v>335</v>
      </c>
      <c r="AI7" s="124" t="s">
        <v>334</v>
      </c>
      <c r="AJ7" s="125"/>
      <c r="AK7" s="126" t="s">
        <v>335</v>
      </c>
      <c r="AL7" s="126" t="s">
        <v>356</v>
      </c>
      <c r="AM7" s="128" t="s">
        <v>362</v>
      </c>
    </row>
    <row r="8" spans="1:39" ht="15.6" customHeight="1" x14ac:dyDescent="0.25">
      <c r="A8" s="26">
        <v>4</v>
      </c>
      <c r="B8" s="27" t="s">
        <v>57</v>
      </c>
      <c r="C8" s="123" t="s">
        <v>334</v>
      </c>
      <c r="D8" s="124" t="s">
        <v>340</v>
      </c>
      <c r="E8" s="124" t="s">
        <v>341</v>
      </c>
      <c r="F8" s="125" t="s">
        <v>340</v>
      </c>
      <c r="G8" s="126" t="s">
        <v>363</v>
      </c>
      <c r="H8" s="126" t="s">
        <v>359</v>
      </c>
      <c r="I8" s="127" t="s">
        <v>338</v>
      </c>
      <c r="J8" s="123" t="s">
        <v>334</v>
      </c>
      <c r="K8" s="124" t="s">
        <v>349</v>
      </c>
      <c r="L8" s="124" t="s">
        <v>341</v>
      </c>
      <c r="M8" s="125" t="s">
        <v>349</v>
      </c>
      <c r="N8" s="126" t="s">
        <v>334</v>
      </c>
      <c r="O8" s="126" t="s">
        <v>352</v>
      </c>
      <c r="P8" s="128" t="s">
        <v>364</v>
      </c>
      <c r="R8" s="26">
        <v>4</v>
      </c>
      <c r="S8" s="129" t="s">
        <v>341</v>
      </c>
      <c r="T8" s="124" t="s">
        <v>349</v>
      </c>
      <c r="U8" s="124" t="s">
        <v>349</v>
      </c>
      <c r="V8" s="130" t="s">
        <v>341</v>
      </c>
      <c r="W8" s="126" t="s">
        <v>361</v>
      </c>
      <c r="X8" s="126" t="s">
        <v>365</v>
      </c>
      <c r="Y8" s="127" t="s">
        <v>359</v>
      </c>
      <c r="Z8" s="123" t="s">
        <v>341</v>
      </c>
      <c r="AA8" s="124" t="s">
        <v>340</v>
      </c>
      <c r="AB8" s="124" t="s">
        <v>335</v>
      </c>
      <c r="AC8" s="125"/>
      <c r="AD8" s="126" t="s">
        <v>365</v>
      </c>
      <c r="AE8" s="126" t="s">
        <v>344</v>
      </c>
      <c r="AF8" s="127" t="s">
        <v>353</v>
      </c>
      <c r="AG8" s="123" t="s">
        <v>335</v>
      </c>
      <c r="AH8" s="124" t="s">
        <v>347</v>
      </c>
      <c r="AI8" s="124" t="s">
        <v>347</v>
      </c>
      <c r="AJ8" s="125"/>
      <c r="AK8" s="126" t="s">
        <v>356</v>
      </c>
      <c r="AL8" s="126" t="s">
        <v>356</v>
      </c>
      <c r="AM8" s="128" t="s">
        <v>366</v>
      </c>
    </row>
    <row r="9" spans="1:39" ht="15.6" customHeight="1" x14ac:dyDescent="0.25">
      <c r="A9" s="42">
        <v>5</v>
      </c>
      <c r="B9" s="43" t="s">
        <v>63</v>
      </c>
      <c r="C9" s="131" t="s">
        <v>335</v>
      </c>
      <c r="D9" s="132" t="s">
        <v>335</v>
      </c>
      <c r="E9" s="132" t="s">
        <v>335</v>
      </c>
      <c r="F9" s="133" t="s">
        <v>334</v>
      </c>
      <c r="G9" s="134" t="s">
        <v>362</v>
      </c>
      <c r="H9" s="134" t="s">
        <v>355</v>
      </c>
      <c r="I9" s="135" t="s">
        <v>360</v>
      </c>
      <c r="J9" s="131" t="s">
        <v>334</v>
      </c>
      <c r="K9" s="132" t="s">
        <v>334</v>
      </c>
      <c r="L9" s="132" t="s">
        <v>341</v>
      </c>
      <c r="M9" s="133" t="s">
        <v>335</v>
      </c>
      <c r="N9" s="134" t="s">
        <v>334</v>
      </c>
      <c r="O9" s="134" t="s">
        <v>339</v>
      </c>
      <c r="P9" s="136" t="s">
        <v>344</v>
      </c>
      <c r="R9" s="42">
        <v>5</v>
      </c>
      <c r="S9" s="137" t="s">
        <v>341</v>
      </c>
      <c r="T9" s="132" t="s">
        <v>335</v>
      </c>
      <c r="U9" s="132" t="s">
        <v>334</v>
      </c>
      <c r="V9" s="138" t="s">
        <v>340</v>
      </c>
      <c r="W9" s="134" t="s">
        <v>344</v>
      </c>
      <c r="X9" s="134" t="s">
        <v>360</v>
      </c>
      <c r="Y9" s="135" t="s">
        <v>344</v>
      </c>
      <c r="Z9" s="131" t="s">
        <v>335</v>
      </c>
      <c r="AA9" s="132" t="s">
        <v>341</v>
      </c>
      <c r="AB9" s="132" t="s">
        <v>347</v>
      </c>
      <c r="AC9" s="133"/>
      <c r="AD9" s="134" t="s">
        <v>365</v>
      </c>
      <c r="AE9" s="134" t="s">
        <v>344</v>
      </c>
      <c r="AF9" s="135" t="s">
        <v>351</v>
      </c>
      <c r="AG9" s="131" t="s">
        <v>335</v>
      </c>
      <c r="AH9" s="132" t="s">
        <v>347</v>
      </c>
      <c r="AI9" s="132" t="s">
        <v>347</v>
      </c>
      <c r="AJ9" s="133"/>
      <c r="AK9" s="134" t="s">
        <v>347</v>
      </c>
      <c r="AL9" s="134" t="s">
        <v>356</v>
      </c>
      <c r="AM9" s="136" t="s">
        <v>367</v>
      </c>
    </row>
    <row r="10" spans="1:39" ht="15.6" customHeight="1" x14ac:dyDescent="0.25">
      <c r="A10" s="30">
        <v>6</v>
      </c>
      <c r="B10" s="31" t="s">
        <v>69</v>
      </c>
      <c r="C10" s="115" t="s">
        <v>334</v>
      </c>
      <c r="D10" s="116" t="s">
        <v>334</v>
      </c>
      <c r="E10" s="116" t="s">
        <v>335</v>
      </c>
      <c r="F10" s="117" t="s">
        <v>334</v>
      </c>
      <c r="G10" s="118" t="s">
        <v>351</v>
      </c>
      <c r="H10" s="118" t="s">
        <v>359</v>
      </c>
      <c r="I10" s="119" t="s">
        <v>337</v>
      </c>
      <c r="J10" s="115" t="s">
        <v>341</v>
      </c>
      <c r="K10" s="116" t="s">
        <v>335</v>
      </c>
      <c r="L10" s="116" t="s">
        <v>334</v>
      </c>
      <c r="M10" s="117" t="s">
        <v>341</v>
      </c>
      <c r="N10" s="118" t="s">
        <v>344</v>
      </c>
      <c r="O10" s="118" t="s">
        <v>343</v>
      </c>
      <c r="P10" s="120" t="s">
        <v>351</v>
      </c>
      <c r="R10" s="30">
        <v>6</v>
      </c>
      <c r="S10" s="121" t="s">
        <v>341</v>
      </c>
      <c r="T10" s="116" t="s">
        <v>334</v>
      </c>
      <c r="U10" s="116" t="s">
        <v>349</v>
      </c>
      <c r="V10" s="122" t="s">
        <v>341</v>
      </c>
      <c r="W10" s="118" t="s">
        <v>343</v>
      </c>
      <c r="X10" s="118" t="s">
        <v>348</v>
      </c>
      <c r="Y10" s="119" t="s">
        <v>344</v>
      </c>
      <c r="Z10" s="115" t="s">
        <v>347</v>
      </c>
      <c r="AA10" s="116" t="s">
        <v>335</v>
      </c>
      <c r="AB10" s="116" t="s">
        <v>347</v>
      </c>
      <c r="AC10" s="117"/>
      <c r="AD10" s="118" t="s">
        <v>349</v>
      </c>
      <c r="AE10" s="118" t="s">
        <v>344</v>
      </c>
      <c r="AF10" s="119" t="s">
        <v>354</v>
      </c>
      <c r="AG10" s="115" t="s">
        <v>347</v>
      </c>
      <c r="AH10" s="116" t="s">
        <v>347</v>
      </c>
      <c r="AI10" s="116" t="s">
        <v>335</v>
      </c>
      <c r="AJ10" s="117"/>
      <c r="AK10" s="118" t="s">
        <v>356</v>
      </c>
      <c r="AL10" s="118" t="s">
        <v>356</v>
      </c>
      <c r="AM10" s="120" t="s">
        <v>366</v>
      </c>
    </row>
    <row r="11" spans="1:39" ht="15.6" customHeight="1" x14ac:dyDescent="0.25">
      <c r="A11" s="26">
        <v>7</v>
      </c>
      <c r="B11" s="27" t="s">
        <v>75</v>
      </c>
      <c r="C11" s="123" t="s">
        <v>341</v>
      </c>
      <c r="D11" s="124" t="s">
        <v>341</v>
      </c>
      <c r="E11" s="124" t="s">
        <v>334</v>
      </c>
      <c r="F11" s="125" t="s">
        <v>334</v>
      </c>
      <c r="G11" s="126" t="s">
        <v>368</v>
      </c>
      <c r="H11" s="126" t="s">
        <v>354</v>
      </c>
      <c r="I11" s="127" t="s">
        <v>354</v>
      </c>
      <c r="J11" s="123" t="s">
        <v>334</v>
      </c>
      <c r="K11" s="124" t="s">
        <v>335</v>
      </c>
      <c r="L11" s="124" t="s">
        <v>347</v>
      </c>
      <c r="M11" s="125" t="s">
        <v>335</v>
      </c>
      <c r="N11" s="126" t="s">
        <v>369</v>
      </c>
      <c r="O11" s="126" t="s">
        <v>348</v>
      </c>
      <c r="P11" s="128" t="s">
        <v>370</v>
      </c>
      <c r="R11" s="26">
        <v>7</v>
      </c>
      <c r="S11" s="129" t="s">
        <v>341</v>
      </c>
      <c r="T11" s="124" t="s">
        <v>347</v>
      </c>
      <c r="U11" s="124" t="s">
        <v>334</v>
      </c>
      <c r="V11" s="130" t="s">
        <v>334</v>
      </c>
      <c r="W11" s="126" t="s">
        <v>334</v>
      </c>
      <c r="X11" s="126" t="s">
        <v>348</v>
      </c>
      <c r="Y11" s="127" t="s">
        <v>371</v>
      </c>
      <c r="Z11" s="123" t="s">
        <v>347</v>
      </c>
      <c r="AA11" s="124" t="s">
        <v>347</v>
      </c>
      <c r="AB11" s="124" t="s">
        <v>347</v>
      </c>
      <c r="AC11" s="125"/>
      <c r="AD11" s="126" t="s">
        <v>344</v>
      </c>
      <c r="AE11" s="126" t="s">
        <v>339</v>
      </c>
      <c r="AF11" s="127" t="s">
        <v>360</v>
      </c>
      <c r="AG11" s="123" t="s">
        <v>347</v>
      </c>
      <c r="AH11" s="124" t="s">
        <v>347</v>
      </c>
      <c r="AI11" s="124" t="s">
        <v>335</v>
      </c>
      <c r="AJ11" s="125"/>
      <c r="AK11" s="126" t="s">
        <v>356</v>
      </c>
      <c r="AL11" s="126" t="s">
        <v>356</v>
      </c>
      <c r="AM11" s="128" t="s">
        <v>366</v>
      </c>
    </row>
    <row r="12" spans="1:39" ht="15.6" customHeight="1" x14ac:dyDescent="0.25">
      <c r="A12" s="26">
        <v>8</v>
      </c>
      <c r="B12" s="27" t="s">
        <v>81</v>
      </c>
      <c r="C12" s="123" t="s">
        <v>335</v>
      </c>
      <c r="D12" s="124" t="s">
        <v>341</v>
      </c>
      <c r="E12" s="139" t="s">
        <v>334</v>
      </c>
      <c r="F12" s="125" t="s">
        <v>349</v>
      </c>
      <c r="G12" s="126" t="s">
        <v>363</v>
      </c>
      <c r="H12" s="126" t="s">
        <v>355</v>
      </c>
      <c r="I12" s="127" t="s">
        <v>372</v>
      </c>
      <c r="J12" s="123" t="s">
        <v>341</v>
      </c>
      <c r="K12" s="124" t="s">
        <v>335</v>
      </c>
      <c r="L12" s="124" t="s">
        <v>335</v>
      </c>
      <c r="M12" s="125" t="s">
        <v>341</v>
      </c>
      <c r="N12" s="126" t="s">
        <v>346</v>
      </c>
      <c r="O12" s="126" t="s">
        <v>343</v>
      </c>
      <c r="P12" s="128" t="s">
        <v>372</v>
      </c>
      <c r="R12" s="26">
        <v>8</v>
      </c>
      <c r="S12" s="129" t="s">
        <v>335</v>
      </c>
      <c r="T12" s="124" t="s">
        <v>340</v>
      </c>
      <c r="U12" s="139" t="s">
        <v>349</v>
      </c>
      <c r="V12" s="130" t="s">
        <v>349</v>
      </c>
      <c r="W12" s="126" t="s">
        <v>365</v>
      </c>
      <c r="X12" s="126" t="s">
        <v>369</v>
      </c>
      <c r="Y12" s="127" t="s">
        <v>373</v>
      </c>
      <c r="Z12" s="123" t="s">
        <v>335</v>
      </c>
      <c r="AA12" s="124" t="s">
        <v>349</v>
      </c>
      <c r="AB12" s="139" t="s">
        <v>335</v>
      </c>
      <c r="AC12" s="125"/>
      <c r="AD12" s="126" t="s">
        <v>349</v>
      </c>
      <c r="AE12" s="126" t="s">
        <v>361</v>
      </c>
      <c r="AF12" s="127" t="s">
        <v>353</v>
      </c>
      <c r="AG12" s="123" t="s">
        <v>347</v>
      </c>
      <c r="AH12" s="124" t="s">
        <v>347</v>
      </c>
      <c r="AI12" s="139" t="s">
        <v>347</v>
      </c>
      <c r="AJ12" s="125"/>
      <c r="AK12" s="126" t="s">
        <v>356</v>
      </c>
      <c r="AL12" s="126" t="s">
        <v>348</v>
      </c>
      <c r="AM12" s="128" t="s">
        <v>356</v>
      </c>
    </row>
    <row r="13" spans="1:39" ht="15.6" customHeight="1" x14ac:dyDescent="0.25">
      <c r="A13" s="26">
        <v>9</v>
      </c>
      <c r="B13" s="27" t="s">
        <v>87</v>
      </c>
      <c r="C13" s="123" t="s">
        <v>334</v>
      </c>
      <c r="D13" s="124" t="s">
        <v>335</v>
      </c>
      <c r="E13" s="124" t="s">
        <v>335</v>
      </c>
      <c r="F13" s="125" t="s">
        <v>334</v>
      </c>
      <c r="G13" s="126" t="s">
        <v>350</v>
      </c>
      <c r="H13" s="126" t="s">
        <v>339</v>
      </c>
      <c r="I13" s="127" t="s">
        <v>354</v>
      </c>
      <c r="J13" s="123" t="s">
        <v>335</v>
      </c>
      <c r="K13" s="124" t="s">
        <v>349</v>
      </c>
      <c r="L13" s="124" t="s">
        <v>335</v>
      </c>
      <c r="M13" s="125" t="s">
        <v>334</v>
      </c>
      <c r="N13" s="126" t="s">
        <v>344</v>
      </c>
      <c r="O13" s="126" t="s">
        <v>361</v>
      </c>
      <c r="P13" s="128" t="s">
        <v>337</v>
      </c>
      <c r="R13" s="26">
        <v>9</v>
      </c>
      <c r="S13" s="129" t="s">
        <v>347</v>
      </c>
      <c r="T13" s="124" t="s">
        <v>341</v>
      </c>
      <c r="U13" s="124" t="s">
        <v>341</v>
      </c>
      <c r="V13" s="130" t="s">
        <v>349</v>
      </c>
      <c r="W13" s="126" t="s">
        <v>341</v>
      </c>
      <c r="X13" s="126" t="s">
        <v>344</v>
      </c>
      <c r="Y13" s="127" t="s">
        <v>372</v>
      </c>
      <c r="Z13" s="123" t="s">
        <v>347</v>
      </c>
      <c r="AA13" s="124" t="s">
        <v>334</v>
      </c>
      <c r="AB13" s="124" t="s">
        <v>347</v>
      </c>
      <c r="AC13" s="125"/>
      <c r="AD13" s="126" t="s">
        <v>341</v>
      </c>
      <c r="AE13" s="126" t="s">
        <v>346</v>
      </c>
      <c r="AF13" s="127" t="s">
        <v>363</v>
      </c>
      <c r="AG13" s="123" t="s">
        <v>347</v>
      </c>
      <c r="AH13" s="124" t="s">
        <v>347</v>
      </c>
      <c r="AI13" s="124" t="s">
        <v>335</v>
      </c>
      <c r="AJ13" s="125"/>
      <c r="AK13" s="126" t="s">
        <v>347</v>
      </c>
      <c r="AL13" s="126" t="s">
        <v>348</v>
      </c>
      <c r="AM13" s="128" t="s">
        <v>356</v>
      </c>
    </row>
    <row r="14" spans="1:39" ht="15.6" customHeight="1" x14ac:dyDescent="0.25">
      <c r="A14" s="42">
        <v>10</v>
      </c>
      <c r="B14" s="43" t="s">
        <v>93</v>
      </c>
      <c r="C14" s="131" t="s">
        <v>347</v>
      </c>
      <c r="D14" s="132" t="s">
        <v>341</v>
      </c>
      <c r="E14" s="132" t="s">
        <v>335</v>
      </c>
      <c r="F14" s="133" t="s">
        <v>349</v>
      </c>
      <c r="G14" s="134" t="s">
        <v>358</v>
      </c>
      <c r="H14" s="134" t="s">
        <v>339</v>
      </c>
      <c r="I14" s="135" t="s">
        <v>344</v>
      </c>
      <c r="J14" s="131" t="s">
        <v>349</v>
      </c>
      <c r="K14" s="132" t="s">
        <v>335</v>
      </c>
      <c r="L14" s="132" t="s">
        <v>347</v>
      </c>
      <c r="M14" s="133" t="s">
        <v>335</v>
      </c>
      <c r="N14" s="134" t="s">
        <v>334</v>
      </c>
      <c r="O14" s="134" t="s">
        <v>369</v>
      </c>
      <c r="P14" s="136" t="s">
        <v>374</v>
      </c>
      <c r="R14" s="42">
        <v>10</v>
      </c>
      <c r="S14" s="137" t="s">
        <v>334</v>
      </c>
      <c r="T14" s="132" t="s">
        <v>341</v>
      </c>
      <c r="U14" s="132" t="s">
        <v>341</v>
      </c>
      <c r="V14" s="138" t="s">
        <v>349</v>
      </c>
      <c r="W14" s="134" t="s">
        <v>349</v>
      </c>
      <c r="X14" s="134" t="s">
        <v>354</v>
      </c>
      <c r="Y14" s="135" t="s">
        <v>373</v>
      </c>
      <c r="Z14" s="131" t="s">
        <v>335</v>
      </c>
      <c r="AA14" s="132" t="s">
        <v>349</v>
      </c>
      <c r="AB14" s="132" t="s">
        <v>335</v>
      </c>
      <c r="AC14" s="133"/>
      <c r="AD14" s="134" t="s">
        <v>349</v>
      </c>
      <c r="AE14" s="134" t="s">
        <v>375</v>
      </c>
      <c r="AF14" s="135" t="s">
        <v>345</v>
      </c>
      <c r="AG14" s="131" t="s">
        <v>335</v>
      </c>
      <c r="AH14" s="132" t="s">
        <v>347</v>
      </c>
      <c r="AI14" s="132" t="s">
        <v>334</v>
      </c>
      <c r="AJ14" s="133"/>
      <c r="AK14" s="134" t="s">
        <v>335</v>
      </c>
      <c r="AL14" s="134" t="s">
        <v>348</v>
      </c>
      <c r="AM14" s="136" t="s">
        <v>348</v>
      </c>
    </row>
    <row r="15" spans="1:39" ht="15.6" customHeight="1" x14ac:dyDescent="0.25">
      <c r="A15" s="30">
        <v>11</v>
      </c>
      <c r="B15" s="31" t="s">
        <v>99</v>
      </c>
      <c r="C15" s="115" t="s">
        <v>335</v>
      </c>
      <c r="D15" s="116" t="s">
        <v>349</v>
      </c>
      <c r="E15" s="116" t="s">
        <v>347</v>
      </c>
      <c r="F15" s="117" t="s">
        <v>335</v>
      </c>
      <c r="G15" s="118" t="s">
        <v>334</v>
      </c>
      <c r="H15" s="118" t="s">
        <v>364</v>
      </c>
      <c r="I15" s="119" t="s">
        <v>363</v>
      </c>
      <c r="J15" s="115" t="s">
        <v>334</v>
      </c>
      <c r="K15" s="116" t="s">
        <v>341</v>
      </c>
      <c r="L15" s="116" t="s">
        <v>341</v>
      </c>
      <c r="M15" s="117" t="s">
        <v>335</v>
      </c>
      <c r="N15" s="118" t="s">
        <v>346</v>
      </c>
      <c r="O15" s="118" t="s">
        <v>344</v>
      </c>
      <c r="P15" s="120" t="s">
        <v>372</v>
      </c>
      <c r="R15" s="30">
        <v>11</v>
      </c>
      <c r="S15" s="121" t="s">
        <v>347</v>
      </c>
      <c r="T15" s="116" t="s">
        <v>335</v>
      </c>
      <c r="U15" s="116" t="s">
        <v>334</v>
      </c>
      <c r="V15" s="122" t="s">
        <v>341</v>
      </c>
      <c r="W15" s="118" t="s">
        <v>369</v>
      </c>
      <c r="X15" s="118" t="s">
        <v>376</v>
      </c>
      <c r="Y15" s="119" t="s">
        <v>368</v>
      </c>
      <c r="Z15" s="115" t="s">
        <v>347</v>
      </c>
      <c r="AA15" s="116" t="s">
        <v>340</v>
      </c>
      <c r="AB15" s="116" t="s">
        <v>347</v>
      </c>
      <c r="AC15" s="117"/>
      <c r="AD15" s="118" t="s">
        <v>349</v>
      </c>
      <c r="AE15" s="118" t="s">
        <v>354</v>
      </c>
      <c r="AF15" s="119" t="s">
        <v>351</v>
      </c>
      <c r="AG15" s="115" t="s">
        <v>347</v>
      </c>
      <c r="AH15" s="116" t="s">
        <v>347</v>
      </c>
      <c r="AI15" s="116" t="s">
        <v>347</v>
      </c>
      <c r="AJ15" s="117"/>
      <c r="AK15" s="118" t="s">
        <v>335</v>
      </c>
      <c r="AL15" s="118" t="s">
        <v>354</v>
      </c>
      <c r="AM15" s="120" t="s">
        <v>348</v>
      </c>
    </row>
    <row r="16" spans="1:39" ht="15.6" customHeight="1" x14ac:dyDescent="0.25">
      <c r="A16" s="26">
        <v>12</v>
      </c>
      <c r="B16" s="27" t="s">
        <v>104</v>
      </c>
      <c r="C16" s="123" t="s">
        <v>335</v>
      </c>
      <c r="D16" s="124" t="s">
        <v>341</v>
      </c>
      <c r="E16" s="124" t="s">
        <v>335</v>
      </c>
      <c r="F16" s="125" t="s">
        <v>334</v>
      </c>
      <c r="G16" s="126" t="s">
        <v>371</v>
      </c>
      <c r="H16" s="126" t="s">
        <v>355</v>
      </c>
      <c r="I16" s="127" t="s">
        <v>377</v>
      </c>
      <c r="J16" s="123" t="s">
        <v>334</v>
      </c>
      <c r="K16" s="124" t="s">
        <v>335</v>
      </c>
      <c r="L16" s="124" t="s">
        <v>334</v>
      </c>
      <c r="M16" s="125" t="s">
        <v>335</v>
      </c>
      <c r="N16" s="126" t="s">
        <v>334</v>
      </c>
      <c r="O16" s="126" t="s">
        <v>354</v>
      </c>
      <c r="P16" s="128" t="s">
        <v>358</v>
      </c>
      <c r="R16" s="26">
        <v>12</v>
      </c>
      <c r="S16" s="129" t="s">
        <v>347</v>
      </c>
      <c r="T16" s="124" t="s">
        <v>349</v>
      </c>
      <c r="U16" s="124" t="s">
        <v>341</v>
      </c>
      <c r="V16" s="130" t="s">
        <v>340</v>
      </c>
      <c r="W16" s="126" t="s">
        <v>343</v>
      </c>
      <c r="X16" s="126" t="s">
        <v>346</v>
      </c>
      <c r="Y16" s="127" t="s">
        <v>339</v>
      </c>
      <c r="Z16" s="123" t="s">
        <v>347</v>
      </c>
      <c r="AA16" s="124" t="s">
        <v>334</v>
      </c>
      <c r="AB16" s="124" t="s">
        <v>347</v>
      </c>
      <c r="AC16" s="125"/>
      <c r="AD16" s="126" t="s">
        <v>361</v>
      </c>
      <c r="AE16" s="126" t="s">
        <v>369</v>
      </c>
      <c r="AF16" s="127" t="s">
        <v>360</v>
      </c>
      <c r="AG16" s="123" t="s">
        <v>335</v>
      </c>
      <c r="AH16" s="124" t="s">
        <v>335</v>
      </c>
      <c r="AI16" s="124" t="s">
        <v>347</v>
      </c>
      <c r="AJ16" s="125"/>
      <c r="AK16" s="126" t="s">
        <v>335</v>
      </c>
      <c r="AL16" s="126" t="s">
        <v>356</v>
      </c>
      <c r="AM16" s="128" t="s">
        <v>376</v>
      </c>
    </row>
    <row r="17" spans="1:149" ht="15.6" customHeight="1" x14ac:dyDescent="0.25">
      <c r="A17" s="26">
        <v>13</v>
      </c>
      <c r="B17" s="27" t="s">
        <v>110</v>
      </c>
      <c r="C17" s="123" t="s">
        <v>335</v>
      </c>
      <c r="D17" s="124" t="s">
        <v>334</v>
      </c>
      <c r="E17" s="124" t="s">
        <v>335</v>
      </c>
      <c r="F17" s="125" t="s">
        <v>334</v>
      </c>
      <c r="G17" s="126" t="s">
        <v>368</v>
      </c>
      <c r="H17" s="126" t="s">
        <v>363</v>
      </c>
      <c r="I17" s="127" t="s">
        <v>360</v>
      </c>
      <c r="J17" s="123" t="s">
        <v>347</v>
      </c>
      <c r="K17" s="124" t="s">
        <v>335</v>
      </c>
      <c r="L17" s="124" t="s">
        <v>334</v>
      </c>
      <c r="M17" s="125" t="s">
        <v>347</v>
      </c>
      <c r="N17" s="126" t="s">
        <v>343</v>
      </c>
      <c r="O17" s="126" t="s">
        <v>348</v>
      </c>
      <c r="P17" s="128" t="s">
        <v>369</v>
      </c>
      <c r="R17" s="26">
        <v>13</v>
      </c>
      <c r="S17" s="129" t="s">
        <v>334</v>
      </c>
      <c r="T17" s="124" t="s">
        <v>335</v>
      </c>
      <c r="U17" s="124" t="s">
        <v>347</v>
      </c>
      <c r="V17" s="130" t="s">
        <v>334</v>
      </c>
      <c r="W17" s="126" t="s">
        <v>376</v>
      </c>
      <c r="X17" s="126" t="s">
        <v>348</v>
      </c>
      <c r="Y17" s="127" t="s">
        <v>348</v>
      </c>
      <c r="Z17" s="123" t="s">
        <v>347</v>
      </c>
      <c r="AA17" s="124" t="s">
        <v>349</v>
      </c>
      <c r="AB17" s="124" t="s">
        <v>347</v>
      </c>
      <c r="AC17" s="125"/>
      <c r="AD17" s="126" t="s">
        <v>341</v>
      </c>
      <c r="AE17" s="126" t="s">
        <v>354</v>
      </c>
      <c r="AF17" s="127" t="s">
        <v>354</v>
      </c>
      <c r="AG17" s="123" t="s">
        <v>347</v>
      </c>
      <c r="AH17" s="124" t="s">
        <v>347</v>
      </c>
      <c r="AI17" s="124" t="s">
        <v>347</v>
      </c>
      <c r="AJ17" s="125"/>
      <c r="AK17" s="126" t="s">
        <v>347</v>
      </c>
      <c r="AL17" s="126" t="s">
        <v>356</v>
      </c>
      <c r="AM17" s="128" t="s">
        <v>378</v>
      </c>
    </row>
    <row r="18" spans="1:149" ht="15.6" customHeight="1" x14ac:dyDescent="0.25">
      <c r="A18" s="26">
        <v>14</v>
      </c>
      <c r="B18" s="27" t="s">
        <v>116</v>
      </c>
      <c r="C18" s="123" t="s">
        <v>347</v>
      </c>
      <c r="D18" s="124" t="s">
        <v>341</v>
      </c>
      <c r="E18" s="124" t="s">
        <v>335</v>
      </c>
      <c r="F18" s="125" t="s">
        <v>349</v>
      </c>
      <c r="G18" s="126" t="s">
        <v>357</v>
      </c>
      <c r="H18" s="126" t="s">
        <v>354</v>
      </c>
      <c r="I18" s="127" t="s">
        <v>360</v>
      </c>
      <c r="J18" s="123" t="s">
        <v>334</v>
      </c>
      <c r="K18" s="124" t="s">
        <v>334</v>
      </c>
      <c r="L18" s="124" t="s">
        <v>347</v>
      </c>
      <c r="M18" s="125" t="s">
        <v>349</v>
      </c>
      <c r="N18" s="126" t="s">
        <v>341</v>
      </c>
      <c r="O18" s="126" t="s">
        <v>346</v>
      </c>
      <c r="P18" s="128" t="s">
        <v>343</v>
      </c>
      <c r="R18" s="26">
        <v>14</v>
      </c>
      <c r="S18" s="129" t="s">
        <v>335</v>
      </c>
      <c r="T18" s="124" t="s">
        <v>335</v>
      </c>
      <c r="U18" s="124" t="s">
        <v>349</v>
      </c>
      <c r="V18" s="130" t="s">
        <v>334</v>
      </c>
      <c r="W18" s="126" t="s">
        <v>334</v>
      </c>
      <c r="X18" s="126" t="s">
        <v>360</v>
      </c>
      <c r="Y18" s="127" t="s">
        <v>379</v>
      </c>
      <c r="Z18" s="123" t="s">
        <v>347</v>
      </c>
      <c r="AA18" s="124" t="s">
        <v>340</v>
      </c>
      <c r="AB18" s="124" t="s">
        <v>347</v>
      </c>
      <c r="AC18" s="125"/>
      <c r="AD18" s="126" t="s">
        <v>361</v>
      </c>
      <c r="AE18" s="126" t="s">
        <v>361</v>
      </c>
      <c r="AF18" s="127" t="s">
        <v>373</v>
      </c>
      <c r="AG18" s="123" t="s">
        <v>347</v>
      </c>
      <c r="AH18" s="124" t="s">
        <v>347</v>
      </c>
      <c r="AI18" s="124" t="s">
        <v>335</v>
      </c>
      <c r="AJ18" s="125"/>
      <c r="AK18" s="126" t="s">
        <v>356</v>
      </c>
      <c r="AL18" s="126" t="s">
        <v>356</v>
      </c>
      <c r="AM18" s="128" t="s">
        <v>366</v>
      </c>
    </row>
    <row r="19" spans="1:149" ht="15.6" customHeight="1" x14ac:dyDescent="0.25">
      <c r="A19" s="42">
        <v>15</v>
      </c>
      <c r="B19" s="43" t="s">
        <v>121</v>
      </c>
      <c r="C19" s="131" t="s">
        <v>335</v>
      </c>
      <c r="D19" s="132" t="s">
        <v>341</v>
      </c>
      <c r="E19" s="132" t="s">
        <v>335</v>
      </c>
      <c r="F19" s="133" t="s">
        <v>341</v>
      </c>
      <c r="G19" s="134" t="s">
        <v>363</v>
      </c>
      <c r="H19" s="134" t="s">
        <v>364</v>
      </c>
      <c r="I19" s="135" t="s">
        <v>351</v>
      </c>
      <c r="J19" s="131" t="s">
        <v>349</v>
      </c>
      <c r="K19" s="132" t="s">
        <v>342</v>
      </c>
      <c r="L19" s="132" t="s">
        <v>334</v>
      </c>
      <c r="M19" s="133" t="s">
        <v>340</v>
      </c>
      <c r="N19" s="134" t="s">
        <v>361</v>
      </c>
      <c r="O19" s="134" t="s">
        <v>344</v>
      </c>
      <c r="P19" s="136" t="s">
        <v>345</v>
      </c>
      <c r="R19" s="42">
        <v>15</v>
      </c>
      <c r="S19" s="137" t="s">
        <v>335</v>
      </c>
      <c r="T19" s="132" t="s">
        <v>342</v>
      </c>
      <c r="U19" s="132" t="s">
        <v>349</v>
      </c>
      <c r="V19" s="138" t="s">
        <v>349</v>
      </c>
      <c r="W19" s="134" t="s">
        <v>361</v>
      </c>
      <c r="X19" s="134" t="s">
        <v>365</v>
      </c>
      <c r="Y19" s="135" t="s">
        <v>380</v>
      </c>
      <c r="Z19" s="131" t="s">
        <v>347</v>
      </c>
      <c r="AA19" s="132" t="s">
        <v>341</v>
      </c>
      <c r="AB19" s="132" t="s">
        <v>347</v>
      </c>
      <c r="AC19" s="133"/>
      <c r="AD19" s="134" t="s">
        <v>361</v>
      </c>
      <c r="AE19" s="134" t="s">
        <v>344</v>
      </c>
      <c r="AF19" s="135" t="s">
        <v>363</v>
      </c>
      <c r="AG19" s="131" t="s">
        <v>335</v>
      </c>
      <c r="AH19" s="132" t="s">
        <v>335</v>
      </c>
      <c r="AI19" s="132" t="s">
        <v>335</v>
      </c>
      <c r="AJ19" s="133"/>
      <c r="AK19" s="134" t="s">
        <v>356</v>
      </c>
      <c r="AL19" s="134" t="s">
        <v>348</v>
      </c>
      <c r="AM19" s="136" t="s">
        <v>381</v>
      </c>
    </row>
    <row r="20" spans="1:149" ht="15.6" customHeight="1" x14ac:dyDescent="0.25">
      <c r="A20" s="30">
        <v>16</v>
      </c>
      <c r="B20" s="31" t="s">
        <v>127</v>
      </c>
      <c r="C20" s="115" t="s">
        <v>341</v>
      </c>
      <c r="D20" s="116" t="s">
        <v>349</v>
      </c>
      <c r="E20" s="116" t="s">
        <v>347</v>
      </c>
      <c r="F20" s="117" t="s">
        <v>349</v>
      </c>
      <c r="G20" s="118" t="s">
        <v>363</v>
      </c>
      <c r="H20" s="118" t="s">
        <v>338</v>
      </c>
      <c r="I20" s="119" t="s">
        <v>355</v>
      </c>
      <c r="J20" s="115" t="s">
        <v>334</v>
      </c>
      <c r="K20" s="116" t="s">
        <v>341</v>
      </c>
      <c r="L20" s="116" t="s">
        <v>335</v>
      </c>
      <c r="M20" s="117" t="s">
        <v>335</v>
      </c>
      <c r="N20" s="118" t="s">
        <v>346</v>
      </c>
      <c r="O20" s="118" t="s">
        <v>343</v>
      </c>
      <c r="P20" s="120" t="s">
        <v>351</v>
      </c>
      <c r="R20" s="30">
        <v>16</v>
      </c>
      <c r="S20" s="121" t="s">
        <v>334</v>
      </c>
      <c r="T20" s="116" t="s">
        <v>340</v>
      </c>
      <c r="U20" s="116" t="s">
        <v>349</v>
      </c>
      <c r="V20" s="122" t="s">
        <v>334</v>
      </c>
      <c r="W20" s="118" t="s">
        <v>349</v>
      </c>
      <c r="X20" s="118" t="s">
        <v>360</v>
      </c>
      <c r="Y20" s="119" t="s">
        <v>373</v>
      </c>
      <c r="Z20" s="115" t="s">
        <v>335</v>
      </c>
      <c r="AA20" s="116" t="s">
        <v>341</v>
      </c>
      <c r="AB20" s="116" t="s">
        <v>335</v>
      </c>
      <c r="AC20" s="117"/>
      <c r="AD20" s="118" t="s">
        <v>361</v>
      </c>
      <c r="AE20" s="118" t="s">
        <v>352</v>
      </c>
      <c r="AF20" s="119" t="s">
        <v>339</v>
      </c>
      <c r="AG20" s="115" t="s">
        <v>347</v>
      </c>
      <c r="AH20" s="116" t="s">
        <v>347</v>
      </c>
      <c r="AI20" s="116" t="s">
        <v>347</v>
      </c>
      <c r="AJ20" s="117"/>
      <c r="AK20" s="118" t="s">
        <v>347</v>
      </c>
      <c r="AL20" s="118" t="s">
        <v>356</v>
      </c>
      <c r="AM20" s="120" t="s">
        <v>378</v>
      </c>
    </row>
    <row r="21" spans="1:149" ht="15.6" customHeight="1" x14ac:dyDescent="0.25">
      <c r="A21" s="26">
        <v>17</v>
      </c>
      <c r="B21" s="27" t="s">
        <v>133</v>
      </c>
      <c r="C21" s="123" t="s">
        <v>341</v>
      </c>
      <c r="D21" s="124" t="s">
        <v>341</v>
      </c>
      <c r="E21" s="124" t="s">
        <v>340</v>
      </c>
      <c r="F21" s="125" t="s">
        <v>349</v>
      </c>
      <c r="G21" s="126" t="s">
        <v>351</v>
      </c>
      <c r="H21" s="126" t="s">
        <v>382</v>
      </c>
      <c r="I21" s="127" t="s">
        <v>361</v>
      </c>
      <c r="J21" s="123" t="s">
        <v>341</v>
      </c>
      <c r="K21" s="124" t="s">
        <v>341</v>
      </c>
      <c r="L21" s="124" t="s">
        <v>335</v>
      </c>
      <c r="M21" s="125" t="s">
        <v>349</v>
      </c>
      <c r="N21" s="126" t="s">
        <v>365</v>
      </c>
      <c r="O21" s="126" t="s">
        <v>344</v>
      </c>
      <c r="P21" s="128" t="s">
        <v>373</v>
      </c>
      <c r="R21" s="26">
        <v>17</v>
      </c>
      <c r="S21" s="129" t="s">
        <v>341</v>
      </c>
      <c r="T21" s="124" t="s">
        <v>334</v>
      </c>
      <c r="U21" s="124" t="s">
        <v>383</v>
      </c>
      <c r="V21" s="130" t="s">
        <v>340</v>
      </c>
      <c r="W21" s="126" t="s">
        <v>365</v>
      </c>
      <c r="X21" s="126" t="s">
        <v>339</v>
      </c>
      <c r="Y21" s="127" t="s">
        <v>352</v>
      </c>
      <c r="Z21" s="123" t="s">
        <v>335</v>
      </c>
      <c r="AA21" s="124" t="s">
        <v>340</v>
      </c>
      <c r="AB21" s="124" t="s">
        <v>347</v>
      </c>
      <c r="AC21" s="125"/>
      <c r="AD21" s="126" t="s">
        <v>361</v>
      </c>
      <c r="AE21" s="126" t="s">
        <v>361</v>
      </c>
      <c r="AF21" s="127" t="s">
        <v>353</v>
      </c>
      <c r="AG21" s="123" t="s">
        <v>347</v>
      </c>
      <c r="AH21" s="124" t="s">
        <v>347</v>
      </c>
      <c r="AI21" s="124" t="s">
        <v>335</v>
      </c>
      <c r="AJ21" s="125"/>
      <c r="AK21" s="126" t="s">
        <v>356</v>
      </c>
      <c r="AL21" s="126" t="s">
        <v>356</v>
      </c>
      <c r="AM21" s="128" t="s">
        <v>366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6" customHeight="1" x14ac:dyDescent="0.25">
      <c r="A22" s="26">
        <v>18</v>
      </c>
      <c r="B22" s="27" t="s">
        <v>139</v>
      </c>
      <c r="C22" s="123" t="s">
        <v>334</v>
      </c>
      <c r="D22" s="124" t="s">
        <v>334</v>
      </c>
      <c r="E22" s="124" t="s">
        <v>347</v>
      </c>
      <c r="F22" s="125" t="s">
        <v>334</v>
      </c>
      <c r="G22" s="126" t="s">
        <v>357</v>
      </c>
      <c r="H22" s="126" t="s">
        <v>364</v>
      </c>
      <c r="I22" s="127" t="s">
        <v>379</v>
      </c>
      <c r="J22" s="123" t="s">
        <v>335</v>
      </c>
      <c r="K22" s="124" t="s">
        <v>342</v>
      </c>
      <c r="L22" s="124" t="s">
        <v>347</v>
      </c>
      <c r="M22" s="125" t="s">
        <v>334</v>
      </c>
      <c r="N22" s="126" t="s">
        <v>344</v>
      </c>
      <c r="O22" s="126" t="s">
        <v>360</v>
      </c>
      <c r="P22" s="128" t="s">
        <v>377</v>
      </c>
      <c r="R22" s="26">
        <v>18</v>
      </c>
      <c r="S22" s="129" t="s">
        <v>383</v>
      </c>
      <c r="T22" s="124" t="s">
        <v>347</v>
      </c>
      <c r="U22" s="124" t="s">
        <v>342</v>
      </c>
      <c r="V22" s="130" t="s">
        <v>334</v>
      </c>
      <c r="W22" s="126" t="s">
        <v>344</v>
      </c>
      <c r="X22" s="126" t="s">
        <v>354</v>
      </c>
      <c r="Y22" s="127" t="s">
        <v>339</v>
      </c>
      <c r="Z22" s="123" t="s">
        <v>335</v>
      </c>
      <c r="AA22" s="124" t="s">
        <v>349</v>
      </c>
      <c r="AB22" s="124" t="s">
        <v>341</v>
      </c>
      <c r="AC22" s="125"/>
      <c r="AD22" s="126" t="s">
        <v>346</v>
      </c>
      <c r="AE22" s="126" t="s">
        <v>384</v>
      </c>
      <c r="AF22" s="127" t="s">
        <v>359</v>
      </c>
      <c r="AG22" s="123" t="s">
        <v>335</v>
      </c>
      <c r="AH22" s="124" t="s">
        <v>347</v>
      </c>
      <c r="AI22" s="124" t="s">
        <v>335</v>
      </c>
      <c r="AJ22" s="125"/>
      <c r="AK22" s="126" t="s">
        <v>356</v>
      </c>
      <c r="AL22" s="126" t="s">
        <v>356</v>
      </c>
      <c r="AM22" s="128" t="s">
        <v>357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6" customHeight="1" x14ac:dyDescent="0.25">
      <c r="A23" s="26">
        <v>19</v>
      </c>
      <c r="B23" s="27" t="s">
        <v>145</v>
      </c>
      <c r="C23" s="123" t="s">
        <v>341</v>
      </c>
      <c r="D23" s="124" t="s">
        <v>334</v>
      </c>
      <c r="E23" s="124" t="s">
        <v>340</v>
      </c>
      <c r="F23" s="125" t="s">
        <v>349</v>
      </c>
      <c r="G23" s="126" t="s">
        <v>350</v>
      </c>
      <c r="H23" s="126" t="s">
        <v>385</v>
      </c>
      <c r="I23" s="127" t="s">
        <v>353</v>
      </c>
      <c r="J23" s="123" t="s">
        <v>334</v>
      </c>
      <c r="K23" s="124" t="s">
        <v>340</v>
      </c>
      <c r="L23" s="124" t="s">
        <v>335</v>
      </c>
      <c r="M23" s="125" t="s">
        <v>341</v>
      </c>
      <c r="N23" s="126" t="s">
        <v>349</v>
      </c>
      <c r="O23" s="126" t="s">
        <v>361</v>
      </c>
      <c r="P23" s="128" t="s">
        <v>346</v>
      </c>
      <c r="R23" s="26">
        <v>19</v>
      </c>
      <c r="S23" s="129" t="s">
        <v>334</v>
      </c>
      <c r="T23" s="124" t="s">
        <v>334</v>
      </c>
      <c r="U23" s="124" t="s">
        <v>340</v>
      </c>
      <c r="V23" s="130" t="s">
        <v>342</v>
      </c>
      <c r="W23" s="126" t="s">
        <v>386</v>
      </c>
      <c r="X23" s="126" t="s">
        <v>354</v>
      </c>
      <c r="Y23" s="127" t="s">
        <v>385</v>
      </c>
      <c r="Z23" s="123" t="s">
        <v>334</v>
      </c>
      <c r="AA23" s="124" t="s">
        <v>340</v>
      </c>
      <c r="AB23" s="124" t="s">
        <v>334</v>
      </c>
      <c r="AC23" s="125"/>
      <c r="AD23" s="126" t="s">
        <v>361</v>
      </c>
      <c r="AE23" s="126" t="s">
        <v>387</v>
      </c>
      <c r="AF23" s="127" t="s">
        <v>380</v>
      </c>
      <c r="AG23" s="123" t="s">
        <v>335</v>
      </c>
      <c r="AH23" s="124" t="s">
        <v>335</v>
      </c>
      <c r="AI23" s="124" t="s">
        <v>335</v>
      </c>
      <c r="AJ23" s="125"/>
      <c r="AK23" s="126" t="s">
        <v>334</v>
      </c>
      <c r="AL23" s="126" t="s">
        <v>348</v>
      </c>
      <c r="AM23" s="128" t="s">
        <v>368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6" customHeight="1" x14ac:dyDescent="0.25">
      <c r="A24" s="42">
        <v>20</v>
      </c>
      <c r="B24" s="43" t="s">
        <v>151</v>
      </c>
      <c r="C24" s="131" t="s">
        <v>347</v>
      </c>
      <c r="D24" s="132" t="s">
        <v>335</v>
      </c>
      <c r="E24" s="132" t="s">
        <v>347</v>
      </c>
      <c r="F24" s="133" t="s">
        <v>334</v>
      </c>
      <c r="G24" s="134" t="s">
        <v>368</v>
      </c>
      <c r="H24" s="134" t="s">
        <v>351</v>
      </c>
      <c r="I24" s="135" t="s">
        <v>350</v>
      </c>
      <c r="J24" s="131" t="s">
        <v>335</v>
      </c>
      <c r="K24" s="132" t="s">
        <v>335</v>
      </c>
      <c r="L24" s="132" t="s">
        <v>347</v>
      </c>
      <c r="M24" s="133" t="s">
        <v>347</v>
      </c>
      <c r="N24" s="134" t="s">
        <v>369</v>
      </c>
      <c r="O24" s="134" t="s">
        <v>343</v>
      </c>
      <c r="P24" s="136" t="s">
        <v>350</v>
      </c>
      <c r="R24" s="42">
        <v>20</v>
      </c>
      <c r="S24" s="137" t="s">
        <v>335</v>
      </c>
      <c r="T24" s="132" t="s">
        <v>335</v>
      </c>
      <c r="U24" s="132" t="s">
        <v>341</v>
      </c>
      <c r="V24" s="138" t="s">
        <v>334</v>
      </c>
      <c r="W24" s="134" t="s">
        <v>360</v>
      </c>
      <c r="X24" s="134" t="s">
        <v>360</v>
      </c>
      <c r="Y24" s="135" t="s">
        <v>360</v>
      </c>
      <c r="Z24" s="131" t="s">
        <v>347</v>
      </c>
      <c r="AA24" s="132" t="s">
        <v>347</v>
      </c>
      <c r="AB24" s="132" t="s">
        <v>347</v>
      </c>
      <c r="AC24" s="133"/>
      <c r="AD24" s="134" t="s">
        <v>334</v>
      </c>
      <c r="AE24" s="134" t="s">
        <v>361</v>
      </c>
      <c r="AF24" s="135" t="s">
        <v>379</v>
      </c>
      <c r="AG24" s="131" t="s">
        <v>347</v>
      </c>
      <c r="AH24" s="132" t="s">
        <v>335</v>
      </c>
      <c r="AI24" s="132" t="s">
        <v>347</v>
      </c>
      <c r="AJ24" s="133"/>
      <c r="AK24" s="134" t="s">
        <v>347</v>
      </c>
      <c r="AL24" s="134" t="s">
        <v>356</v>
      </c>
      <c r="AM24" s="136" t="s">
        <v>367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6" customHeight="1" x14ac:dyDescent="0.25">
      <c r="A25" s="30">
        <v>21</v>
      </c>
      <c r="B25" s="31" t="s">
        <v>156</v>
      </c>
      <c r="C25" s="115" t="s">
        <v>335</v>
      </c>
      <c r="D25" s="116" t="s">
        <v>341</v>
      </c>
      <c r="E25" s="116" t="s">
        <v>334</v>
      </c>
      <c r="F25" s="117" t="s">
        <v>334</v>
      </c>
      <c r="G25" s="118" t="s">
        <v>363</v>
      </c>
      <c r="H25" s="118" t="s">
        <v>385</v>
      </c>
      <c r="I25" s="119" t="s">
        <v>337</v>
      </c>
      <c r="J25" s="115" t="s">
        <v>341</v>
      </c>
      <c r="K25" s="116" t="s">
        <v>336</v>
      </c>
      <c r="L25" s="116" t="s">
        <v>341</v>
      </c>
      <c r="M25" s="117" t="s">
        <v>349</v>
      </c>
      <c r="N25" s="118" t="s">
        <v>346</v>
      </c>
      <c r="O25" s="118" t="s">
        <v>344</v>
      </c>
      <c r="P25" s="120" t="s">
        <v>338</v>
      </c>
      <c r="R25" s="30">
        <v>21</v>
      </c>
      <c r="S25" s="121" t="s">
        <v>388</v>
      </c>
      <c r="T25" s="116" t="s">
        <v>336</v>
      </c>
      <c r="U25" s="116" t="s">
        <v>342</v>
      </c>
      <c r="V25" s="122" t="s">
        <v>349</v>
      </c>
      <c r="W25" s="118" t="s">
        <v>342</v>
      </c>
      <c r="X25" s="118" t="s">
        <v>389</v>
      </c>
      <c r="Y25" s="119" t="s">
        <v>389</v>
      </c>
      <c r="Z25" s="115" t="s">
        <v>347</v>
      </c>
      <c r="AA25" s="116" t="s">
        <v>341</v>
      </c>
      <c r="AB25" s="116" t="s">
        <v>347</v>
      </c>
      <c r="AC25" s="117"/>
      <c r="AD25" s="118" t="s">
        <v>375</v>
      </c>
      <c r="AE25" s="118" t="s">
        <v>344</v>
      </c>
      <c r="AF25" s="119" t="s">
        <v>351</v>
      </c>
      <c r="AG25" s="115" t="s">
        <v>334</v>
      </c>
      <c r="AH25" s="116" t="s">
        <v>335</v>
      </c>
      <c r="AI25" s="116" t="s">
        <v>335</v>
      </c>
      <c r="AJ25" s="117"/>
      <c r="AK25" s="118" t="s">
        <v>347</v>
      </c>
      <c r="AL25" s="118" t="s">
        <v>374</v>
      </c>
      <c r="AM25" s="120" t="s">
        <v>370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6" customHeight="1" x14ac:dyDescent="0.25">
      <c r="A26" s="26">
        <v>22</v>
      </c>
      <c r="B26" s="27" t="s">
        <v>162</v>
      </c>
      <c r="C26" s="123" t="s">
        <v>347</v>
      </c>
      <c r="D26" s="124" t="s">
        <v>334</v>
      </c>
      <c r="E26" s="124" t="s">
        <v>334</v>
      </c>
      <c r="F26" s="125" t="s">
        <v>334</v>
      </c>
      <c r="G26" s="126" t="s">
        <v>366</v>
      </c>
      <c r="H26" s="126" t="s">
        <v>371</v>
      </c>
      <c r="I26" s="127" t="s">
        <v>369</v>
      </c>
      <c r="J26" s="123" t="s">
        <v>341</v>
      </c>
      <c r="K26" s="124" t="s">
        <v>334</v>
      </c>
      <c r="L26" s="124" t="s">
        <v>347</v>
      </c>
      <c r="M26" s="125" t="s">
        <v>335</v>
      </c>
      <c r="N26" s="126" t="s">
        <v>360</v>
      </c>
      <c r="O26" s="126" t="s">
        <v>360</v>
      </c>
      <c r="P26" s="128" t="s">
        <v>371</v>
      </c>
      <c r="R26" s="26">
        <v>22</v>
      </c>
      <c r="S26" s="129" t="s">
        <v>334</v>
      </c>
      <c r="T26" s="124" t="s">
        <v>335</v>
      </c>
      <c r="U26" s="124" t="s">
        <v>334</v>
      </c>
      <c r="V26" s="130" t="s">
        <v>341</v>
      </c>
      <c r="W26" s="126" t="s">
        <v>341</v>
      </c>
      <c r="X26" s="126" t="s">
        <v>348</v>
      </c>
      <c r="Y26" s="127" t="s">
        <v>379</v>
      </c>
      <c r="Z26" s="123" t="s">
        <v>335</v>
      </c>
      <c r="AA26" s="124" t="s">
        <v>341</v>
      </c>
      <c r="AB26" s="124" t="s">
        <v>335</v>
      </c>
      <c r="AC26" s="125"/>
      <c r="AD26" s="126" t="s">
        <v>344</v>
      </c>
      <c r="AE26" s="126" t="s">
        <v>384</v>
      </c>
      <c r="AF26" s="127" t="s">
        <v>364</v>
      </c>
      <c r="AG26" s="123" t="s">
        <v>341</v>
      </c>
      <c r="AH26" s="124" t="s">
        <v>347</v>
      </c>
      <c r="AI26" s="124" t="s">
        <v>347</v>
      </c>
      <c r="AJ26" s="125"/>
      <c r="AK26" s="126" t="s">
        <v>347</v>
      </c>
      <c r="AL26" s="126" t="s">
        <v>356</v>
      </c>
      <c r="AM26" s="128" t="s">
        <v>357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6" customHeight="1" x14ac:dyDescent="0.25">
      <c r="A27" s="26">
        <v>23</v>
      </c>
      <c r="B27" s="27" t="s">
        <v>168</v>
      </c>
      <c r="C27" s="123" t="s">
        <v>336</v>
      </c>
      <c r="D27" s="124" t="s">
        <v>349</v>
      </c>
      <c r="E27" s="124" t="s">
        <v>335</v>
      </c>
      <c r="F27" s="125" t="s">
        <v>340</v>
      </c>
      <c r="G27" s="126" t="s">
        <v>363</v>
      </c>
      <c r="H27" s="126" t="s">
        <v>352</v>
      </c>
      <c r="I27" s="127" t="s">
        <v>361</v>
      </c>
      <c r="J27" s="123" t="s">
        <v>342</v>
      </c>
      <c r="K27" s="124" t="s">
        <v>341</v>
      </c>
      <c r="L27" s="124" t="s">
        <v>335</v>
      </c>
      <c r="M27" s="125" t="s">
        <v>335</v>
      </c>
      <c r="N27" s="126" t="s">
        <v>344</v>
      </c>
      <c r="O27" s="126" t="s">
        <v>365</v>
      </c>
      <c r="P27" s="128" t="s">
        <v>364</v>
      </c>
      <c r="R27" s="26">
        <v>23</v>
      </c>
      <c r="S27" s="129" t="s">
        <v>390</v>
      </c>
      <c r="T27" s="124" t="s">
        <v>335</v>
      </c>
      <c r="U27" s="124" t="s">
        <v>349</v>
      </c>
      <c r="V27" s="130" t="s">
        <v>341</v>
      </c>
      <c r="W27" s="126" t="s">
        <v>341</v>
      </c>
      <c r="X27" s="126" t="s">
        <v>354</v>
      </c>
      <c r="Y27" s="127" t="s">
        <v>346</v>
      </c>
      <c r="Z27" s="123" t="s">
        <v>334</v>
      </c>
      <c r="AA27" s="124" t="s">
        <v>349</v>
      </c>
      <c r="AB27" s="124" t="s">
        <v>349</v>
      </c>
      <c r="AC27" s="125"/>
      <c r="AD27" s="126" t="s">
        <v>384</v>
      </c>
      <c r="AE27" s="126" t="s">
        <v>384</v>
      </c>
      <c r="AF27" s="127" t="s">
        <v>382</v>
      </c>
      <c r="AG27" s="123" t="s">
        <v>335</v>
      </c>
      <c r="AH27" s="124" t="s">
        <v>347</v>
      </c>
      <c r="AI27" s="124" t="s">
        <v>347</v>
      </c>
      <c r="AJ27" s="125"/>
      <c r="AK27" s="126" t="s">
        <v>356</v>
      </c>
      <c r="AL27" s="126" t="s">
        <v>356</v>
      </c>
      <c r="AM27" s="128" t="s">
        <v>366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6" customHeight="1" x14ac:dyDescent="0.25">
      <c r="A28" s="26">
        <v>24</v>
      </c>
      <c r="B28" s="27" t="s">
        <v>174</v>
      </c>
      <c r="C28" s="123" t="s">
        <v>347</v>
      </c>
      <c r="D28" s="124" t="s">
        <v>334</v>
      </c>
      <c r="E28" s="124" t="s">
        <v>347</v>
      </c>
      <c r="F28" s="125" t="s">
        <v>335</v>
      </c>
      <c r="G28" s="126" t="s">
        <v>335</v>
      </c>
      <c r="H28" s="126" t="s">
        <v>371</v>
      </c>
      <c r="I28" s="127" t="s">
        <v>370</v>
      </c>
      <c r="J28" s="123" t="s">
        <v>341</v>
      </c>
      <c r="K28" s="124" t="s">
        <v>349</v>
      </c>
      <c r="L28" s="124" t="s">
        <v>335</v>
      </c>
      <c r="M28" s="125" t="s">
        <v>347</v>
      </c>
      <c r="N28" s="126" t="s">
        <v>334</v>
      </c>
      <c r="O28" s="126" t="s">
        <v>360</v>
      </c>
      <c r="P28" s="128" t="s">
        <v>379</v>
      </c>
      <c r="R28" s="26">
        <v>24</v>
      </c>
      <c r="S28" s="129" t="s">
        <v>347</v>
      </c>
      <c r="T28" s="124" t="s">
        <v>341</v>
      </c>
      <c r="U28" s="124" t="s">
        <v>340</v>
      </c>
      <c r="V28" s="130" t="s">
        <v>335</v>
      </c>
      <c r="W28" s="126" t="s">
        <v>344</v>
      </c>
      <c r="X28" s="126" t="s">
        <v>360</v>
      </c>
      <c r="Y28" s="127" t="s">
        <v>377</v>
      </c>
      <c r="Z28" s="123" t="s">
        <v>347</v>
      </c>
      <c r="AA28" s="124" t="s">
        <v>347</v>
      </c>
      <c r="AB28" s="124" t="s">
        <v>347</v>
      </c>
      <c r="AC28" s="125"/>
      <c r="AD28" s="126" t="s">
        <v>369</v>
      </c>
      <c r="AE28" s="126" t="s">
        <v>369</v>
      </c>
      <c r="AF28" s="127" t="s">
        <v>362</v>
      </c>
      <c r="AG28" s="123" t="s">
        <v>347</v>
      </c>
      <c r="AH28" s="124" t="s">
        <v>347</v>
      </c>
      <c r="AI28" s="124" t="s">
        <v>347</v>
      </c>
      <c r="AJ28" s="125"/>
      <c r="AK28" s="126" t="s">
        <v>347</v>
      </c>
      <c r="AL28" s="126" t="s">
        <v>356</v>
      </c>
      <c r="AM28" s="128" t="s">
        <v>378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6" customHeight="1" x14ac:dyDescent="0.25">
      <c r="A29" s="42">
        <v>25</v>
      </c>
      <c r="B29" s="43" t="s">
        <v>180</v>
      </c>
      <c r="C29" s="131" t="s">
        <v>335</v>
      </c>
      <c r="D29" s="132" t="s">
        <v>335</v>
      </c>
      <c r="E29" s="132" t="s">
        <v>347</v>
      </c>
      <c r="F29" s="133" t="s">
        <v>341</v>
      </c>
      <c r="G29" s="134" t="s">
        <v>368</v>
      </c>
      <c r="H29" s="134" t="s">
        <v>354</v>
      </c>
      <c r="I29" s="135" t="s">
        <v>374</v>
      </c>
      <c r="J29" s="131" t="s">
        <v>349</v>
      </c>
      <c r="K29" s="132" t="s">
        <v>334</v>
      </c>
      <c r="L29" s="132" t="s">
        <v>334</v>
      </c>
      <c r="M29" s="133" t="s">
        <v>335</v>
      </c>
      <c r="N29" s="134" t="s">
        <v>360</v>
      </c>
      <c r="O29" s="134" t="s">
        <v>360</v>
      </c>
      <c r="P29" s="136" t="s">
        <v>379</v>
      </c>
      <c r="R29" s="42">
        <v>25</v>
      </c>
      <c r="S29" s="137" t="s">
        <v>336</v>
      </c>
      <c r="T29" s="132" t="s">
        <v>335</v>
      </c>
      <c r="U29" s="132" t="s">
        <v>340</v>
      </c>
      <c r="V29" s="138" t="s">
        <v>335</v>
      </c>
      <c r="W29" s="134" t="s">
        <v>334</v>
      </c>
      <c r="X29" s="134" t="s">
        <v>369</v>
      </c>
      <c r="Y29" s="135" t="s">
        <v>351</v>
      </c>
      <c r="Z29" s="131" t="s">
        <v>334</v>
      </c>
      <c r="AA29" s="132" t="s">
        <v>342</v>
      </c>
      <c r="AB29" s="132" t="s">
        <v>334</v>
      </c>
      <c r="AC29" s="133"/>
      <c r="AD29" s="134" t="s">
        <v>344</v>
      </c>
      <c r="AE29" s="134" t="s">
        <v>387</v>
      </c>
      <c r="AF29" s="135" t="s">
        <v>361</v>
      </c>
      <c r="AG29" s="131" t="s">
        <v>347</v>
      </c>
      <c r="AH29" s="132" t="s">
        <v>335</v>
      </c>
      <c r="AI29" s="132" t="s">
        <v>335</v>
      </c>
      <c r="AJ29" s="133"/>
      <c r="AK29" s="134" t="s">
        <v>335</v>
      </c>
      <c r="AL29" s="134" t="s">
        <v>348</v>
      </c>
      <c r="AM29" s="136" t="s">
        <v>381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6" customHeight="1" x14ac:dyDescent="0.25">
      <c r="A30" s="30">
        <v>26</v>
      </c>
      <c r="B30" s="31" t="s">
        <v>186</v>
      </c>
      <c r="C30" s="115" t="s">
        <v>341</v>
      </c>
      <c r="D30" s="116" t="s">
        <v>341</v>
      </c>
      <c r="E30" s="116" t="s">
        <v>347</v>
      </c>
      <c r="F30" s="117" t="s">
        <v>349</v>
      </c>
      <c r="G30" s="118" t="s">
        <v>350</v>
      </c>
      <c r="H30" s="118" t="s">
        <v>385</v>
      </c>
      <c r="I30" s="119" t="s">
        <v>337</v>
      </c>
      <c r="J30" s="115" t="s">
        <v>340</v>
      </c>
      <c r="K30" s="116" t="s">
        <v>383</v>
      </c>
      <c r="L30" s="116" t="s">
        <v>342</v>
      </c>
      <c r="M30" s="117" t="s">
        <v>349</v>
      </c>
      <c r="N30" s="118" t="s">
        <v>375</v>
      </c>
      <c r="O30" s="118" t="s">
        <v>375</v>
      </c>
      <c r="P30" s="120" t="s">
        <v>391</v>
      </c>
      <c r="R30" s="30">
        <v>26</v>
      </c>
      <c r="S30" s="121" t="s">
        <v>390</v>
      </c>
      <c r="T30" s="116" t="s">
        <v>340</v>
      </c>
      <c r="U30" s="116" t="s">
        <v>349</v>
      </c>
      <c r="V30" s="122" t="s">
        <v>340</v>
      </c>
      <c r="W30" s="118" t="s">
        <v>365</v>
      </c>
      <c r="X30" s="118" t="s">
        <v>387</v>
      </c>
      <c r="Y30" s="119" t="s">
        <v>384</v>
      </c>
      <c r="Z30" s="115" t="s">
        <v>335</v>
      </c>
      <c r="AA30" s="116" t="s">
        <v>342</v>
      </c>
      <c r="AB30" s="116" t="s">
        <v>334</v>
      </c>
      <c r="AC30" s="117"/>
      <c r="AD30" s="118" t="s">
        <v>343</v>
      </c>
      <c r="AE30" s="118" t="s">
        <v>392</v>
      </c>
      <c r="AF30" s="119" t="s">
        <v>365</v>
      </c>
      <c r="AG30" s="115" t="s">
        <v>335</v>
      </c>
      <c r="AH30" s="116" t="s">
        <v>347</v>
      </c>
      <c r="AI30" s="116" t="s">
        <v>347</v>
      </c>
      <c r="AJ30" s="117"/>
      <c r="AK30" s="118" t="s">
        <v>335</v>
      </c>
      <c r="AL30" s="118" t="s">
        <v>348</v>
      </c>
      <c r="AM30" s="120" t="s">
        <v>376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6" customHeight="1" x14ac:dyDescent="0.25">
      <c r="A31" s="26">
        <v>27</v>
      </c>
      <c r="B31" s="27" t="s">
        <v>192</v>
      </c>
      <c r="C31" s="123" t="s">
        <v>347</v>
      </c>
      <c r="D31" s="124" t="s">
        <v>335</v>
      </c>
      <c r="E31" s="124" t="s">
        <v>347</v>
      </c>
      <c r="F31" s="125" t="s">
        <v>334</v>
      </c>
      <c r="G31" s="126" t="s">
        <v>350</v>
      </c>
      <c r="H31" s="126" t="s">
        <v>354</v>
      </c>
      <c r="I31" s="127" t="s">
        <v>369</v>
      </c>
      <c r="J31" s="123" t="s">
        <v>334</v>
      </c>
      <c r="K31" s="124" t="s">
        <v>335</v>
      </c>
      <c r="L31" s="124" t="s">
        <v>334</v>
      </c>
      <c r="M31" s="125" t="s">
        <v>335</v>
      </c>
      <c r="N31" s="126" t="s">
        <v>360</v>
      </c>
      <c r="O31" s="126" t="s">
        <v>343</v>
      </c>
      <c r="P31" s="128" t="s">
        <v>379</v>
      </c>
      <c r="R31" s="26">
        <v>27</v>
      </c>
      <c r="S31" s="129" t="s">
        <v>347</v>
      </c>
      <c r="T31" s="124" t="s">
        <v>334</v>
      </c>
      <c r="U31" s="124" t="s">
        <v>340</v>
      </c>
      <c r="V31" s="130" t="s">
        <v>341</v>
      </c>
      <c r="W31" s="126" t="s">
        <v>343</v>
      </c>
      <c r="X31" s="126" t="s">
        <v>369</v>
      </c>
      <c r="Y31" s="127" t="s">
        <v>377</v>
      </c>
      <c r="Z31" s="123" t="s">
        <v>347</v>
      </c>
      <c r="AA31" s="124" t="s">
        <v>334</v>
      </c>
      <c r="AB31" s="124" t="s">
        <v>335</v>
      </c>
      <c r="AC31" s="125"/>
      <c r="AD31" s="126" t="s">
        <v>344</v>
      </c>
      <c r="AE31" s="126" t="s">
        <v>354</v>
      </c>
      <c r="AF31" s="127" t="s">
        <v>360</v>
      </c>
      <c r="AG31" s="123" t="s">
        <v>335</v>
      </c>
      <c r="AH31" s="124" t="s">
        <v>347</v>
      </c>
      <c r="AI31" s="124" t="s">
        <v>347</v>
      </c>
      <c r="AJ31" s="125"/>
      <c r="AK31" s="126" t="s">
        <v>356</v>
      </c>
      <c r="AL31" s="126" t="s">
        <v>356</v>
      </c>
      <c r="AM31" s="128" t="s">
        <v>366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6" customHeight="1" x14ac:dyDescent="0.25">
      <c r="A32" s="26">
        <v>28</v>
      </c>
      <c r="B32" s="27" t="s">
        <v>198</v>
      </c>
      <c r="C32" s="123" t="s">
        <v>347</v>
      </c>
      <c r="D32" s="124" t="s">
        <v>335</v>
      </c>
      <c r="E32" s="124" t="s">
        <v>335</v>
      </c>
      <c r="F32" s="125" t="s">
        <v>334</v>
      </c>
      <c r="G32" s="126" t="s">
        <v>350</v>
      </c>
      <c r="H32" s="126" t="s">
        <v>337</v>
      </c>
      <c r="I32" s="127" t="s">
        <v>371</v>
      </c>
      <c r="J32" s="123" t="s">
        <v>347</v>
      </c>
      <c r="K32" s="124" t="s">
        <v>341</v>
      </c>
      <c r="L32" s="124" t="s">
        <v>334</v>
      </c>
      <c r="M32" s="125" t="s">
        <v>335</v>
      </c>
      <c r="N32" s="126" t="s">
        <v>346</v>
      </c>
      <c r="O32" s="126" t="s">
        <v>352</v>
      </c>
      <c r="P32" s="128" t="s">
        <v>343</v>
      </c>
      <c r="R32" s="26">
        <v>28</v>
      </c>
      <c r="S32" s="129" t="s">
        <v>334</v>
      </c>
      <c r="T32" s="124" t="s">
        <v>334</v>
      </c>
      <c r="U32" s="124" t="s">
        <v>334</v>
      </c>
      <c r="V32" s="130" t="s">
        <v>341</v>
      </c>
      <c r="W32" s="126" t="s">
        <v>344</v>
      </c>
      <c r="X32" s="126" t="s">
        <v>352</v>
      </c>
      <c r="Y32" s="127" t="s">
        <v>355</v>
      </c>
      <c r="Z32" s="123" t="s">
        <v>335</v>
      </c>
      <c r="AA32" s="124" t="s">
        <v>341</v>
      </c>
      <c r="AB32" s="124" t="s">
        <v>347</v>
      </c>
      <c r="AC32" s="125"/>
      <c r="AD32" s="126" t="s">
        <v>344</v>
      </c>
      <c r="AE32" s="126" t="s">
        <v>339</v>
      </c>
      <c r="AF32" s="127" t="s">
        <v>363</v>
      </c>
      <c r="AG32" s="123" t="s">
        <v>335</v>
      </c>
      <c r="AH32" s="124" t="s">
        <v>347</v>
      </c>
      <c r="AI32" s="124" t="s">
        <v>347</v>
      </c>
      <c r="AJ32" s="125"/>
      <c r="AK32" s="126" t="s">
        <v>347</v>
      </c>
      <c r="AL32" s="126" t="s">
        <v>356</v>
      </c>
      <c r="AM32" s="128" t="s">
        <v>367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6" customHeight="1" x14ac:dyDescent="0.25">
      <c r="A33" s="26">
        <v>29</v>
      </c>
      <c r="B33" s="27" t="s">
        <v>204</v>
      </c>
      <c r="C33" s="123" t="s">
        <v>347</v>
      </c>
      <c r="D33" s="124" t="s">
        <v>334</v>
      </c>
      <c r="E33" s="124" t="s">
        <v>347</v>
      </c>
      <c r="F33" s="125" t="s">
        <v>335</v>
      </c>
      <c r="G33" s="126" t="s">
        <v>362</v>
      </c>
      <c r="H33" s="126" t="s">
        <v>337</v>
      </c>
      <c r="I33" s="127" t="s">
        <v>350</v>
      </c>
      <c r="J33" s="123" t="s">
        <v>340</v>
      </c>
      <c r="K33" s="124" t="s">
        <v>341</v>
      </c>
      <c r="L33" s="124" t="s">
        <v>347</v>
      </c>
      <c r="M33" s="125" t="s">
        <v>341</v>
      </c>
      <c r="N33" s="126" t="s">
        <v>334</v>
      </c>
      <c r="O33" s="126" t="s">
        <v>354</v>
      </c>
      <c r="P33" s="128" t="s">
        <v>344</v>
      </c>
      <c r="R33" s="26">
        <v>29</v>
      </c>
      <c r="S33" s="129" t="s">
        <v>349</v>
      </c>
      <c r="T33" s="124" t="s">
        <v>349</v>
      </c>
      <c r="U33" s="124" t="s">
        <v>349</v>
      </c>
      <c r="V33" s="130" t="s">
        <v>349</v>
      </c>
      <c r="W33" s="126" t="s">
        <v>349</v>
      </c>
      <c r="X33" s="126" t="s">
        <v>344</v>
      </c>
      <c r="Y33" s="127" t="s">
        <v>338</v>
      </c>
      <c r="Z33" s="123" t="s">
        <v>335</v>
      </c>
      <c r="AA33" s="124" t="s">
        <v>349</v>
      </c>
      <c r="AB33" s="124" t="s">
        <v>334</v>
      </c>
      <c r="AC33" s="125"/>
      <c r="AD33" s="126" t="s">
        <v>343</v>
      </c>
      <c r="AE33" s="126" t="s">
        <v>344</v>
      </c>
      <c r="AF33" s="127" t="s">
        <v>351</v>
      </c>
      <c r="AG33" s="123" t="s">
        <v>347</v>
      </c>
      <c r="AH33" s="124" t="s">
        <v>335</v>
      </c>
      <c r="AI33" s="124" t="s">
        <v>335</v>
      </c>
      <c r="AJ33" s="125"/>
      <c r="AK33" s="126" t="s">
        <v>347</v>
      </c>
      <c r="AL33" s="126" t="s">
        <v>356</v>
      </c>
      <c r="AM33" s="128" t="s">
        <v>366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6" customHeight="1" x14ac:dyDescent="0.25">
      <c r="A34" s="42">
        <v>30</v>
      </c>
      <c r="B34" s="43" t="s">
        <v>210</v>
      </c>
      <c r="C34" s="131" t="s">
        <v>335</v>
      </c>
      <c r="D34" s="132" t="s">
        <v>334</v>
      </c>
      <c r="E34" s="132" t="s">
        <v>347</v>
      </c>
      <c r="F34" s="133" t="s">
        <v>334</v>
      </c>
      <c r="G34" s="134" t="s">
        <v>366</v>
      </c>
      <c r="H34" s="134" t="s">
        <v>368</v>
      </c>
      <c r="I34" s="135" t="s">
        <v>348</v>
      </c>
      <c r="J34" s="131" t="s">
        <v>349</v>
      </c>
      <c r="K34" s="132" t="s">
        <v>341</v>
      </c>
      <c r="L34" s="132" t="s">
        <v>347</v>
      </c>
      <c r="M34" s="133" t="s">
        <v>347</v>
      </c>
      <c r="N34" s="134" t="s">
        <v>341</v>
      </c>
      <c r="O34" s="134" t="s">
        <v>339</v>
      </c>
      <c r="P34" s="136" t="s">
        <v>351</v>
      </c>
      <c r="R34" s="42">
        <v>30</v>
      </c>
      <c r="S34" s="137" t="s">
        <v>349</v>
      </c>
      <c r="T34" s="132" t="s">
        <v>349</v>
      </c>
      <c r="U34" s="132" t="s">
        <v>340</v>
      </c>
      <c r="V34" s="138" t="s">
        <v>341</v>
      </c>
      <c r="W34" s="134" t="s">
        <v>361</v>
      </c>
      <c r="X34" s="134" t="s">
        <v>339</v>
      </c>
      <c r="Y34" s="135" t="s">
        <v>385</v>
      </c>
      <c r="Z34" s="131" t="s">
        <v>335</v>
      </c>
      <c r="AA34" s="132" t="s">
        <v>349</v>
      </c>
      <c r="AB34" s="132" t="s">
        <v>341</v>
      </c>
      <c r="AC34" s="133"/>
      <c r="AD34" s="134" t="s">
        <v>361</v>
      </c>
      <c r="AE34" s="134" t="s">
        <v>365</v>
      </c>
      <c r="AF34" s="135" t="s">
        <v>345</v>
      </c>
      <c r="AG34" s="131" t="s">
        <v>335</v>
      </c>
      <c r="AH34" s="132" t="s">
        <v>335</v>
      </c>
      <c r="AI34" s="132" t="s">
        <v>334</v>
      </c>
      <c r="AJ34" s="133"/>
      <c r="AK34" s="134" t="s">
        <v>374</v>
      </c>
      <c r="AL34" s="134" t="s">
        <v>356</v>
      </c>
      <c r="AM34" s="136" t="s">
        <v>370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6" customHeight="1" x14ac:dyDescent="0.25">
      <c r="A35" s="30">
        <v>31</v>
      </c>
      <c r="B35" s="31" t="s">
        <v>216</v>
      </c>
      <c r="C35" s="115" t="s">
        <v>335</v>
      </c>
      <c r="D35" s="116" t="s">
        <v>349</v>
      </c>
      <c r="E35" s="116" t="s">
        <v>349</v>
      </c>
      <c r="F35" s="117" t="s">
        <v>342</v>
      </c>
      <c r="G35" s="118" t="s">
        <v>371</v>
      </c>
      <c r="H35" s="118" t="s">
        <v>393</v>
      </c>
      <c r="I35" s="119" t="s">
        <v>345</v>
      </c>
      <c r="J35" s="115" t="s">
        <v>349</v>
      </c>
      <c r="K35" s="116" t="s">
        <v>340</v>
      </c>
      <c r="L35" s="116" t="s">
        <v>349</v>
      </c>
      <c r="M35" s="117" t="s">
        <v>340</v>
      </c>
      <c r="N35" s="118" t="s">
        <v>340</v>
      </c>
      <c r="O35" s="118" t="s">
        <v>343</v>
      </c>
      <c r="P35" s="120" t="s">
        <v>352</v>
      </c>
      <c r="R35" s="30">
        <v>31</v>
      </c>
      <c r="S35" s="121" t="s">
        <v>342</v>
      </c>
      <c r="T35" s="116" t="s">
        <v>336</v>
      </c>
      <c r="U35" s="116" t="s">
        <v>341</v>
      </c>
      <c r="V35" s="122" t="s">
        <v>340</v>
      </c>
      <c r="W35" s="118" t="s">
        <v>340</v>
      </c>
      <c r="X35" s="118" t="s">
        <v>343</v>
      </c>
      <c r="Y35" s="119" t="s">
        <v>365</v>
      </c>
      <c r="Z35" s="115" t="s">
        <v>335</v>
      </c>
      <c r="AA35" s="116" t="s">
        <v>336</v>
      </c>
      <c r="AB35" s="116" t="s">
        <v>341</v>
      </c>
      <c r="AC35" s="117"/>
      <c r="AD35" s="118" t="s">
        <v>349</v>
      </c>
      <c r="AE35" s="118" t="s">
        <v>365</v>
      </c>
      <c r="AF35" s="119" t="s">
        <v>352</v>
      </c>
      <c r="AG35" s="115" t="s">
        <v>335</v>
      </c>
      <c r="AH35" s="116" t="s">
        <v>335</v>
      </c>
      <c r="AI35" s="116" t="s">
        <v>335</v>
      </c>
      <c r="AJ35" s="117"/>
      <c r="AK35" s="118" t="s">
        <v>347</v>
      </c>
      <c r="AL35" s="118" t="s">
        <v>356</v>
      </c>
      <c r="AM35" s="120" t="s">
        <v>357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6" customHeight="1" x14ac:dyDescent="0.25">
      <c r="A36" s="26">
        <v>32</v>
      </c>
      <c r="B36" s="27" t="s">
        <v>221</v>
      </c>
      <c r="C36" s="123" t="s">
        <v>349</v>
      </c>
      <c r="D36" s="124" t="s">
        <v>349</v>
      </c>
      <c r="E36" s="124" t="s">
        <v>341</v>
      </c>
      <c r="F36" s="125" t="s">
        <v>349</v>
      </c>
      <c r="G36" s="126" t="s">
        <v>362</v>
      </c>
      <c r="H36" s="126" t="s">
        <v>387</v>
      </c>
      <c r="I36" s="127" t="s">
        <v>345</v>
      </c>
      <c r="J36" s="123" t="s">
        <v>340</v>
      </c>
      <c r="K36" s="124" t="s">
        <v>342</v>
      </c>
      <c r="L36" s="124" t="s">
        <v>341</v>
      </c>
      <c r="M36" s="125" t="s">
        <v>342</v>
      </c>
      <c r="N36" s="126" t="s">
        <v>384</v>
      </c>
      <c r="O36" s="126" t="s">
        <v>339</v>
      </c>
      <c r="P36" s="128" t="s">
        <v>393</v>
      </c>
      <c r="R36" s="26">
        <v>32</v>
      </c>
      <c r="S36" s="129" t="s">
        <v>349</v>
      </c>
      <c r="T36" s="124" t="s">
        <v>349</v>
      </c>
      <c r="U36" s="124" t="s">
        <v>349</v>
      </c>
      <c r="V36" s="130" t="s">
        <v>342</v>
      </c>
      <c r="W36" s="126" t="s">
        <v>340</v>
      </c>
      <c r="X36" s="126" t="s">
        <v>389</v>
      </c>
      <c r="Y36" s="127" t="s">
        <v>391</v>
      </c>
      <c r="Z36" s="123" t="s">
        <v>347</v>
      </c>
      <c r="AA36" s="124" t="s">
        <v>341</v>
      </c>
      <c r="AB36" s="124" t="s">
        <v>335</v>
      </c>
      <c r="AC36" s="125"/>
      <c r="AD36" s="126" t="s">
        <v>349</v>
      </c>
      <c r="AE36" s="126" t="s">
        <v>365</v>
      </c>
      <c r="AF36" s="127" t="s">
        <v>353</v>
      </c>
      <c r="AG36" s="123" t="s">
        <v>347</v>
      </c>
      <c r="AH36" s="124" t="s">
        <v>347</v>
      </c>
      <c r="AI36" s="124" t="s">
        <v>335</v>
      </c>
      <c r="AJ36" s="125"/>
      <c r="AK36" s="126" t="s">
        <v>347</v>
      </c>
      <c r="AL36" s="126" t="s">
        <v>356</v>
      </c>
      <c r="AM36" s="128" t="s">
        <v>367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6" customHeight="1" x14ac:dyDescent="0.25">
      <c r="A37" s="26">
        <v>33</v>
      </c>
      <c r="B37" s="27" t="s">
        <v>227</v>
      </c>
      <c r="C37" s="123" t="s">
        <v>335</v>
      </c>
      <c r="D37" s="124" t="s">
        <v>334</v>
      </c>
      <c r="E37" s="124" t="s">
        <v>347</v>
      </c>
      <c r="F37" s="125" t="s">
        <v>341</v>
      </c>
      <c r="G37" s="126" t="s">
        <v>368</v>
      </c>
      <c r="H37" s="126" t="s">
        <v>364</v>
      </c>
      <c r="I37" s="127" t="s">
        <v>354</v>
      </c>
      <c r="J37" s="123" t="s">
        <v>340</v>
      </c>
      <c r="K37" s="124" t="s">
        <v>349</v>
      </c>
      <c r="L37" s="124" t="s">
        <v>334</v>
      </c>
      <c r="M37" s="125" t="s">
        <v>335</v>
      </c>
      <c r="N37" s="126" t="s">
        <v>343</v>
      </c>
      <c r="O37" s="126" t="s">
        <v>375</v>
      </c>
      <c r="P37" s="128" t="s">
        <v>345</v>
      </c>
      <c r="R37" s="26">
        <v>33</v>
      </c>
      <c r="S37" s="129" t="s">
        <v>335</v>
      </c>
      <c r="T37" s="124" t="s">
        <v>334</v>
      </c>
      <c r="U37" s="124" t="s">
        <v>349</v>
      </c>
      <c r="V37" s="130" t="s">
        <v>341</v>
      </c>
      <c r="W37" s="126" t="s">
        <v>334</v>
      </c>
      <c r="X37" s="126" t="s">
        <v>354</v>
      </c>
      <c r="Y37" s="127" t="s">
        <v>363</v>
      </c>
      <c r="Z37" s="123" t="s">
        <v>335</v>
      </c>
      <c r="AA37" s="124" t="s">
        <v>340</v>
      </c>
      <c r="AB37" s="124" t="s">
        <v>347</v>
      </c>
      <c r="AC37" s="125"/>
      <c r="AD37" s="126" t="s">
        <v>341</v>
      </c>
      <c r="AE37" s="126" t="s">
        <v>346</v>
      </c>
      <c r="AF37" s="127" t="s">
        <v>343</v>
      </c>
      <c r="AG37" s="123" t="s">
        <v>335</v>
      </c>
      <c r="AH37" s="124" t="s">
        <v>347</v>
      </c>
      <c r="AI37" s="124" t="s">
        <v>335</v>
      </c>
      <c r="AJ37" s="125"/>
      <c r="AK37" s="126" t="s">
        <v>347</v>
      </c>
      <c r="AL37" s="126" t="s">
        <v>356</v>
      </c>
      <c r="AM37" s="128" t="s">
        <v>366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6" customHeight="1" x14ac:dyDescent="0.25">
      <c r="A38" s="26">
        <v>34</v>
      </c>
      <c r="B38" s="27" t="s">
        <v>233</v>
      </c>
      <c r="C38" s="123" t="s">
        <v>335</v>
      </c>
      <c r="D38" s="124" t="s">
        <v>349</v>
      </c>
      <c r="E38" s="124" t="s">
        <v>334</v>
      </c>
      <c r="F38" s="125" t="s">
        <v>341</v>
      </c>
      <c r="G38" s="126" t="s">
        <v>358</v>
      </c>
      <c r="H38" s="126" t="s">
        <v>355</v>
      </c>
      <c r="I38" s="127" t="s">
        <v>351</v>
      </c>
      <c r="J38" s="123" t="s">
        <v>340</v>
      </c>
      <c r="K38" s="124" t="s">
        <v>341</v>
      </c>
      <c r="L38" s="124" t="s">
        <v>341</v>
      </c>
      <c r="M38" s="125" t="s">
        <v>340</v>
      </c>
      <c r="N38" s="126" t="s">
        <v>343</v>
      </c>
      <c r="O38" s="126" t="s">
        <v>352</v>
      </c>
      <c r="P38" s="128" t="s">
        <v>361</v>
      </c>
      <c r="R38" s="26">
        <v>34</v>
      </c>
      <c r="S38" s="129" t="s">
        <v>341</v>
      </c>
      <c r="T38" s="124" t="s">
        <v>340</v>
      </c>
      <c r="U38" s="124" t="s">
        <v>341</v>
      </c>
      <c r="V38" s="130" t="s">
        <v>335</v>
      </c>
      <c r="W38" s="126" t="s">
        <v>375</v>
      </c>
      <c r="X38" s="126" t="s">
        <v>352</v>
      </c>
      <c r="Y38" s="127" t="s">
        <v>361</v>
      </c>
      <c r="Z38" s="123" t="s">
        <v>335</v>
      </c>
      <c r="AA38" s="124" t="s">
        <v>341</v>
      </c>
      <c r="AB38" s="124" t="s">
        <v>335</v>
      </c>
      <c r="AC38" s="125"/>
      <c r="AD38" s="126" t="s">
        <v>343</v>
      </c>
      <c r="AE38" s="126" t="s">
        <v>375</v>
      </c>
      <c r="AF38" s="127" t="s">
        <v>353</v>
      </c>
      <c r="AG38" s="123" t="s">
        <v>335</v>
      </c>
      <c r="AH38" s="124" t="s">
        <v>347</v>
      </c>
      <c r="AI38" s="124" t="s">
        <v>335</v>
      </c>
      <c r="AJ38" s="125"/>
      <c r="AK38" s="126" t="s">
        <v>335</v>
      </c>
      <c r="AL38" s="126" t="s">
        <v>356</v>
      </c>
      <c r="AM38" s="128" t="s">
        <v>376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6" customHeight="1" x14ac:dyDescent="0.25">
      <c r="A39" s="42">
        <v>35</v>
      </c>
      <c r="B39" s="43" t="s">
        <v>239</v>
      </c>
      <c r="C39" s="131" t="s">
        <v>335</v>
      </c>
      <c r="D39" s="132" t="s">
        <v>335</v>
      </c>
      <c r="E39" s="132" t="s">
        <v>347</v>
      </c>
      <c r="F39" s="133" t="s">
        <v>334</v>
      </c>
      <c r="G39" s="134" t="s">
        <v>335</v>
      </c>
      <c r="H39" s="134" t="s">
        <v>363</v>
      </c>
      <c r="I39" s="135" t="s">
        <v>350</v>
      </c>
      <c r="J39" s="131" t="s">
        <v>341</v>
      </c>
      <c r="K39" s="132" t="s">
        <v>340</v>
      </c>
      <c r="L39" s="132" t="s">
        <v>341</v>
      </c>
      <c r="M39" s="133" t="s">
        <v>340</v>
      </c>
      <c r="N39" s="134" t="s">
        <v>365</v>
      </c>
      <c r="O39" s="134" t="s">
        <v>346</v>
      </c>
      <c r="P39" s="136" t="s">
        <v>359</v>
      </c>
      <c r="R39" s="42">
        <v>35</v>
      </c>
      <c r="S39" s="137" t="s">
        <v>347</v>
      </c>
      <c r="T39" s="132" t="s">
        <v>341</v>
      </c>
      <c r="U39" s="132" t="s">
        <v>335</v>
      </c>
      <c r="V39" s="138" t="s">
        <v>334</v>
      </c>
      <c r="W39" s="134" t="s">
        <v>360</v>
      </c>
      <c r="X39" s="134" t="s">
        <v>369</v>
      </c>
      <c r="Y39" s="135" t="s">
        <v>374</v>
      </c>
      <c r="Z39" s="131" t="s">
        <v>335</v>
      </c>
      <c r="AA39" s="132" t="s">
        <v>334</v>
      </c>
      <c r="AB39" s="132" t="s">
        <v>347</v>
      </c>
      <c r="AC39" s="133"/>
      <c r="AD39" s="134" t="s">
        <v>344</v>
      </c>
      <c r="AE39" s="134" t="s">
        <v>339</v>
      </c>
      <c r="AF39" s="135" t="s">
        <v>377</v>
      </c>
      <c r="AG39" s="131" t="s">
        <v>347</v>
      </c>
      <c r="AH39" s="132" t="s">
        <v>347</v>
      </c>
      <c r="AI39" s="132" t="s">
        <v>347</v>
      </c>
      <c r="AJ39" s="133"/>
      <c r="AK39" s="134" t="s">
        <v>347</v>
      </c>
      <c r="AL39" s="134" t="s">
        <v>356</v>
      </c>
      <c r="AM39" s="136" t="s">
        <v>378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6" customHeight="1" x14ac:dyDescent="0.25">
      <c r="A40" s="30">
        <v>36</v>
      </c>
      <c r="B40" s="31" t="s">
        <v>245</v>
      </c>
      <c r="C40" s="115" t="s">
        <v>334</v>
      </c>
      <c r="D40" s="116" t="s">
        <v>349</v>
      </c>
      <c r="E40" s="116" t="s">
        <v>341</v>
      </c>
      <c r="F40" s="117" t="s">
        <v>334</v>
      </c>
      <c r="G40" s="118" t="s">
        <v>337</v>
      </c>
      <c r="H40" s="118" t="s">
        <v>352</v>
      </c>
      <c r="I40" s="119" t="s">
        <v>353</v>
      </c>
      <c r="J40" s="115" t="s">
        <v>334</v>
      </c>
      <c r="K40" s="116" t="s">
        <v>342</v>
      </c>
      <c r="L40" s="116" t="s">
        <v>335</v>
      </c>
      <c r="M40" s="117" t="s">
        <v>341</v>
      </c>
      <c r="N40" s="118" t="s">
        <v>365</v>
      </c>
      <c r="O40" s="118" t="s">
        <v>339</v>
      </c>
      <c r="P40" s="120" t="s">
        <v>346</v>
      </c>
      <c r="R40" s="30">
        <v>36</v>
      </c>
      <c r="S40" s="121" t="s">
        <v>334</v>
      </c>
      <c r="T40" s="116" t="s">
        <v>341</v>
      </c>
      <c r="U40" s="116" t="s">
        <v>342</v>
      </c>
      <c r="V40" s="122" t="s">
        <v>341</v>
      </c>
      <c r="W40" s="118" t="s">
        <v>384</v>
      </c>
      <c r="X40" s="118" t="s">
        <v>387</v>
      </c>
      <c r="Y40" s="119" t="s">
        <v>393</v>
      </c>
      <c r="Z40" s="115" t="s">
        <v>334</v>
      </c>
      <c r="AA40" s="116" t="s">
        <v>349</v>
      </c>
      <c r="AB40" s="116" t="s">
        <v>335</v>
      </c>
      <c r="AC40" s="117"/>
      <c r="AD40" s="118" t="s">
        <v>346</v>
      </c>
      <c r="AE40" s="118" t="s">
        <v>394</v>
      </c>
      <c r="AF40" s="119" t="s">
        <v>380</v>
      </c>
      <c r="AG40" s="115" t="s">
        <v>347</v>
      </c>
      <c r="AH40" s="116" t="s">
        <v>335</v>
      </c>
      <c r="AI40" s="116" t="s">
        <v>347</v>
      </c>
      <c r="AJ40" s="117"/>
      <c r="AK40" s="118" t="s">
        <v>356</v>
      </c>
      <c r="AL40" s="118" t="s">
        <v>348</v>
      </c>
      <c r="AM40" s="120" t="s">
        <v>357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6" customHeight="1" x14ac:dyDescent="0.25">
      <c r="A41" s="26">
        <v>37</v>
      </c>
      <c r="B41" s="27" t="s">
        <v>251</v>
      </c>
      <c r="C41" s="123" t="s">
        <v>340</v>
      </c>
      <c r="D41" s="124" t="s">
        <v>334</v>
      </c>
      <c r="E41" s="124" t="s">
        <v>335</v>
      </c>
      <c r="F41" s="125" t="s">
        <v>334</v>
      </c>
      <c r="G41" s="126" t="s">
        <v>368</v>
      </c>
      <c r="H41" s="126" t="s">
        <v>364</v>
      </c>
      <c r="I41" s="127" t="s">
        <v>351</v>
      </c>
      <c r="J41" s="123" t="s">
        <v>340</v>
      </c>
      <c r="K41" s="124" t="s">
        <v>341</v>
      </c>
      <c r="L41" s="124" t="s">
        <v>341</v>
      </c>
      <c r="M41" s="125" t="s">
        <v>349</v>
      </c>
      <c r="N41" s="126" t="s">
        <v>375</v>
      </c>
      <c r="O41" s="126" t="s">
        <v>354</v>
      </c>
      <c r="P41" s="128" t="s">
        <v>338</v>
      </c>
      <c r="R41" s="26">
        <v>37</v>
      </c>
      <c r="S41" s="129" t="s">
        <v>390</v>
      </c>
      <c r="T41" s="124" t="s">
        <v>341</v>
      </c>
      <c r="U41" s="124" t="s">
        <v>349</v>
      </c>
      <c r="V41" s="130" t="s">
        <v>349</v>
      </c>
      <c r="W41" s="126" t="s">
        <v>344</v>
      </c>
      <c r="X41" s="126" t="s">
        <v>354</v>
      </c>
      <c r="Y41" s="127" t="s">
        <v>345</v>
      </c>
      <c r="Z41" s="123" t="s">
        <v>334</v>
      </c>
      <c r="AA41" s="124" t="s">
        <v>342</v>
      </c>
      <c r="AB41" s="124" t="s">
        <v>335</v>
      </c>
      <c r="AC41" s="125"/>
      <c r="AD41" s="126" t="s">
        <v>344</v>
      </c>
      <c r="AE41" s="126" t="s">
        <v>395</v>
      </c>
      <c r="AF41" s="127" t="s">
        <v>365</v>
      </c>
      <c r="AG41" s="123" t="s">
        <v>341</v>
      </c>
      <c r="AH41" s="124" t="s">
        <v>335</v>
      </c>
      <c r="AI41" s="124" t="s">
        <v>334</v>
      </c>
      <c r="AJ41" s="125"/>
      <c r="AK41" s="126" t="s">
        <v>374</v>
      </c>
      <c r="AL41" s="126" t="s">
        <v>374</v>
      </c>
      <c r="AM41" s="128" t="s">
        <v>360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6" customHeight="1" x14ac:dyDescent="0.25">
      <c r="A42" s="26">
        <v>38</v>
      </c>
      <c r="B42" s="27" t="s">
        <v>257</v>
      </c>
      <c r="C42" s="123" t="s">
        <v>334</v>
      </c>
      <c r="D42" s="124" t="s">
        <v>341</v>
      </c>
      <c r="E42" s="124" t="s">
        <v>335</v>
      </c>
      <c r="F42" s="125" t="s">
        <v>341</v>
      </c>
      <c r="G42" s="126" t="s">
        <v>368</v>
      </c>
      <c r="H42" s="126" t="s">
        <v>339</v>
      </c>
      <c r="I42" s="127" t="s">
        <v>344</v>
      </c>
      <c r="J42" s="123" t="s">
        <v>340</v>
      </c>
      <c r="K42" s="124" t="s">
        <v>341</v>
      </c>
      <c r="L42" s="124" t="s">
        <v>335</v>
      </c>
      <c r="M42" s="125" t="s">
        <v>341</v>
      </c>
      <c r="N42" s="126" t="s">
        <v>349</v>
      </c>
      <c r="O42" s="126" t="s">
        <v>361</v>
      </c>
      <c r="P42" s="128" t="s">
        <v>345</v>
      </c>
      <c r="R42" s="26">
        <v>38</v>
      </c>
      <c r="S42" s="129" t="s">
        <v>390</v>
      </c>
      <c r="T42" s="124" t="s">
        <v>335</v>
      </c>
      <c r="U42" s="124" t="s">
        <v>341</v>
      </c>
      <c r="V42" s="130" t="s">
        <v>340</v>
      </c>
      <c r="W42" s="126" t="s">
        <v>344</v>
      </c>
      <c r="X42" s="126" t="s">
        <v>339</v>
      </c>
      <c r="Y42" s="127" t="s">
        <v>385</v>
      </c>
      <c r="Z42" s="123" t="s">
        <v>335</v>
      </c>
      <c r="AA42" s="124" t="s">
        <v>334</v>
      </c>
      <c r="AB42" s="124" t="s">
        <v>334</v>
      </c>
      <c r="AC42" s="125"/>
      <c r="AD42" s="126" t="s">
        <v>346</v>
      </c>
      <c r="AE42" s="126" t="s">
        <v>360</v>
      </c>
      <c r="AF42" s="127" t="s">
        <v>377</v>
      </c>
      <c r="AG42" s="123" t="s">
        <v>334</v>
      </c>
      <c r="AH42" s="124" t="s">
        <v>347</v>
      </c>
      <c r="AI42" s="124" t="s">
        <v>334</v>
      </c>
      <c r="AJ42" s="125"/>
      <c r="AK42" s="126" t="s">
        <v>356</v>
      </c>
      <c r="AL42" s="126" t="s">
        <v>348</v>
      </c>
      <c r="AM42" s="128" t="s">
        <v>348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6" customHeight="1" x14ac:dyDescent="0.25">
      <c r="A43" s="26">
        <v>39</v>
      </c>
      <c r="B43" s="27" t="s">
        <v>263</v>
      </c>
      <c r="C43" s="123" t="s">
        <v>349</v>
      </c>
      <c r="D43" s="124" t="s">
        <v>349</v>
      </c>
      <c r="E43" s="124" t="s">
        <v>347</v>
      </c>
      <c r="F43" s="125" t="s">
        <v>349</v>
      </c>
      <c r="G43" s="126" t="s">
        <v>363</v>
      </c>
      <c r="H43" s="126" t="s">
        <v>337</v>
      </c>
      <c r="I43" s="127" t="s">
        <v>343</v>
      </c>
      <c r="J43" s="123" t="s">
        <v>340</v>
      </c>
      <c r="K43" s="124" t="s">
        <v>340</v>
      </c>
      <c r="L43" s="124" t="s">
        <v>340</v>
      </c>
      <c r="M43" s="125" t="s">
        <v>340</v>
      </c>
      <c r="N43" s="126" t="s">
        <v>341</v>
      </c>
      <c r="O43" s="126" t="s">
        <v>339</v>
      </c>
      <c r="P43" s="128" t="s">
        <v>380</v>
      </c>
      <c r="R43" s="26">
        <v>39</v>
      </c>
      <c r="S43" s="129" t="s">
        <v>342</v>
      </c>
      <c r="T43" s="124" t="s">
        <v>349</v>
      </c>
      <c r="U43" s="124" t="s">
        <v>342</v>
      </c>
      <c r="V43" s="130" t="s">
        <v>334</v>
      </c>
      <c r="W43" s="126" t="s">
        <v>343</v>
      </c>
      <c r="X43" s="126" t="s">
        <v>365</v>
      </c>
      <c r="Y43" s="127" t="s">
        <v>352</v>
      </c>
      <c r="Z43" s="123" t="s">
        <v>341</v>
      </c>
      <c r="AA43" s="124" t="s">
        <v>349</v>
      </c>
      <c r="AB43" s="124" t="s">
        <v>340</v>
      </c>
      <c r="AC43" s="125"/>
      <c r="AD43" s="126" t="s">
        <v>349</v>
      </c>
      <c r="AE43" s="126" t="s">
        <v>352</v>
      </c>
      <c r="AF43" s="127" t="s">
        <v>352</v>
      </c>
      <c r="AG43" s="123" t="s">
        <v>335</v>
      </c>
      <c r="AH43" s="124" t="s">
        <v>335</v>
      </c>
      <c r="AI43" s="124" t="s">
        <v>347</v>
      </c>
      <c r="AJ43" s="125"/>
      <c r="AK43" s="126" t="s">
        <v>347</v>
      </c>
      <c r="AL43" s="126" t="s">
        <v>374</v>
      </c>
      <c r="AM43" s="128" t="s">
        <v>362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6" customHeight="1" x14ac:dyDescent="0.25">
      <c r="A44" s="42">
        <v>40</v>
      </c>
      <c r="B44" s="43" t="s">
        <v>268</v>
      </c>
      <c r="C44" s="131" t="s">
        <v>334</v>
      </c>
      <c r="D44" s="132" t="s">
        <v>334</v>
      </c>
      <c r="E44" s="132" t="s">
        <v>347</v>
      </c>
      <c r="F44" s="133" t="s">
        <v>334</v>
      </c>
      <c r="G44" s="134" t="s">
        <v>350</v>
      </c>
      <c r="H44" s="134" t="s">
        <v>355</v>
      </c>
      <c r="I44" s="135" t="s">
        <v>379</v>
      </c>
      <c r="J44" s="131" t="s">
        <v>341</v>
      </c>
      <c r="K44" s="132" t="s">
        <v>341</v>
      </c>
      <c r="L44" s="132" t="s">
        <v>334</v>
      </c>
      <c r="M44" s="133" t="s">
        <v>334</v>
      </c>
      <c r="N44" s="134" t="s">
        <v>349</v>
      </c>
      <c r="O44" s="134" t="s">
        <v>365</v>
      </c>
      <c r="P44" s="136" t="s">
        <v>338</v>
      </c>
      <c r="R44" s="42">
        <v>40</v>
      </c>
      <c r="S44" s="137" t="s">
        <v>340</v>
      </c>
      <c r="T44" s="132" t="s">
        <v>335</v>
      </c>
      <c r="U44" s="132" t="s">
        <v>349</v>
      </c>
      <c r="V44" s="138" t="s">
        <v>340</v>
      </c>
      <c r="W44" s="134" t="s">
        <v>346</v>
      </c>
      <c r="X44" s="134" t="s">
        <v>365</v>
      </c>
      <c r="Y44" s="135" t="s">
        <v>359</v>
      </c>
      <c r="Z44" s="131" t="s">
        <v>341</v>
      </c>
      <c r="AA44" s="132" t="s">
        <v>349</v>
      </c>
      <c r="AB44" s="132" t="s">
        <v>349</v>
      </c>
      <c r="AC44" s="133"/>
      <c r="AD44" s="134" t="s">
        <v>361</v>
      </c>
      <c r="AE44" s="134" t="s">
        <v>392</v>
      </c>
      <c r="AF44" s="135" t="s">
        <v>396</v>
      </c>
      <c r="AG44" s="131" t="s">
        <v>334</v>
      </c>
      <c r="AH44" s="132" t="s">
        <v>347</v>
      </c>
      <c r="AI44" s="132" t="s">
        <v>334</v>
      </c>
      <c r="AJ44" s="133"/>
      <c r="AK44" s="134" t="s">
        <v>335</v>
      </c>
      <c r="AL44" s="134" t="s">
        <v>354</v>
      </c>
      <c r="AM44" s="136" t="s">
        <v>374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6" customHeight="1" x14ac:dyDescent="0.25">
      <c r="A45" s="30">
        <v>41</v>
      </c>
      <c r="B45" s="31" t="s">
        <v>274</v>
      </c>
      <c r="C45" s="115" t="s">
        <v>335</v>
      </c>
      <c r="D45" s="116" t="s">
        <v>334</v>
      </c>
      <c r="E45" s="116" t="s">
        <v>347</v>
      </c>
      <c r="F45" s="117" t="s">
        <v>341</v>
      </c>
      <c r="G45" s="118" t="s">
        <v>371</v>
      </c>
      <c r="H45" s="118" t="s">
        <v>385</v>
      </c>
      <c r="I45" s="119" t="s">
        <v>363</v>
      </c>
      <c r="J45" s="115" t="s">
        <v>349</v>
      </c>
      <c r="K45" s="116" t="s">
        <v>349</v>
      </c>
      <c r="L45" s="116" t="s">
        <v>334</v>
      </c>
      <c r="M45" s="117" t="s">
        <v>349</v>
      </c>
      <c r="N45" s="118" t="s">
        <v>343</v>
      </c>
      <c r="O45" s="118" t="s">
        <v>343</v>
      </c>
      <c r="P45" s="120" t="s">
        <v>353</v>
      </c>
      <c r="R45" s="30">
        <v>41</v>
      </c>
      <c r="S45" s="121" t="s">
        <v>340</v>
      </c>
      <c r="T45" s="116" t="s">
        <v>388</v>
      </c>
      <c r="U45" s="116" t="s">
        <v>340</v>
      </c>
      <c r="V45" s="122" t="s">
        <v>341</v>
      </c>
      <c r="W45" s="118" t="s">
        <v>375</v>
      </c>
      <c r="X45" s="118" t="s">
        <v>354</v>
      </c>
      <c r="Y45" s="119" t="s">
        <v>397</v>
      </c>
      <c r="Z45" s="115" t="s">
        <v>335</v>
      </c>
      <c r="AA45" s="116" t="s">
        <v>335</v>
      </c>
      <c r="AB45" s="116" t="s">
        <v>347</v>
      </c>
      <c r="AC45" s="117"/>
      <c r="AD45" s="118" t="s">
        <v>361</v>
      </c>
      <c r="AE45" s="118" t="s">
        <v>343</v>
      </c>
      <c r="AF45" s="119" t="s">
        <v>363</v>
      </c>
      <c r="AG45" s="115" t="s">
        <v>347</v>
      </c>
      <c r="AH45" s="116" t="s">
        <v>347</v>
      </c>
      <c r="AI45" s="116" t="s">
        <v>335</v>
      </c>
      <c r="AJ45" s="117"/>
      <c r="AK45" s="118" t="s">
        <v>334</v>
      </c>
      <c r="AL45" s="118" t="s">
        <v>372</v>
      </c>
      <c r="AM45" s="120" t="s">
        <v>371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6" customHeight="1" x14ac:dyDescent="0.25">
      <c r="A46" s="26">
        <v>42</v>
      </c>
      <c r="B46" s="27" t="s">
        <v>280</v>
      </c>
      <c r="C46" s="123" t="s">
        <v>335</v>
      </c>
      <c r="D46" s="124" t="s">
        <v>349</v>
      </c>
      <c r="E46" s="124" t="s">
        <v>340</v>
      </c>
      <c r="F46" s="125" t="s">
        <v>349</v>
      </c>
      <c r="G46" s="126" t="s">
        <v>371</v>
      </c>
      <c r="H46" s="126" t="s">
        <v>382</v>
      </c>
      <c r="I46" s="127" t="s">
        <v>338</v>
      </c>
      <c r="J46" s="123" t="s">
        <v>341</v>
      </c>
      <c r="K46" s="124" t="s">
        <v>349</v>
      </c>
      <c r="L46" s="124" t="s">
        <v>334</v>
      </c>
      <c r="M46" s="125" t="s">
        <v>340</v>
      </c>
      <c r="N46" s="126" t="s">
        <v>341</v>
      </c>
      <c r="O46" s="126" t="s">
        <v>339</v>
      </c>
      <c r="P46" s="128" t="s">
        <v>364</v>
      </c>
      <c r="R46" s="26">
        <v>42</v>
      </c>
      <c r="S46" s="129" t="s">
        <v>342</v>
      </c>
      <c r="T46" s="124" t="s">
        <v>349</v>
      </c>
      <c r="U46" s="124" t="s">
        <v>340</v>
      </c>
      <c r="V46" s="130" t="s">
        <v>341</v>
      </c>
      <c r="W46" s="126" t="s">
        <v>346</v>
      </c>
      <c r="X46" s="126" t="s">
        <v>375</v>
      </c>
      <c r="Y46" s="127" t="s">
        <v>365</v>
      </c>
      <c r="Z46" s="123" t="s">
        <v>341</v>
      </c>
      <c r="AA46" s="124" t="s">
        <v>349</v>
      </c>
      <c r="AB46" s="124" t="s">
        <v>340</v>
      </c>
      <c r="AC46" s="125"/>
      <c r="AD46" s="126" t="s">
        <v>361</v>
      </c>
      <c r="AE46" s="126" t="s">
        <v>386</v>
      </c>
      <c r="AF46" s="127" t="s">
        <v>382</v>
      </c>
      <c r="AG46" s="123" t="s">
        <v>334</v>
      </c>
      <c r="AH46" s="124" t="s">
        <v>335</v>
      </c>
      <c r="AI46" s="124" t="s">
        <v>335</v>
      </c>
      <c r="AJ46" s="125"/>
      <c r="AK46" s="126" t="s">
        <v>335</v>
      </c>
      <c r="AL46" s="126" t="s">
        <v>348</v>
      </c>
      <c r="AM46" s="128" t="s">
        <v>370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6" customHeight="1" x14ac:dyDescent="0.25">
      <c r="A47" s="26">
        <v>43</v>
      </c>
      <c r="B47" s="27" t="s">
        <v>286</v>
      </c>
      <c r="C47" s="123" t="s">
        <v>335</v>
      </c>
      <c r="D47" s="124" t="s">
        <v>347</v>
      </c>
      <c r="E47" s="124" t="s">
        <v>347</v>
      </c>
      <c r="F47" s="125" t="s">
        <v>341</v>
      </c>
      <c r="G47" s="126" t="s">
        <v>357</v>
      </c>
      <c r="H47" s="126" t="s">
        <v>368</v>
      </c>
      <c r="I47" s="127" t="s">
        <v>348</v>
      </c>
      <c r="J47" s="123" t="s">
        <v>335</v>
      </c>
      <c r="K47" s="124" t="s">
        <v>341</v>
      </c>
      <c r="L47" s="124" t="s">
        <v>335</v>
      </c>
      <c r="M47" s="125" t="s">
        <v>335</v>
      </c>
      <c r="N47" s="126" t="s">
        <v>334</v>
      </c>
      <c r="O47" s="126" t="s">
        <v>343</v>
      </c>
      <c r="P47" s="128" t="s">
        <v>354</v>
      </c>
      <c r="R47" s="26">
        <v>43</v>
      </c>
      <c r="S47" s="129" t="s">
        <v>347</v>
      </c>
      <c r="T47" s="124" t="s">
        <v>335</v>
      </c>
      <c r="U47" s="124" t="s">
        <v>335</v>
      </c>
      <c r="V47" s="130" t="s">
        <v>335</v>
      </c>
      <c r="W47" s="126" t="s">
        <v>334</v>
      </c>
      <c r="X47" s="126" t="s">
        <v>354</v>
      </c>
      <c r="Y47" s="127" t="s">
        <v>350</v>
      </c>
      <c r="Z47" s="123" t="s">
        <v>341</v>
      </c>
      <c r="AA47" s="124" t="s">
        <v>341</v>
      </c>
      <c r="AB47" s="124" t="s">
        <v>347</v>
      </c>
      <c r="AC47" s="125"/>
      <c r="AD47" s="126" t="s">
        <v>341</v>
      </c>
      <c r="AE47" s="126" t="s">
        <v>384</v>
      </c>
      <c r="AF47" s="127" t="s">
        <v>345</v>
      </c>
      <c r="AG47" s="123" t="s">
        <v>347</v>
      </c>
      <c r="AH47" s="124" t="s">
        <v>335</v>
      </c>
      <c r="AI47" s="124" t="s">
        <v>335</v>
      </c>
      <c r="AJ47" s="125"/>
      <c r="AK47" s="126" t="s">
        <v>356</v>
      </c>
      <c r="AL47" s="126" t="s">
        <v>356</v>
      </c>
      <c r="AM47" s="128" t="s">
        <v>357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398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399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400</v>
      </c>
      <c r="B61" s="213"/>
      <c r="C61" s="213" t="s">
        <v>401</v>
      </c>
      <c r="D61" s="213"/>
      <c r="E61" s="213"/>
      <c r="F61" s="213"/>
      <c r="G61" s="213"/>
      <c r="H61" s="213"/>
      <c r="I61" s="213"/>
      <c r="J61" s="213" t="s">
        <v>401</v>
      </c>
      <c r="K61" s="213"/>
      <c r="L61" s="213"/>
      <c r="M61" s="213"/>
      <c r="N61" s="213"/>
      <c r="O61" s="213"/>
      <c r="P61" s="213"/>
      <c r="R61" s="213" t="s">
        <v>401</v>
      </c>
      <c r="S61" s="213"/>
      <c r="T61" s="213"/>
      <c r="U61" s="213"/>
      <c r="V61" s="213"/>
      <c r="W61" s="213"/>
      <c r="X61" s="213"/>
      <c r="Y61" s="213" t="s">
        <v>401</v>
      </c>
      <c r="Z61" s="213"/>
      <c r="AA61" s="213"/>
      <c r="AB61" s="213"/>
      <c r="AC61" s="213"/>
      <c r="AD61" s="213"/>
      <c r="AE61" s="213"/>
      <c r="AF61" s="213" t="s">
        <v>401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402</v>
      </c>
      <c r="D62" s="215"/>
      <c r="E62" s="215"/>
      <c r="F62" s="215"/>
      <c r="G62" s="215"/>
      <c r="H62" s="215"/>
      <c r="I62" s="215"/>
      <c r="J62" s="215" t="s">
        <v>403</v>
      </c>
      <c r="K62" s="215"/>
      <c r="L62" s="215"/>
      <c r="M62" s="215"/>
      <c r="N62" s="215"/>
      <c r="O62" s="215"/>
      <c r="P62" s="215"/>
      <c r="R62" s="215" t="s">
        <v>404</v>
      </c>
      <c r="S62" s="215"/>
      <c r="T62" s="215"/>
      <c r="U62" s="215"/>
      <c r="V62" s="215"/>
      <c r="W62" s="215"/>
      <c r="X62" s="215"/>
      <c r="Y62" s="215"/>
      <c r="Z62" s="215" t="s">
        <v>405</v>
      </c>
      <c r="AA62" s="215"/>
      <c r="AB62" s="215"/>
      <c r="AC62" s="215"/>
      <c r="AD62" s="215"/>
      <c r="AE62" s="215"/>
      <c r="AF62" s="215"/>
      <c r="AG62" s="215" t="s">
        <v>406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323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323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324</v>
      </c>
      <c r="C64" s="225" t="s">
        <v>407</v>
      </c>
      <c r="D64" s="225"/>
      <c r="E64" s="225"/>
      <c r="F64" s="225"/>
      <c r="G64" s="225"/>
      <c r="H64" s="225"/>
      <c r="I64" s="225"/>
      <c r="J64" s="224" t="s">
        <v>408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409</v>
      </c>
      <c r="T64" s="224"/>
      <c r="U64" s="224"/>
      <c r="V64" s="224"/>
      <c r="W64" s="224"/>
      <c r="X64" s="224"/>
      <c r="Y64" s="224"/>
      <c r="Z64" s="225" t="s">
        <v>410</v>
      </c>
      <c r="AA64" s="225"/>
      <c r="AB64" s="225"/>
      <c r="AC64" s="225"/>
      <c r="AD64" s="225"/>
      <c r="AE64" s="225"/>
      <c r="AF64" s="225"/>
      <c r="AG64" s="224" t="s">
        <v>411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330</v>
      </c>
      <c r="D65" s="211"/>
      <c r="E65" s="211"/>
      <c r="F65" s="211"/>
      <c r="G65" s="212" t="s">
        <v>331</v>
      </c>
      <c r="H65" s="212" t="s">
        <v>332</v>
      </c>
      <c r="I65" s="212" t="s">
        <v>333</v>
      </c>
      <c r="J65" s="211" t="s">
        <v>330</v>
      </c>
      <c r="K65" s="211"/>
      <c r="L65" s="211"/>
      <c r="M65" s="211"/>
      <c r="N65" s="212" t="s">
        <v>331</v>
      </c>
      <c r="O65" s="212" t="s">
        <v>332</v>
      </c>
      <c r="P65" s="221" t="s">
        <v>333</v>
      </c>
      <c r="R65" s="218"/>
      <c r="S65" s="216" t="s">
        <v>330</v>
      </c>
      <c r="T65" s="211"/>
      <c r="U65" s="211"/>
      <c r="V65" s="211"/>
      <c r="W65" s="212" t="s">
        <v>331</v>
      </c>
      <c r="X65" s="212" t="s">
        <v>332</v>
      </c>
      <c r="Y65" s="212" t="s">
        <v>333</v>
      </c>
      <c r="Z65" s="211" t="s">
        <v>330</v>
      </c>
      <c r="AA65" s="211"/>
      <c r="AB65" s="211"/>
      <c r="AC65" s="211"/>
      <c r="AD65" s="212" t="s">
        <v>331</v>
      </c>
      <c r="AE65" s="212" t="s">
        <v>332</v>
      </c>
      <c r="AF65" s="212" t="s">
        <v>333</v>
      </c>
      <c r="AG65" s="211" t="s">
        <v>330</v>
      </c>
      <c r="AH65" s="211"/>
      <c r="AI65" s="211"/>
      <c r="AJ65" s="211"/>
      <c r="AK65" s="212" t="s">
        <v>331</v>
      </c>
      <c r="AL65" s="212" t="s">
        <v>332</v>
      </c>
      <c r="AM65" s="221" t="s">
        <v>333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6" customHeight="1" x14ac:dyDescent="0.25">
      <c r="A67" s="30">
        <v>1</v>
      </c>
      <c r="B67" s="31" t="s">
        <v>36</v>
      </c>
      <c r="C67" s="115" t="s">
        <v>349</v>
      </c>
      <c r="D67" s="116" t="s">
        <v>340</v>
      </c>
      <c r="E67" s="116" t="s">
        <v>335</v>
      </c>
      <c r="F67" s="117" t="s">
        <v>341</v>
      </c>
      <c r="G67" s="118" t="s">
        <v>345</v>
      </c>
      <c r="H67" s="118" t="s">
        <v>339</v>
      </c>
      <c r="I67" s="119" t="s">
        <v>364</v>
      </c>
      <c r="J67" s="115" t="s">
        <v>347</v>
      </c>
      <c r="K67" s="116" t="s">
        <v>345</v>
      </c>
      <c r="L67" s="116" t="s">
        <v>372</v>
      </c>
      <c r="M67" s="117"/>
      <c r="N67" s="118" t="s">
        <v>376</v>
      </c>
      <c r="O67" s="118" t="s">
        <v>348</v>
      </c>
      <c r="P67" s="120" t="s">
        <v>369</v>
      </c>
      <c r="R67" s="30">
        <v>1</v>
      </c>
      <c r="S67" s="121" t="s">
        <v>335</v>
      </c>
      <c r="T67" s="116" t="s">
        <v>334</v>
      </c>
      <c r="U67" s="116" t="s">
        <v>335</v>
      </c>
      <c r="V67" s="122"/>
      <c r="W67" s="118" t="s">
        <v>335</v>
      </c>
      <c r="X67" s="118" t="s">
        <v>374</v>
      </c>
      <c r="Y67" s="119" t="s">
        <v>369</v>
      </c>
      <c r="Z67" s="115" t="s">
        <v>334</v>
      </c>
      <c r="AA67" s="116" t="s">
        <v>334</v>
      </c>
      <c r="AB67" s="116" t="s">
        <v>349</v>
      </c>
      <c r="AC67" s="117" t="s">
        <v>372</v>
      </c>
      <c r="AD67" s="118" t="s">
        <v>345</v>
      </c>
      <c r="AE67" s="118" t="s">
        <v>345</v>
      </c>
      <c r="AF67" s="119" t="s">
        <v>353</v>
      </c>
      <c r="AG67" s="115" t="s">
        <v>335</v>
      </c>
      <c r="AH67" s="116" t="s">
        <v>347</v>
      </c>
      <c r="AI67" s="116"/>
      <c r="AJ67" s="117"/>
      <c r="AK67" s="118" t="s">
        <v>376</v>
      </c>
      <c r="AL67" s="118" t="s">
        <v>378</v>
      </c>
      <c r="AM67" s="120" t="s">
        <v>366</v>
      </c>
    </row>
    <row r="68" spans="1:39" ht="15.6" customHeight="1" x14ac:dyDescent="0.25">
      <c r="A68" s="26">
        <v>2</v>
      </c>
      <c r="B68" s="27" t="s">
        <v>45</v>
      </c>
      <c r="C68" s="123" t="s">
        <v>349</v>
      </c>
      <c r="D68" s="124" t="s">
        <v>349</v>
      </c>
      <c r="E68" s="124" t="s">
        <v>341</v>
      </c>
      <c r="F68" s="125" t="s">
        <v>340</v>
      </c>
      <c r="G68" s="126" t="s">
        <v>341</v>
      </c>
      <c r="H68" s="126" t="s">
        <v>339</v>
      </c>
      <c r="I68" s="127" t="s">
        <v>338</v>
      </c>
      <c r="J68" s="123" t="s">
        <v>347</v>
      </c>
      <c r="K68" s="124" t="s">
        <v>374</v>
      </c>
      <c r="L68" s="124" t="s">
        <v>412</v>
      </c>
      <c r="M68" s="125"/>
      <c r="N68" s="126" t="s">
        <v>374</v>
      </c>
      <c r="O68" s="126" t="s">
        <v>374</v>
      </c>
      <c r="P68" s="128" t="s">
        <v>360</v>
      </c>
      <c r="R68" s="26">
        <v>2</v>
      </c>
      <c r="S68" s="129" t="s">
        <v>335</v>
      </c>
      <c r="T68" s="124" t="s">
        <v>340</v>
      </c>
      <c r="U68" s="124" t="s">
        <v>335</v>
      </c>
      <c r="V68" s="130"/>
      <c r="W68" s="126" t="s">
        <v>347</v>
      </c>
      <c r="X68" s="126" t="s">
        <v>343</v>
      </c>
      <c r="Y68" s="127" t="s">
        <v>379</v>
      </c>
      <c r="Z68" s="123" t="s">
        <v>341</v>
      </c>
      <c r="AA68" s="124" t="s">
        <v>412</v>
      </c>
      <c r="AB68" s="124" t="s">
        <v>340</v>
      </c>
      <c r="AC68" s="125" t="s">
        <v>345</v>
      </c>
      <c r="AD68" s="126" t="s">
        <v>397</v>
      </c>
      <c r="AE68" s="126" t="s">
        <v>412</v>
      </c>
      <c r="AF68" s="127" t="s">
        <v>397</v>
      </c>
      <c r="AG68" s="123" t="s">
        <v>335</v>
      </c>
      <c r="AH68" s="124" t="s">
        <v>347</v>
      </c>
      <c r="AI68" s="124"/>
      <c r="AJ68" s="125"/>
      <c r="AK68" s="126" t="s">
        <v>335</v>
      </c>
      <c r="AL68" s="126" t="s">
        <v>376</v>
      </c>
      <c r="AM68" s="128" t="s">
        <v>376</v>
      </c>
    </row>
    <row r="69" spans="1:39" ht="15.6" customHeight="1" x14ac:dyDescent="0.25">
      <c r="A69" s="26">
        <v>3</v>
      </c>
      <c r="B69" s="27" t="s">
        <v>51</v>
      </c>
      <c r="C69" s="123" t="s">
        <v>341</v>
      </c>
      <c r="D69" s="124" t="s">
        <v>340</v>
      </c>
      <c r="E69" s="124" t="s">
        <v>334</v>
      </c>
      <c r="F69" s="125" t="s">
        <v>342</v>
      </c>
      <c r="G69" s="126" t="s">
        <v>341</v>
      </c>
      <c r="H69" s="126" t="s">
        <v>339</v>
      </c>
      <c r="I69" s="127" t="s">
        <v>338</v>
      </c>
      <c r="J69" s="123" t="s">
        <v>347</v>
      </c>
      <c r="K69" s="124" t="s">
        <v>335</v>
      </c>
      <c r="L69" s="124" t="s">
        <v>345</v>
      </c>
      <c r="M69" s="125"/>
      <c r="N69" s="126" t="s">
        <v>368</v>
      </c>
      <c r="O69" s="126" t="s">
        <v>376</v>
      </c>
      <c r="P69" s="128" t="s">
        <v>370</v>
      </c>
      <c r="R69" s="26">
        <v>3</v>
      </c>
      <c r="S69" s="129" t="s">
        <v>335</v>
      </c>
      <c r="T69" s="124" t="s">
        <v>349</v>
      </c>
      <c r="U69" s="124" t="s">
        <v>335</v>
      </c>
      <c r="V69" s="130"/>
      <c r="W69" s="126" t="s">
        <v>347</v>
      </c>
      <c r="X69" s="126" t="s">
        <v>372</v>
      </c>
      <c r="Y69" s="127" t="s">
        <v>360</v>
      </c>
      <c r="Z69" s="123" t="s">
        <v>334</v>
      </c>
      <c r="AA69" s="124" t="s">
        <v>345</v>
      </c>
      <c r="AB69" s="124" t="s">
        <v>336</v>
      </c>
      <c r="AC69" s="125" t="s">
        <v>374</v>
      </c>
      <c r="AD69" s="126" t="s">
        <v>343</v>
      </c>
      <c r="AE69" s="126" t="s">
        <v>364</v>
      </c>
      <c r="AF69" s="127" t="s">
        <v>364</v>
      </c>
      <c r="AG69" s="123" t="s">
        <v>335</v>
      </c>
      <c r="AH69" s="124" t="s">
        <v>347</v>
      </c>
      <c r="AI69" s="124"/>
      <c r="AJ69" s="125"/>
      <c r="AK69" s="126" t="s">
        <v>335</v>
      </c>
      <c r="AL69" s="126" t="s">
        <v>376</v>
      </c>
      <c r="AM69" s="128" t="s">
        <v>376</v>
      </c>
    </row>
    <row r="70" spans="1:39" ht="15.6" customHeight="1" x14ac:dyDescent="0.25">
      <c r="A70" s="26">
        <v>4</v>
      </c>
      <c r="B70" s="27" t="s">
        <v>57</v>
      </c>
      <c r="C70" s="123" t="s">
        <v>336</v>
      </c>
      <c r="D70" s="124" t="s">
        <v>336</v>
      </c>
      <c r="E70" s="124" t="s">
        <v>334</v>
      </c>
      <c r="F70" s="125" t="s">
        <v>341</v>
      </c>
      <c r="G70" s="126" t="s">
        <v>345</v>
      </c>
      <c r="H70" s="126" t="s">
        <v>339</v>
      </c>
      <c r="I70" s="127" t="s">
        <v>380</v>
      </c>
      <c r="J70" s="123" t="s">
        <v>347</v>
      </c>
      <c r="K70" s="124" t="s">
        <v>341</v>
      </c>
      <c r="L70" s="124" t="s">
        <v>342</v>
      </c>
      <c r="M70" s="125"/>
      <c r="N70" s="126" t="s">
        <v>363</v>
      </c>
      <c r="O70" s="126" t="s">
        <v>348</v>
      </c>
      <c r="P70" s="128" t="s">
        <v>354</v>
      </c>
      <c r="R70" s="26">
        <v>4</v>
      </c>
      <c r="S70" s="129" t="s">
        <v>334</v>
      </c>
      <c r="T70" s="124" t="s">
        <v>349</v>
      </c>
      <c r="U70" s="124" t="s">
        <v>335</v>
      </c>
      <c r="V70" s="130"/>
      <c r="W70" s="126" t="s">
        <v>356</v>
      </c>
      <c r="X70" s="126" t="s">
        <v>361</v>
      </c>
      <c r="Y70" s="127" t="s">
        <v>351</v>
      </c>
      <c r="Z70" s="123" t="s">
        <v>334</v>
      </c>
      <c r="AA70" s="124" t="s">
        <v>374</v>
      </c>
      <c r="AB70" s="124" t="s">
        <v>341</v>
      </c>
      <c r="AC70" s="125" t="s">
        <v>374</v>
      </c>
      <c r="AD70" s="126" t="s">
        <v>345</v>
      </c>
      <c r="AE70" s="126" t="s">
        <v>345</v>
      </c>
      <c r="AF70" s="127" t="s">
        <v>355</v>
      </c>
      <c r="AG70" s="123" t="s">
        <v>335</v>
      </c>
      <c r="AH70" s="124" t="s">
        <v>347</v>
      </c>
      <c r="AI70" s="124"/>
      <c r="AJ70" s="125"/>
      <c r="AK70" s="126" t="s">
        <v>374</v>
      </c>
      <c r="AL70" s="126" t="s">
        <v>368</v>
      </c>
      <c r="AM70" s="128" t="s">
        <v>370</v>
      </c>
    </row>
    <row r="71" spans="1:39" ht="15.6" customHeight="1" x14ac:dyDescent="0.25">
      <c r="A71" s="42">
        <v>5</v>
      </c>
      <c r="B71" s="43" t="s">
        <v>63</v>
      </c>
      <c r="C71" s="131" t="s">
        <v>341</v>
      </c>
      <c r="D71" s="132" t="s">
        <v>341</v>
      </c>
      <c r="E71" s="132" t="s">
        <v>347</v>
      </c>
      <c r="F71" s="133" t="s">
        <v>341</v>
      </c>
      <c r="G71" s="134" t="s">
        <v>374</v>
      </c>
      <c r="H71" s="134" t="s">
        <v>339</v>
      </c>
      <c r="I71" s="135" t="s">
        <v>344</v>
      </c>
      <c r="J71" s="131" t="s">
        <v>347</v>
      </c>
      <c r="K71" s="132" t="s">
        <v>341</v>
      </c>
      <c r="L71" s="132" t="s">
        <v>345</v>
      </c>
      <c r="M71" s="133"/>
      <c r="N71" s="134" t="s">
        <v>378</v>
      </c>
      <c r="O71" s="134" t="s">
        <v>376</v>
      </c>
      <c r="P71" s="136" t="s">
        <v>370</v>
      </c>
      <c r="R71" s="42">
        <v>5</v>
      </c>
      <c r="S71" s="137" t="s">
        <v>334</v>
      </c>
      <c r="T71" s="132" t="s">
        <v>349</v>
      </c>
      <c r="U71" s="132" t="s">
        <v>335</v>
      </c>
      <c r="V71" s="138"/>
      <c r="W71" s="134" t="s">
        <v>347</v>
      </c>
      <c r="X71" s="134" t="s">
        <v>368</v>
      </c>
      <c r="Y71" s="135" t="s">
        <v>369</v>
      </c>
      <c r="Z71" s="131" t="s">
        <v>341</v>
      </c>
      <c r="AA71" s="132" t="s">
        <v>356</v>
      </c>
      <c r="AB71" s="132" t="s">
        <v>341</v>
      </c>
      <c r="AC71" s="133" t="s">
        <v>340</v>
      </c>
      <c r="AD71" s="134" t="s">
        <v>341</v>
      </c>
      <c r="AE71" s="134" t="s">
        <v>339</v>
      </c>
      <c r="AF71" s="135" t="s">
        <v>373</v>
      </c>
      <c r="AG71" s="131" t="s">
        <v>347</v>
      </c>
      <c r="AH71" s="132" t="s">
        <v>347</v>
      </c>
      <c r="AI71" s="132"/>
      <c r="AJ71" s="133"/>
      <c r="AK71" s="134" t="s">
        <v>378</v>
      </c>
      <c r="AL71" s="134" t="s">
        <v>376</v>
      </c>
      <c r="AM71" s="136" t="s">
        <v>366</v>
      </c>
    </row>
    <row r="72" spans="1:39" ht="15.6" customHeight="1" x14ac:dyDescent="0.25">
      <c r="A72" s="30">
        <v>6</v>
      </c>
      <c r="B72" s="31" t="s">
        <v>69</v>
      </c>
      <c r="C72" s="115" t="s">
        <v>334</v>
      </c>
      <c r="D72" s="116" t="s">
        <v>349</v>
      </c>
      <c r="E72" s="116" t="s">
        <v>347</v>
      </c>
      <c r="F72" s="117" t="s">
        <v>335</v>
      </c>
      <c r="G72" s="118" t="s">
        <v>345</v>
      </c>
      <c r="H72" s="118" t="s">
        <v>345</v>
      </c>
      <c r="I72" s="119" t="s">
        <v>343</v>
      </c>
      <c r="J72" s="115" t="s">
        <v>347</v>
      </c>
      <c r="K72" s="116" t="s">
        <v>335</v>
      </c>
      <c r="L72" s="116" t="s">
        <v>342</v>
      </c>
      <c r="M72" s="117"/>
      <c r="N72" s="118" t="s">
        <v>356</v>
      </c>
      <c r="O72" s="118" t="s">
        <v>376</v>
      </c>
      <c r="P72" s="120" t="s">
        <v>369</v>
      </c>
      <c r="R72" s="30">
        <v>6</v>
      </c>
      <c r="S72" s="121" t="s">
        <v>334</v>
      </c>
      <c r="T72" s="116" t="s">
        <v>334</v>
      </c>
      <c r="U72" s="116" t="s">
        <v>335</v>
      </c>
      <c r="V72" s="122"/>
      <c r="W72" s="118" t="s">
        <v>347</v>
      </c>
      <c r="X72" s="118" t="s">
        <v>376</v>
      </c>
      <c r="Y72" s="119" t="s">
        <v>381</v>
      </c>
      <c r="Z72" s="115" t="s">
        <v>335</v>
      </c>
      <c r="AA72" s="116" t="s">
        <v>374</v>
      </c>
      <c r="AB72" s="116" t="s">
        <v>349</v>
      </c>
      <c r="AC72" s="117" t="s">
        <v>335</v>
      </c>
      <c r="AD72" s="118" t="s">
        <v>364</v>
      </c>
      <c r="AE72" s="118" t="s">
        <v>361</v>
      </c>
      <c r="AF72" s="119" t="s">
        <v>355</v>
      </c>
      <c r="AG72" s="115" t="s">
        <v>335</v>
      </c>
      <c r="AH72" s="116" t="s">
        <v>347</v>
      </c>
      <c r="AI72" s="116"/>
      <c r="AJ72" s="117"/>
      <c r="AK72" s="118" t="s">
        <v>376</v>
      </c>
      <c r="AL72" s="118" t="s">
        <v>378</v>
      </c>
      <c r="AM72" s="120" t="s">
        <v>366</v>
      </c>
    </row>
    <row r="73" spans="1:39" ht="15.6" customHeight="1" x14ac:dyDescent="0.25">
      <c r="A73" s="26">
        <v>7</v>
      </c>
      <c r="B73" s="27" t="s">
        <v>75</v>
      </c>
      <c r="C73" s="123" t="s">
        <v>342</v>
      </c>
      <c r="D73" s="124" t="s">
        <v>341</v>
      </c>
      <c r="E73" s="124" t="s">
        <v>347</v>
      </c>
      <c r="F73" s="125" t="s">
        <v>341</v>
      </c>
      <c r="G73" s="126" t="s">
        <v>345</v>
      </c>
      <c r="H73" s="126" t="s">
        <v>339</v>
      </c>
      <c r="I73" s="127" t="s">
        <v>353</v>
      </c>
      <c r="J73" s="123" t="s">
        <v>347</v>
      </c>
      <c r="K73" s="124" t="s">
        <v>335</v>
      </c>
      <c r="L73" s="124" t="s">
        <v>349</v>
      </c>
      <c r="M73" s="125"/>
      <c r="N73" s="126" t="s">
        <v>356</v>
      </c>
      <c r="O73" s="126" t="s">
        <v>356</v>
      </c>
      <c r="P73" s="128" t="s">
        <v>381</v>
      </c>
      <c r="R73" s="26">
        <v>7</v>
      </c>
      <c r="S73" s="129" t="s">
        <v>334</v>
      </c>
      <c r="T73" s="124" t="s">
        <v>340</v>
      </c>
      <c r="U73" s="124" t="s">
        <v>335</v>
      </c>
      <c r="V73" s="130"/>
      <c r="W73" s="126" t="s">
        <v>347</v>
      </c>
      <c r="X73" s="126" t="s">
        <v>356</v>
      </c>
      <c r="Y73" s="127" t="s">
        <v>368</v>
      </c>
      <c r="Z73" s="123" t="s">
        <v>341</v>
      </c>
      <c r="AA73" s="124" t="s">
        <v>372</v>
      </c>
      <c r="AB73" s="124" t="s">
        <v>340</v>
      </c>
      <c r="AC73" s="125" t="s">
        <v>356</v>
      </c>
      <c r="AD73" s="126" t="s">
        <v>343</v>
      </c>
      <c r="AE73" s="126" t="s">
        <v>397</v>
      </c>
      <c r="AF73" s="127" t="s">
        <v>364</v>
      </c>
      <c r="AG73" s="123" t="s">
        <v>335</v>
      </c>
      <c r="AH73" s="124" t="s">
        <v>347</v>
      </c>
      <c r="AI73" s="124"/>
      <c r="AJ73" s="125"/>
      <c r="AK73" s="126" t="s">
        <v>347</v>
      </c>
      <c r="AL73" s="126" t="s">
        <v>413</v>
      </c>
      <c r="AM73" s="128" t="s">
        <v>414</v>
      </c>
    </row>
    <row r="74" spans="1:39" ht="15.6" customHeight="1" x14ac:dyDescent="0.25">
      <c r="A74" s="26">
        <v>8</v>
      </c>
      <c r="B74" s="27" t="s">
        <v>81</v>
      </c>
      <c r="C74" s="123" t="s">
        <v>336</v>
      </c>
      <c r="D74" s="124" t="s">
        <v>340</v>
      </c>
      <c r="E74" s="139" t="s">
        <v>334</v>
      </c>
      <c r="F74" s="125" t="s">
        <v>340</v>
      </c>
      <c r="G74" s="126" t="s">
        <v>345</v>
      </c>
      <c r="H74" s="126" t="s">
        <v>412</v>
      </c>
      <c r="I74" s="127" t="s">
        <v>393</v>
      </c>
      <c r="J74" s="123" t="s">
        <v>347</v>
      </c>
      <c r="K74" s="124" t="s">
        <v>356</v>
      </c>
      <c r="L74" s="124" t="s">
        <v>345</v>
      </c>
      <c r="M74" s="125"/>
      <c r="N74" s="126" t="s">
        <v>378</v>
      </c>
      <c r="O74" s="126" t="s">
        <v>378</v>
      </c>
      <c r="P74" s="128" t="s">
        <v>357</v>
      </c>
      <c r="R74" s="26">
        <v>8</v>
      </c>
      <c r="S74" s="129" t="s">
        <v>347</v>
      </c>
      <c r="T74" s="124" t="s">
        <v>341</v>
      </c>
      <c r="U74" s="139" t="s">
        <v>335</v>
      </c>
      <c r="V74" s="130"/>
      <c r="W74" s="126" t="s">
        <v>368</v>
      </c>
      <c r="X74" s="126" t="s">
        <v>374</v>
      </c>
      <c r="Y74" s="127" t="s">
        <v>350</v>
      </c>
      <c r="Z74" s="123" t="s">
        <v>334</v>
      </c>
      <c r="AA74" s="124" t="s">
        <v>374</v>
      </c>
      <c r="AB74" s="139" t="s">
        <v>345</v>
      </c>
      <c r="AC74" s="125" t="s">
        <v>349</v>
      </c>
      <c r="AD74" s="126" t="s">
        <v>345</v>
      </c>
      <c r="AE74" s="126" t="s">
        <v>375</v>
      </c>
      <c r="AF74" s="127" t="s">
        <v>385</v>
      </c>
      <c r="AG74" s="123" t="s">
        <v>335</v>
      </c>
      <c r="AH74" s="124" t="s">
        <v>347</v>
      </c>
      <c r="AI74" s="139"/>
      <c r="AJ74" s="125"/>
      <c r="AK74" s="126" t="s">
        <v>376</v>
      </c>
      <c r="AL74" s="126" t="s">
        <v>378</v>
      </c>
      <c r="AM74" s="128" t="s">
        <v>366</v>
      </c>
    </row>
    <row r="75" spans="1:39" ht="15.6" customHeight="1" x14ac:dyDescent="0.25">
      <c r="A75" s="26">
        <v>9</v>
      </c>
      <c r="B75" s="27" t="s">
        <v>87</v>
      </c>
      <c r="C75" s="123" t="s">
        <v>349</v>
      </c>
      <c r="D75" s="124" t="s">
        <v>340</v>
      </c>
      <c r="E75" s="124" t="s">
        <v>334</v>
      </c>
      <c r="F75" s="125" t="s">
        <v>341</v>
      </c>
      <c r="G75" s="126" t="s">
        <v>372</v>
      </c>
      <c r="H75" s="126" t="s">
        <v>372</v>
      </c>
      <c r="I75" s="127" t="s">
        <v>373</v>
      </c>
      <c r="J75" s="123" t="s">
        <v>347</v>
      </c>
      <c r="K75" s="124" t="s">
        <v>334</v>
      </c>
      <c r="L75" s="124" t="s">
        <v>340</v>
      </c>
      <c r="M75" s="125"/>
      <c r="N75" s="126" t="s">
        <v>360</v>
      </c>
      <c r="O75" s="126" t="s">
        <v>376</v>
      </c>
      <c r="P75" s="128" t="s">
        <v>371</v>
      </c>
      <c r="R75" s="26">
        <v>9</v>
      </c>
      <c r="S75" s="129" t="s">
        <v>335</v>
      </c>
      <c r="T75" s="124" t="s">
        <v>340</v>
      </c>
      <c r="U75" s="124" t="s">
        <v>335</v>
      </c>
      <c r="V75" s="130"/>
      <c r="W75" s="126" t="s">
        <v>378</v>
      </c>
      <c r="X75" s="126" t="s">
        <v>360</v>
      </c>
      <c r="Y75" s="127" t="s">
        <v>371</v>
      </c>
      <c r="Z75" s="123" t="s">
        <v>334</v>
      </c>
      <c r="AA75" s="124" t="s">
        <v>334</v>
      </c>
      <c r="AB75" s="124" t="s">
        <v>345</v>
      </c>
      <c r="AC75" s="125" t="s">
        <v>374</v>
      </c>
      <c r="AD75" s="126" t="s">
        <v>363</v>
      </c>
      <c r="AE75" s="126" t="s">
        <v>374</v>
      </c>
      <c r="AF75" s="127" t="s">
        <v>354</v>
      </c>
      <c r="AG75" s="123" t="s">
        <v>335</v>
      </c>
      <c r="AH75" s="124" t="s">
        <v>347</v>
      </c>
      <c r="AI75" s="124"/>
      <c r="AJ75" s="125"/>
      <c r="AK75" s="126" t="s">
        <v>360</v>
      </c>
      <c r="AL75" s="126" t="s">
        <v>356</v>
      </c>
      <c r="AM75" s="128" t="s">
        <v>362</v>
      </c>
    </row>
    <row r="76" spans="1:39" ht="15.6" customHeight="1" x14ac:dyDescent="0.25">
      <c r="A76" s="42">
        <v>10</v>
      </c>
      <c r="B76" s="43" t="s">
        <v>93</v>
      </c>
      <c r="C76" s="131" t="s">
        <v>341</v>
      </c>
      <c r="D76" s="132" t="s">
        <v>340</v>
      </c>
      <c r="E76" s="132" t="s">
        <v>334</v>
      </c>
      <c r="F76" s="133" t="s">
        <v>335</v>
      </c>
      <c r="G76" s="134" t="s">
        <v>372</v>
      </c>
      <c r="H76" s="134" t="s">
        <v>339</v>
      </c>
      <c r="I76" s="135" t="s">
        <v>355</v>
      </c>
      <c r="J76" s="131" t="s">
        <v>347</v>
      </c>
      <c r="K76" s="132" t="s">
        <v>334</v>
      </c>
      <c r="L76" s="132" t="s">
        <v>334</v>
      </c>
      <c r="M76" s="133"/>
      <c r="N76" s="134" t="s">
        <v>376</v>
      </c>
      <c r="O76" s="134" t="s">
        <v>356</v>
      </c>
      <c r="P76" s="136" t="s">
        <v>381</v>
      </c>
      <c r="R76" s="42">
        <v>10</v>
      </c>
      <c r="S76" s="137" t="s">
        <v>347</v>
      </c>
      <c r="T76" s="132" t="s">
        <v>340</v>
      </c>
      <c r="U76" s="132" t="s">
        <v>335</v>
      </c>
      <c r="V76" s="138"/>
      <c r="W76" s="134" t="s">
        <v>360</v>
      </c>
      <c r="X76" s="134" t="s">
        <v>376</v>
      </c>
      <c r="Y76" s="135" t="s">
        <v>350</v>
      </c>
      <c r="Z76" s="131" t="s">
        <v>347</v>
      </c>
      <c r="AA76" s="132" t="s">
        <v>334</v>
      </c>
      <c r="AB76" s="132" t="s">
        <v>374</v>
      </c>
      <c r="AC76" s="133" t="s">
        <v>374</v>
      </c>
      <c r="AD76" s="134" t="s">
        <v>363</v>
      </c>
      <c r="AE76" s="134" t="s">
        <v>364</v>
      </c>
      <c r="AF76" s="135" t="s">
        <v>377</v>
      </c>
      <c r="AG76" s="131" t="s">
        <v>335</v>
      </c>
      <c r="AH76" s="132" t="s">
        <v>347</v>
      </c>
      <c r="AI76" s="132"/>
      <c r="AJ76" s="133"/>
      <c r="AK76" s="134" t="s">
        <v>335</v>
      </c>
      <c r="AL76" s="134" t="s">
        <v>413</v>
      </c>
      <c r="AM76" s="136" t="s">
        <v>366</v>
      </c>
    </row>
    <row r="77" spans="1:39" ht="15.6" customHeight="1" x14ac:dyDescent="0.25">
      <c r="A77" s="30">
        <v>11</v>
      </c>
      <c r="B77" s="31" t="s">
        <v>99</v>
      </c>
      <c r="C77" s="115" t="s">
        <v>340</v>
      </c>
      <c r="D77" s="116" t="s">
        <v>341</v>
      </c>
      <c r="E77" s="116" t="s">
        <v>347</v>
      </c>
      <c r="F77" s="117" t="s">
        <v>340</v>
      </c>
      <c r="G77" s="118" t="s">
        <v>372</v>
      </c>
      <c r="H77" s="118" t="s">
        <v>339</v>
      </c>
      <c r="I77" s="119" t="s">
        <v>339</v>
      </c>
      <c r="J77" s="115" t="s">
        <v>347</v>
      </c>
      <c r="K77" s="116" t="s">
        <v>374</v>
      </c>
      <c r="L77" s="116" t="s">
        <v>349</v>
      </c>
      <c r="M77" s="117"/>
      <c r="N77" s="118" t="s">
        <v>356</v>
      </c>
      <c r="O77" s="118" t="s">
        <v>356</v>
      </c>
      <c r="P77" s="120" t="s">
        <v>348</v>
      </c>
      <c r="R77" s="30">
        <v>11</v>
      </c>
      <c r="S77" s="121" t="s">
        <v>335</v>
      </c>
      <c r="T77" s="116" t="s">
        <v>340</v>
      </c>
      <c r="U77" s="116" t="s">
        <v>347</v>
      </c>
      <c r="V77" s="122"/>
      <c r="W77" s="118" t="s">
        <v>347</v>
      </c>
      <c r="X77" s="118" t="s">
        <v>356</v>
      </c>
      <c r="Y77" s="119" t="s">
        <v>381</v>
      </c>
      <c r="Z77" s="115" t="s">
        <v>334</v>
      </c>
      <c r="AA77" s="116" t="s">
        <v>335</v>
      </c>
      <c r="AB77" s="116" t="s">
        <v>340</v>
      </c>
      <c r="AC77" s="117" t="s">
        <v>341</v>
      </c>
      <c r="AD77" s="118" t="s">
        <v>361</v>
      </c>
      <c r="AE77" s="118" t="s">
        <v>412</v>
      </c>
      <c r="AF77" s="119" t="s">
        <v>345</v>
      </c>
      <c r="AG77" s="115" t="s">
        <v>335</v>
      </c>
      <c r="AH77" s="116" t="s">
        <v>347</v>
      </c>
      <c r="AI77" s="116"/>
      <c r="AJ77" s="117"/>
      <c r="AK77" s="118" t="s">
        <v>378</v>
      </c>
      <c r="AL77" s="118" t="s">
        <v>413</v>
      </c>
      <c r="AM77" s="120" t="s">
        <v>378</v>
      </c>
    </row>
    <row r="78" spans="1:39" ht="15.6" customHeight="1" x14ac:dyDescent="0.25">
      <c r="A78" s="26">
        <v>12</v>
      </c>
      <c r="B78" s="27" t="s">
        <v>104</v>
      </c>
      <c r="C78" s="123" t="s">
        <v>342</v>
      </c>
      <c r="D78" s="124" t="s">
        <v>341</v>
      </c>
      <c r="E78" s="124" t="s">
        <v>341</v>
      </c>
      <c r="F78" s="125" t="s">
        <v>340</v>
      </c>
      <c r="G78" s="126" t="s">
        <v>345</v>
      </c>
      <c r="H78" s="126" t="s">
        <v>372</v>
      </c>
      <c r="I78" s="127" t="s">
        <v>345</v>
      </c>
      <c r="J78" s="123" t="s">
        <v>347</v>
      </c>
      <c r="K78" s="124" t="s">
        <v>349</v>
      </c>
      <c r="L78" s="124" t="s">
        <v>341</v>
      </c>
      <c r="M78" s="125"/>
      <c r="N78" s="126" t="s">
        <v>376</v>
      </c>
      <c r="O78" s="126" t="s">
        <v>356</v>
      </c>
      <c r="P78" s="128" t="s">
        <v>368</v>
      </c>
      <c r="R78" s="26">
        <v>12</v>
      </c>
      <c r="S78" s="129" t="s">
        <v>334</v>
      </c>
      <c r="T78" s="124" t="s">
        <v>341</v>
      </c>
      <c r="U78" s="124" t="s">
        <v>347</v>
      </c>
      <c r="V78" s="130"/>
      <c r="W78" s="126" t="s">
        <v>378</v>
      </c>
      <c r="X78" s="126" t="s">
        <v>356</v>
      </c>
      <c r="Y78" s="127" t="s">
        <v>381</v>
      </c>
      <c r="Z78" s="123" t="s">
        <v>341</v>
      </c>
      <c r="AA78" s="124" t="s">
        <v>372</v>
      </c>
      <c r="AB78" s="124" t="s">
        <v>340</v>
      </c>
      <c r="AC78" s="125" t="s">
        <v>412</v>
      </c>
      <c r="AD78" s="126" t="s">
        <v>397</v>
      </c>
      <c r="AE78" s="126" t="s">
        <v>412</v>
      </c>
      <c r="AF78" s="127" t="s">
        <v>415</v>
      </c>
      <c r="AG78" s="123" t="s">
        <v>335</v>
      </c>
      <c r="AH78" s="124" t="s">
        <v>347</v>
      </c>
      <c r="AI78" s="124"/>
      <c r="AJ78" s="125"/>
      <c r="AK78" s="126" t="s">
        <v>378</v>
      </c>
      <c r="AL78" s="126" t="s">
        <v>413</v>
      </c>
      <c r="AM78" s="128" t="s">
        <v>378</v>
      </c>
    </row>
    <row r="79" spans="1:39" ht="15.6" customHeight="1" x14ac:dyDescent="0.25">
      <c r="A79" s="26">
        <v>13</v>
      </c>
      <c r="B79" s="27" t="s">
        <v>110</v>
      </c>
      <c r="C79" s="123" t="s">
        <v>342</v>
      </c>
      <c r="D79" s="124" t="s">
        <v>340</v>
      </c>
      <c r="E79" s="124" t="s">
        <v>334</v>
      </c>
      <c r="F79" s="125" t="s">
        <v>349</v>
      </c>
      <c r="G79" s="126" t="s">
        <v>341</v>
      </c>
      <c r="H79" s="126" t="s">
        <v>345</v>
      </c>
      <c r="I79" s="127" t="s">
        <v>361</v>
      </c>
      <c r="J79" s="123" t="s">
        <v>347</v>
      </c>
      <c r="K79" s="124" t="s">
        <v>335</v>
      </c>
      <c r="L79" s="124" t="s">
        <v>334</v>
      </c>
      <c r="M79" s="125"/>
      <c r="N79" s="126" t="s">
        <v>378</v>
      </c>
      <c r="O79" s="126" t="s">
        <v>356</v>
      </c>
      <c r="P79" s="128" t="s">
        <v>357</v>
      </c>
      <c r="R79" s="26">
        <v>13</v>
      </c>
      <c r="S79" s="129" t="s">
        <v>335</v>
      </c>
      <c r="T79" s="124" t="s">
        <v>334</v>
      </c>
      <c r="U79" s="124" t="s">
        <v>335</v>
      </c>
      <c r="V79" s="130"/>
      <c r="W79" s="126" t="s">
        <v>347</v>
      </c>
      <c r="X79" s="126" t="s">
        <v>376</v>
      </c>
      <c r="Y79" s="127" t="s">
        <v>362</v>
      </c>
      <c r="Z79" s="123" t="s">
        <v>341</v>
      </c>
      <c r="AA79" s="124" t="s">
        <v>372</v>
      </c>
      <c r="AB79" s="124" t="s">
        <v>416</v>
      </c>
      <c r="AC79" s="125" t="s">
        <v>341</v>
      </c>
      <c r="AD79" s="126" t="s">
        <v>361</v>
      </c>
      <c r="AE79" s="126" t="s">
        <v>352</v>
      </c>
      <c r="AF79" s="127" t="s">
        <v>361</v>
      </c>
      <c r="AG79" s="123" t="s">
        <v>335</v>
      </c>
      <c r="AH79" s="124" t="s">
        <v>347</v>
      </c>
      <c r="AI79" s="124"/>
      <c r="AJ79" s="125"/>
      <c r="AK79" s="126" t="s">
        <v>347</v>
      </c>
      <c r="AL79" s="126" t="s">
        <v>413</v>
      </c>
      <c r="AM79" s="128" t="s">
        <v>414</v>
      </c>
    </row>
    <row r="80" spans="1:39" ht="15.6" customHeight="1" x14ac:dyDescent="0.25">
      <c r="A80" s="26">
        <v>14</v>
      </c>
      <c r="B80" s="27" t="s">
        <v>116</v>
      </c>
      <c r="C80" s="123" t="s">
        <v>341</v>
      </c>
      <c r="D80" s="124" t="s">
        <v>342</v>
      </c>
      <c r="E80" s="124" t="s">
        <v>347</v>
      </c>
      <c r="F80" s="125" t="s">
        <v>340</v>
      </c>
      <c r="G80" s="126" t="s">
        <v>349</v>
      </c>
      <c r="H80" s="126" t="s">
        <v>345</v>
      </c>
      <c r="I80" s="127" t="s">
        <v>385</v>
      </c>
      <c r="J80" s="123" t="s">
        <v>347</v>
      </c>
      <c r="K80" s="124" t="s">
        <v>372</v>
      </c>
      <c r="L80" s="124" t="s">
        <v>340</v>
      </c>
      <c r="M80" s="125"/>
      <c r="N80" s="126" t="s">
        <v>378</v>
      </c>
      <c r="O80" s="126" t="s">
        <v>348</v>
      </c>
      <c r="P80" s="128" t="s">
        <v>350</v>
      </c>
      <c r="R80" s="26">
        <v>14</v>
      </c>
      <c r="S80" s="129" t="s">
        <v>335</v>
      </c>
      <c r="T80" s="124" t="s">
        <v>340</v>
      </c>
      <c r="U80" s="124" t="s">
        <v>335</v>
      </c>
      <c r="V80" s="130"/>
      <c r="W80" s="126" t="s">
        <v>378</v>
      </c>
      <c r="X80" s="126" t="s">
        <v>339</v>
      </c>
      <c r="Y80" s="127" t="s">
        <v>354</v>
      </c>
      <c r="Z80" s="123" t="s">
        <v>347</v>
      </c>
      <c r="AA80" s="124" t="s">
        <v>335</v>
      </c>
      <c r="AB80" s="124" t="s">
        <v>334</v>
      </c>
      <c r="AC80" s="125" t="s">
        <v>356</v>
      </c>
      <c r="AD80" s="126" t="s">
        <v>334</v>
      </c>
      <c r="AE80" s="126" t="s">
        <v>343</v>
      </c>
      <c r="AF80" s="127" t="s">
        <v>360</v>
      </c>
      <c r="AG80" s="123" t="s">
        <v>335</v>
      </c>
      <c r="AH80" s="124" t="s">
        <v>347</v>
      </c>
      <c r="AI80" s="124"/>
      <c r="AJ80" s="125"/>
      <c r="AK80" s="126" t="s">
        <v>360</v>
      </c>
      <c r="AL80" s="126" t="s">
        <v>356</v>
      </c>
      <c r="AM80" s="128" t="s">
        <v>362</v>
      </c>
    </row>
    <row r="81" spans="1:39" ht="15.6" customHeight="1" x14ac:dyDescent="0.25">
      <c r="A81" s="42">
        <v>15</v>
      </c>
      <c r="B81" s="43" t="s">
        <v>121</v>
      </c>
      <c r="C81" s="131" t="s">
        <v>340</v>
      </c>
      <c r="D81" s="132" t="s">
        <v>341</v>
      </c>
      <c r="E81" s="132" t="s">
        <v>341</v>
      </c>
      <c r="F81" s="133" t="s">
        <v>341</v>
      </c>
      <c r="G81" s="134" t="s">
        <v>349</v>
      </c>
      <c r="H81" s="134" t="s">
        <v>372</v>
      </c>
      <c r="I81" s="135" t="s">
        <v>346</v>
      </c>
      <c r="J81" s="131" t="s">
        <v>347</v>
      </c>
      <c r="K81" s="132" t="s">
        <v>374</v>
      </c>
      <c r="L81" s="132" t="s">
        <v>417</v>
      </c>
      <c r="M81" s="133"/>
      <c r="N81" s="134" t="s">
        <v>335</v>
      </c>
      <c r="O81" s="134" t="s">
        <v>374</v>
      </c>
      <c r="P81" s="136" t="s">
        <v>358</v>
      </c>
      <c r="R81" s="42">
        <v>15</v>
      </c>
      <c r="S81" s="137" t="s">
        <v>334</v>
      </c>
      <c r="T81" s="132" t="s">
        <v>335</v>
      </c>
      <c r="U81" s="132" t="s">
        <v>335</v>
      </c>
      <c r="V81" s="138"/>
      <c r="W81" s="134" t="s">
        <v>363</v>
      </c>
      <c r="X81" s="134" t="s">
        <v>363</v>
      </c>
      <c r="Y81" s="135" t="s">
        <v>379</v>
      </c>
      <c r="Z81" s="131" t="s">
        <v>341</v>
      </c>
      <c r="AA81" s="132" t="s">
        <v>334</v>
      </c>
      <c r="AB81" s="132" t="s">
        <v>341</v>
      </c>
      <c r="AC81" s="133" t="s">
        <v>334</v>
      </c>
      <c r="AD81" s="134" t="s">
        <v>372</v>
      </c>
      <c r="AE81" s="134" t="s">
        <v>364</v>
      </c>
      <c r="AF81" s="135" t="s">
        <v>343</v>
      </c>
      <c r="AG81" s="131" t="s">
        <v>335</v>
      </c>
      <c r="AH81" s="132" t="s">
        <v>347</v>
      </c>
      <c r="AI81" s="132"/>
      <c r="AJ81" s="133"/>
      <c r="AK81" s="134" t="s">
        <v>368</v>
      </c>
      <c r="AL81" s="134" t="s">
        <v>356</v>
      </c>
      <c r="AM81" s="136" t="s">
        <v>376</v>
      </c>
    </row>
    <row r="82" spans="1:39" ht="15.6" customHeight="1" x14ac:dyDescent="0.25">
      <c r="A82" s="30">
        <v>16</v>
      </c>
      <c r="B82" s="31" t="s">
        <v>127</v>
      </c>
      <c r="C82" s="115" t="s">
        <v>340</v>
      </c>
      <c r="D82" s="116" t="s">
        <v>340</v>
      </c>
      <c r="E82" s="116" t="s">
        <v>335</v>
      </c>
      <c r="F82" s="117" t="s">
        <v>349</v>
      </c>
      <c r="G82" s="118" t="s">
        <v>341</v>
      </c>
      <c r="H82" s="118" t="s">
        <v>339</v>
      </c>
      <c r="I82" s="119" t="s">
        <v>346</v>
      </c>
      <c r="J82" s="115" t="s">
        <v>335</v>
      </c>
      <c r="K82" s="116" t="s">
        <v>374</v>
      </c>
      <c r="L82" s="116" t="s">
        <v>412</v>
      </c>
      <c r="M82" s="117"/>
      <c r="N82" s="118" t="s">
        <v>335</v>
      </c>
      <c r="O82" s="118" t="s">
        <v>374</v>
      </c>
      <c r="P82" s="120" t="s">
        <v>360</v>
      </c>
      <c r="R82" s="30">
        <v>16</v>
      </c>
      <c r="S82" s="121" t="s">
        <v>335</v>
      </c>
      <c r="T82" s="116" t="s">
        <v>341</v>
      </c>
      <c r="U82" s="116" t="s">
        <v>334</v>
      </c>
      <c r="V82" s="122"/>
      <c r="W82" s="118" t="s">
        <v>374</v>
      </c>
      <c r="X82" s="118" t="s">
        <v>374</v>
      </c>
      <c r="Y82" s="119" t="s">
        <v>360</v>
      </c>
      <c r="Z82" s="115" t="s">
        <v>340</v>
      </c>
      <c r="AA82" s="116" t="s">
        <v>341</v>
      </c>
      <c r="AB82" s="116" t="s">
        <v>342</v>
      </c>
      <c r="AC82" s="117" t="s">
        <v>341</v>
      </c>
      <c r="AD82" s="118" t="s">
        <v>334</v>
      </c>
      <c r="AE82" s="118" t="s">
        <v>386</v>
      </c>
      <c r="AF82" s="119" t="s">
        <v>397</v>
      </c>
      <c r="AG82" s="115" t="s">
        <v>335</v>
      </c>
      <c r="AH82" s="116" t="s">
        <v>347</v>
      </c>
      <c r="AI82" s="116"/>
      <c r="AJ82" s="117"/>
      <c r="AK82" s="118" t="s">
        <v>374</v>
      </c>
      <c r="AL82" s="118" t="s">
        <v>356</v>
      </c>
      <c r="AM82" s="120" t="s">
        <v>362</v>
      </c>
    </row>
    <row r="83" spans="1:39" ht="15.6" customHeight="1" x14ac:dyDescent="0.25">
      <c r="A83" s="26">
        <v>17</v>
      </c>
      <c r="B83" s="27" t="s">
        <v>133</v>
      </c>
      <c r="C83" s="123" t="s">
        <v>349</v>
      </c>
      <c r="D83" s="124" t="s">
        <v>340</v>
      </c>
      <c r="E83" s="124" t="s">
        <v>340</v>
      </c>
      <c r="F83" s="125" t="s">
        <v>341</v>
      </c>
      <c r="G83" s="126" t="s">
        <v>372</v>
      </c>
      <c r="H83" s="126" t="s">
        <v>339</v>
      </c>
      <c r="I83" s="127" t="s">
        <v>338</v>
      </c>
      <c r="J83" s="123" t="s">
        <v>334</v>
      </c>
      <c r="K83" s="124" t="s">
        <v>416</v>
      </c>
      <c r="L83" s="124" t="s">
        <v>340</v>
      </c>
      <c r="M83" s="125"/>
      <c r="N83" s="126" t="s">
        <v>364</v>
      </c>
      <c r="O83" s="126" t="s">
        <v>374</v>
      </c>
      <c r="P83" s="128" t="s">
        <v>373</v>
      </c>
      <c r="R83" s="26">
        <v>17</v>
      </c>
      <c r="S83" s="129" t="s">
        <v>334</v>
      </c>
      <c r="T83" s="124" t="s">
        <v>340</v>
      </c>
      <c r="U83" s="124" t="s">
        <v>335</v>
      </c>
      <c r="V83" s="130"/>
      <c r="W83" s="126" t="s">
        <v>368</v>
      </c>
      <c r="X83" s="126" t="s">
        <v>352</v>
      </c>
      <c r="Y83" s="127" t="s">
        <v>355</v>
      </c>
      <c r="Z83" s="123" t="s">
        <v>341</v>
      </c>
      <c r="AA83" s="124" t="s">
        <v>341</v>
      </c>
      <c r="AB83" s="124" t="s">
        <v>342</v>
      </c>
      <c r="AC83" s="125" t="s">
        <v>335</v>
      </c>
      <c r="AD83" s="126" t="s">
        <v>363</v>
      </c>
      <c r="AE83" s="126" t="s">
        <v>361</v>
      </c>
      <c r="AF83" s="127" t="s">
        <v>364</v>
      </c>
      <c r="AG83" s="123" t="s">
        <v>335</v>
      </c>
      <c r="AH83" s="124" t="s">
        <v>347</v>
      </c>
      <c r="AI83" s="124"/>
      <c r="AJ83" s="125"/>
      <c r="AK83" s="126" t="s">
        <v>345</v>
      </c>
      <c r="AL83" s="126" t="s">
        <v>348</v>
      </c>
      <c r="AM83" s="128" t="s">
        <v>371</v>
      </c>
    </row>
    <row r="84" spans="1:39" ht="15.6" customHeight="1" x14ac:dyDescent="0.25">
      <c r="A84" s="26">
        <v>18</v>
      </c>
      <c r="B84" s="27" t="s">
        <v>139</v>
      </c>
      <c r="C84" s="123" t="s">
        <v>342</v>
      </c>
      <c r="D84" s="124" t="s">
        <v>340</v>
      </c>
      <c r="E84" s="124" t="s">
        <v>335</v>
      </c>
      <c r="F84" s="125" t="s">
        <v>334</v>
      </c>
      <c r="G84" s="126" t="s">
        <v>345</v>
      </c>
      <c r="H84" s="126" t="s">
        <v>345</v>
      </c>
      <c r="I84" s="127" t="s">
        <v>345</v>
      </c>
      <c r="J84" s="123" t="s">
        <v>347</v>
      </c>
      <c r="K84" s="124" t="s">
        <v>341</v>
      </c>
      <c r="L84" s="124" t="s">
        <v>340</v>
      </c>
      <c r="M84" s="125"/>
      <c r="N84" s="126" t="s">
        <v>376</v>
      </c>
      <c r="O84" s="126" t="s">
        <v>348</v>
      </c>
      <c r="P84" s="128" t="s">
        <v>374</v>
      </c>
      <c r="R84" s="26">
        <v>18</v>
      </c>
      <c r="S84" s="129" t="s">
        <v>347</v>
      </c>
      <c r="T84" s="124" t="s">
        <v>340</v>
      </c>
      <c r="U84" s="124" t="s">
        <v>334</v>
      </c>
      <c r="V84" s="130"/>
      <c r="W84" s="126" t="s">
        <v>376</v>
      </c>
      <c r="X84" s="126" t="s">
        <v>368</v>
      </c>
      <c r="Y84" s="127" t="s">
        <v>374</v>
      </c>
      <c r="Z84" s="123" t="s">
        <v>334</v>
      </c>
      <c r="AA84" s="124" t="s">
        <v>374</v>
      </c>
      <c r="AB84" s="124" t="s">
        <v>416</v>
      </c>
      <c r="AC84" s="125" t="s">
        <v>334</v>
      </c>
      <c r="AD84" s="126" t="s">
        <v>364</v>
      </c>
      <c r="AE84" s="126" t="s">
        <v>352</v>
      </c>
      <c r="AF84" s="127" t="s">
        <v>346</v>
      </c>
      <c r="AG84" s="123" t="s">
        <v>335</v>
      </c>
      <c r="AH84" s="124" t="s">
        <v>347</v>
      </c>
      <c r="AI84" s="124"/>
      <c r="AJ84" s="125"/>
      <c r="AK84" s="126" t="s">
        <v>378</v>
      </c>
      <c r="AL84" s="126" t="s">
        <v>378</v>
      </c>
      <c r="AM84" s="128" t="s">
        <v>367</v>
      </c>
    </row>
    <row r="85" spans="1:39" ht="15.6" customHeight="1" x14ac:dyDescent="0.25">
      <c r="A85" s="26">
        <v>19</v>
      </c>
      <c r="B85" s="27" t="s">
        <v>145</v>
      </c>
      <c r="C85" s="123" t="s">
        <v>342</v>
      </c>
      <c r="D85" s="124" t="s">
        <v>340</v>
      </c>
      <c r="E85" s="124" t="s">
        <v>340</v>
      </c>
      <c r="F85" s="125" t="s">
        <v>341</v>
      </c>
      <c r="G85" s="126" t="s">
        <v>345</v>
      </c>
      <c r="H85" s="126" t="s">
        <v>387</v>
      </c>
      <c r="I85" s="127" t="s">
        <v>382</v>
      </c>
      <c r="J85" s="123" t="s">
        <v>347</v>
      </c>
      <c r="K85" s="124" t="s">
        <v>335</v>
      </c>
      <c r="L85" s="124" t="s">
        <v>340</v>
      </c>
      <c r="M85" s="125"/>
      <c r="N85" s="126" t="s">
        <v>334</v>
      </c>
      <c r="O85" s="126" t="s">
        <v>348</v>
      </c>
      <c r="P85" s="128" t="s">
        <v>371</v>
      </c>
      <c r="R85" s="26">
        <v>19</v>
      </c>
      <c r="S85" s="129" t="s">
        <v>341</v>
      </c>
      <c r="T85" s="124" t="s">
        <v>340</v>
      </c>
      <c r="U85" s="124" t="s">
        <v>335</v>
      </c>
      <c r="V85" s="130"/>
      <c r="W85" s="126" t="s">
        <v>341</v>
      </c>
      <c r="X85" s="126" t="s">
        <v>345</v>
      </c>
      <c r="Y85" s="127" t="s">
        <v>364</v>
      </c>
      <c r="Z85" s="123" t="s">
        <v>341</v>
      </c>
      <c r="AA85" s="124" t="s">
        <v>374</v>
      </c>
      <c r="AB85" s="124" t="s">
        <v>349</v>
      </c>
      <c r="AC85" s="125" t="s">
        <v>334</v>
      </c>
      <c r="AD85" s="126" t="s">
        <v>334</v>
      </c>
      <c r="AE85" s="126" t="s">
        <v>375</v>
      </c>
      <c r="AF85" s="127" t="s">
        <v>364</v>
      </c>
      <c r="AG85" s="123" t="s">
        <v>335</v>
      </c>
      <c r="AH85" s="124" t="s">
        <v>347</v>
      </c>
      <c r="AI85" s="124"/>
      <c r="AJ85" s="125"/>
      <c r="AK85" s="126" t="s">
        <v>360</v>
      </c>
      <c r="AL85" s="126" t="s">
        <v>348</v>
      </c>
      <c r="AM85" s="128" t="s">
        <v>370</v>
      </c>
    </row>
    <row r="86" spans="1:39" ht="15.6" customHeight="1" x14ac:dyDescent="0.25">
      <c r="A86" s="42">
        <v>20</v>
      </c>
      <c r="B86" s="43" t="s">
        <v>151</v>
      </c>
      <c r="C86" s="131" t="s">
        <v>349</v>
      </c>
      <c r="D86" s="132" t="s">
        <v>349</v>
      </c>
      <c r="E86" s="132" t="s">
        <v>334</v>
      </c>
      <c r="F86" s="133" t="s">
        <v>349</v>
      </c>
      <c r="G86" s="134" t="s">
        <v>334</v>
      </c>
      <c r="H86" s="134" t="s">
        <v>372</v>
      </c>
      <c r="I86" s="135" t="s">
        <v>355</v>
      </c>
      <c r="J86" s="131" t="s">
        <v>347</v>
      </c>
      <c r="K86" s="132" t="s">
        <v>374</v>
      </c>
      <c r="L86" s="132" t="s">
        <v>372</v>
      </c>
      <c r="M86" s="133"/>
      <c r="N86" s="134" t="s">
        <v>356</v>
      </c>
      <c r="O86" s="134" t="s">
        <v>378</v>
      </c>
      <c r="P86" s="136" t="s">
        <v>376</v>
      </c>
      <c r="R86" s="42">
        <v>20</v>
      </c>
      <c r="S86" s="137" t="s">
        <v>334</v>
      </c>
      <c r="T86" s="132" t="s">
        <v>349</v>
      </c>
      <c r="U86" s="132" t="s">
        <v>335</v>
      </c>
      <c r="V86" s="138"/>
      <c r="W86" s="134" t="s">
        <v>378</v>
      </c>
      <c r="X86" s="134" t="s">
        <v>368</v>
      </c>
      <c r="Y86" s="135" t="s">
        <v>350</v>
      </c>
      <c r="Z86" s="131" t="s">
        <v>347</v>
      </c>
      <c r="AA86" s="132" t="s">
        <v>356</v>
      </c>
      <c r="AB86" s="132" t="s">
        <v>345</v>
      </c>
      <c r="AC86" s="133" t="s">
        <v>356</v>
      </c>
      <c r="AD86" s="134" t="s">
        <v>334</v>
      </c>
      <c r="AE86" s="134" t="s">
        <v>363</v>
      </c>
      <c r="AF86" s="135" t="s">
        <v>360</v>
      </c>
      <c r="AG86" s="131" t="s">
        <v>335</v>
      </c>
      <c r="AH86" s="132" t="s">
        <v>347</v>
      </c>
      <c r="AI86" s="132"/>
      <c r="AJ86" s="133"/>
      <c r="AK86" s="134" t="s">
        <v>376</v>
      </c>
      <c r="AL86" s="134" t="s">
        <v>378</v>
      </c>
      <c r="AM86" s="136" t="s">
        <v>366</v>
      </c>
    </row>
    <row r="87" spans="1:39" ht="15.6" customHeight="1" x14ac:dyDescent="0.25">
      <c r="A87" s="30">
        <v>21</v>
      </c>
      <c r="B87" s="31" t="s">
        <v>156</v>
      </c>
      <c r="C87" s="115" t="s">
        <v>336</v>
      </c>
      <c r="D87" s="116" t="s">
        <v>336</v>
      </c>
      <c r="E87" s="116" t="s">
        <v>342</v>
      </c>
      <c r="F87" s="117" t="s">
        <v>342</v>
      </c>
      <c r="G87" s="118" t="s">
        <v>417</v>
      </c>
      <c r="H87" s="118" t="s">
        <v>395</v>
      </c>
      <c r="I87" s="119" t="s">
        <v>392</v>
      </c>
      <c r="J87" s="115" t="s">
        <v>340</v>
      </c>
      <c r="K87" s="116" t="s">
        <v>412</v>
      </c>
      <c r="L87" s="116" t="s">
        <v>418</v>
      </c>
      <c r="M87" s="117"/>
      <c r="N87" s="118" t="s">
        <v>349</v>
      </c>
      <c r="O87" s="118" t="s">
        <v>352</v>
      </c>
      <c r="P87" s="120" t="s">
        <v>382</v>
      </c>
      <c r="R87" s="30">
        <v>21</v>
      </c>
      <c r="S87" s="121" t="s">
        <v>349</v>
      </c>
      <c r="T87" s="116" t="s">
        <v>340</v>
      </c>
      <c r="U87" s="116" t="s">
        <v>335</v>
      </c>
      <c r="V87" s="122"/>
      <c r="W87" s="118" t="s">
        <v>368</v>
      </c>
      <c r="X87" s="118" t="s">
        <v>391</v>
      </c>
      <c r="Y87" s="119" t="s">
        <v>345</v>
      </c>
      <c r="Z87" s="115" t="s">
        <v>340</v>
      </c>
      <c r="AA87" s="116" t="s">
        <v>349</v>
      </c>
      <c r="AB87" s="116" t="s">
        <v>342</v>
      </c>
      <c r="AC87" s="117" t="s">
        <v>412</v>
      </c>
      <c r="AD87" s="118" t="s">
        <v>349</v>
      </c>
      <c r="AE87" s="118" t="s">
        <v>419</v>
      </c>
      <c r="AF87" s="119" t="s">
        <v>420</v>
      </c>
      <c r="AG87" s="115" t="s">
        <v>335</v>
      </c>
      <c r="AH87" s="116" t="s">
        <v>335</v>
      </c>
      <c r="AI87" s="116"/>
      <c r="AJ87" s="117"/>
      <c r="AK87" s="118" t="s">
        <v>340</v>
      </c>
      <c r="AL87" s="118" t="s">
        <v>354</v>
      </c>
      <c r="AM87" s="120" t="s">
        <v>337</v>
      </c>
    </row>
    <row r="88" spans="1:39" ht="15.6" customHeight="1" x14ac:dyDescent="0.25">
      <c r="A88" s="26">
        <v>22</v>
      </c>
      <c r="B88" s="27" t="s">
        <v>162</v>
      </c>
      <c r="C88" s="123" t="s">
        <v>340</v>
      </c>
      <c r="D88" s="124" t="s">
        <v>336</v>
      </c>
      <c r="E88" s="124" t="s">
        <v>335</v>
      </c>
      <c r="F88" s="125" t="s">
        <v>340</v>
      </c>
      <c r="G88" s="126" t="s">
        <v>372</v>
      </c>
      <c r="H88" s="126" t="s">
        <v>352</v>
      </c>
      <c r="I88" s="127" t="s">
        <v>380</v>
      </c>
      <c r="J88" s="123" t="s">
        <v>335</v>
      </c>
      <c r="K88" s="124" t="s">
        <v>374</v>
      </c>
      <c r="L88" s="124" t="s">
        <v>341</v>
      </c>
      <c r="M88" s="125"/>
      <c r="N88" s="126" t="s">
        <v>376</v>
      </c>
      <c r="O88" s="126" t="s">
        <v>348</v>
      </c>
      <c r="P88" s="128" t="s">
        <v>368</v>
      </c>
      <c r="R88" s="26">
        <v>22</v>
      </c>
      <c r="S88" s="129" t="s">
        <v>334</v>
      </c>
      <c r="T88" s="124" t="s">
        <v>334</v>
      </c>
      <c r="U88" s="124" t="s">
        <v>335</v>
      </c>
      <c r="V88" s="130"/>
      <c r="W88" s="126" t="s">
        <v>360</v>
      </c>
      <c r="X88" s="126" t="s">
        <v>372</v>
      </c>
      <c r="Y88" s="127" t="s">
        <v>354</v>
      </c>
      <c r="Z88" s="123" t="s">
        <v>334</v>
      </c>
      <c r="AA88" s="124" t="s">
        <v>372</v>
      </c>
      <c r="AB88" s="124" t="s">
        <v>340</v>
      </c>
      <c r="AC88" s="125" t="s">
        <v>345</v>
      </c>
      <c r="AD88" s="126" t="s">
        <v>360</v>
      </c>
      <c r="AE88" s="126" t="s">
        <v>364</v>
      </c>
      <c r="AF88" s="127" t="s">
        <v>373</v>
      </c>
      <c r="AG88" s="123" t="s">
        <v>335</v>
      </c>
      <c r="AH88" s="124" t="s">
        <v>335</v>
      </c>
      <c r="AI88" s="124"/>
      <c r="AJ88" s="125"/>
      <c r="AK88" s="126" t="s">
        <v>334</v>
      </c>
      <c r="AL88" s="126" t="s">
        <v>368</v>
      </c>
      <c r="AM88" s="128" t="s">
        <v>350</v>
      </c>
    </row>
    <row r="89" spans="1:39" ht="15.6" customHeight="1" x14ac:dyDescent="0.25">
      <c r="A89" s="26">
        <v>23</v>
      </c>
      <c r="B89" s="27" t="s">
        <v>168</v>
      </c>
      <c r="C89" s="123" t="s">
        <v>340</v>
      </c>
      <c r="D89" s="124" t="s">
        <v>342</v>
      </c>
      <c r="E89" s="124" t="s">
        <v>336</v>
      </c>
      <c r="F89" s="125" t="s">
        <v>340</v>
      </c>
      <c r="G89" s="126" t="s">
        <v>340</v>
      </c>
      <c r="H89" s="126" t="s">
        <v>394</v>
      </c>
      <c r="I89" s="127" t="s">
        <v>386</v>
      </c>
      <c r="J89" s="123" t="s">
        <v>334</v>
      </c>
      <c r="K89" s="124" t="s">
        <v>345</v>
      </c>
      <c r="L89" s="124" t="s">
        <v>412</v>
      </c>
      <c r="M89" s="125"/>
      <c r="N89" s="126" t="s">
        <v>364</v>
      </c>
      <c r="O89" s="126" t="s">
        <v>418</v>
      </c>
      <c r="P89" s="128" t="s">
        <v>421</v>
      </c>
      <c r="R89" s="26">
        <v>23</v>
      </c>
      <c r="S89" s="129" t="s">
        <v>334</v>
      </c>
      <c r="T89" s="124" t="s">
        <v>340</v>
      </c>
      <c r="U89" s="124" t="s">
        <v>335</v>
      </c>
      <c r="V89" s="130"/>
      <c r="W89" s="126" t="s">
        <v>419</v>
      </c>
      <c r="X89" s="126" t="s">
        <v>419</v>
      </c>
      <c r="Y89" s="127" t="s">
        <v>421</v>
      </c>
      <c r="Z89" s="123" t="s">
        <v>340</v>
      </c>
      <c r="AA89" s="124" t="s">
        <v>345</v>
      </c>
      <c r="AB89" s="124" t="s">
        <v>342</v>
      </c>
      <c r="AC89" s="125" t="s">
        <v>345</v>
      </c>
      <c r="AD89" s="126" t="s">
        <v>364</v>
      </c>
      <c r="AE89" s="126" t="s">
        <v>412</v>
      </c>
      <c r="AF89" s="127" t="s">
        <v>397</v>
      </c>
      <c r="AG89" s="123" t="s">
        <v>335</v>
      </c>
      <c r="AH89" s="124" t="s">
        <v>335</v>
      </c>
      <c r="AI89" s="124"/>
      <c r="AJ89" s="125"/>
      <c r="AK89" s="126" t="s">
        <v>340</v>
      </c>
      <c r="AL89" s="126" t="s">
        <v>354</v>
      </c>
      <c r="AM89" s="128" t="s">
        <v>337</v>
      </c>
    </row>
    <row r="90" spans="1:39" ht="15.6" customHeight="1" x14ac:dyDescent="0.25">
      <c r="A90" s="26">
        <v>24</v>
      </c>
      <c r="B90" s="27" t="s">
        <v>174</v>
      </c>
      <c r="C90" s="123" t="s">
        <v>342</v>
      </c>
      <c r="D90" s="124" t="s">
        <v>349</v>
      </c>
      <c r="E90" s="124" t="s">
        <v>349</v>
      </c>
      <c r="F90" s="125" t="s">
        <v>335</v>
      </c>
      <c r="G90" s="126" t="s">
        <v>341</v>
      </c>
      <c r="H90" s="126" t="s">
        <v>352</v>
      </c>
      <c r="I90" s="127" t="s">
        <v>361</v>
      </c>
      <c r="J90" s="123" t="s">
        <v>335</v>
      </c>
      <c r="K90" s="124" t="s">
        <v>374</v>
      </c>
      <c r="L90" s="124" t="s">
        <v>335</v>
      </c>
      <c r="M90" s="125"/>
      <c r="N90" s="126" t="s">
        <v>356</v>
      </c>
      <c r="O90" s="126" t="s">
        <v>376</v>
      </c>
      <c r="P90" s="128" t="s">
        <v>362</v>
      </c>
      <c r="R90" s="26">
        <v>24</v>
      </c>
      <c r="S90" s="129" t="s">
        <v>334</v>
      </c>
      <c r="T90" s="124" t="s">
        <v>334</v>
      </c>
      <c r="U90" s="124" t="s">
        <v>335</v>
      </c>
      <c r="V90" s="130"/>
      <c r="W90" s="126" t="s">
        <v>356</v>
      </c>
      <c r="X90" s="126" t="s">
        <v>368</v>
      </c>
      <c r="Y90" s="127" t="s">
        <v>368</v>
      </c>
      <c r="Z90" s="123" t="s">
        <v>341</v>
      </c>
      <c r="AA90" s="124" t="s">
        <v>412</v>
      </c>
      <c r="AB90" s="124" t="s">
        <v>345</v>
      </c>
      <c r="AC90" s="125" t="s">
        <v>334</v>
      </c>
      <c r="AD90" s="126" t="s">
        <v>334</v>
      </c>
      <c r="AE90" s="126" t="s">
        <v>361</v>
      </c>
      <c r="AF90" s="127" t="s">
        <v>353</v>
      </c>
      <c r="AG90" s="123" t="s">
        <v>335</v>
      </c>
      <c r="AH90" s="124" t="s">
        <v>335</v>
      </c>
      <c r="AI90" s="124"/>
      <c r="AJ90" s="125"/>
      <c r="AK90" s="126" t="s">
        <v>356</v>
      </c>
      <c r="AL90" s="126" t="s">
        <v>413</v>
      </c>
      <c r="AM90" s="128" t="s">
        <v>366</v>
      </c>
    </row>
    <row r="91" spans="1:39" ht="15.6" customHeight="1" x14ac:dyDescent="0.25">
      <c r="A91" s="42">
        <v>25</v>
      </c>
      <c r="B91" s="43" t="s">
        <v>180</v>
      </c>
      <c r="C91" s="131" t="s">
        <v>336</v>
      </c>
      <c r="D91" s="132" t="s">
        <v>383</v>
      </c>
      <c r="E91" s="132" t="s">
        <v>342</v>
      </c>
      <c r="F91" s="133" t="s">
        <v>340</v>
      </c>
      <c r="G91" s="134" t="s">
        <v>340</v>
      </c>
      <c r="H91" s="134" t="s">
        <v>352</v>
      </c>
      <c r="I91" s="135" t="s">
        <v>384</v>
      </c>
      <c r="J91" s="131" t="s">
        <v>341</v>
      </c>
      <c r="K91" s="132" t="s">
        <v>418</v>
      </c>
      <c r="L91" s="132" t="s">
        <v>336</v>
      </c>
      <c r="M91" s="133"/>
      <c r="N91" s="134" t="s">
        <v>360</v>
      </c>
      <c r="O91" s="134" t="s">
        <v>354</v>
      </c>
      <c r="P91" s="136" t="s">
        <v>338</v>
      </c>
      <c r="R91" s="42">
        <v>25</v>
      </c>
      <c r="S91" s="137" t="s">
        <v>335</v>
      </c>
      <c r="T91" s="132" t="s">
        <v>349</v>
      </c>
      <c r="U91" s="132" t="s">
        <v>334</v>
      </c>
      <c r="V91" s="138"/>
      <c r="W91" s="134" t="s">
        <v>368</v>
      </c>
      <c r="X91" s="134" t="s">
        <v>354</v>
      </c>
      <c r="Y91" s="135" t="s">
        <v>379</v>
      </c>
      <c r="Z91" s="131" t="s">
        <v>340</v>
      </c>
      <c r="AA91" s="132" t="s">
        <v>349</v>
      </c>
      <c r="AB91" s="132" t="s">
        <v>417</v>
      </c>
      <c r="AC91" s="133" t="s">
        <v>341</v>
      </c>
      <c r="AD91" s="134" t="s">
        <v>364</v>
      </c>
      <c r="AE91" s="134" t="s">
        <v>361</v>
      </c>
      <c r="AF91" s="135" t="s">
        <v>352</v>
      </c>
      <c r="AG91" s="131" t="s">
        <v>335</v>
      </c>
      <c r="AH91" s="132" t="s">
        <v>347</v>
      </c>
      <c r="AI91" s="132"/>
      <c r="AJ91" s="133"/>
      <c r="AK91" s="134" t="s">
        <v>374</v>
      </c>
      <c r="AL91" s="134" t="s">
        <v>368</v>
      </c>
      <c r="AM91" s="136" t="s">
        <v>370</v>
      </c>
    </row>
    <row r="92" spans="1:39" ht="15.6" customHeight="1" x14ac:dyDescent="0.25">
      <c r="A92" s="30">
        <v>26</v>
      </c>
      <c r="B92" s="31" t="s">
        <v>186</v>
      </c>
      <c r="C92" s="115" t="s">
        <v>383</v>
      </c>
      <c r="D92" s="116" t="s">
        <v>342</v>
      </c>
      <c r="E92" s="116" t="s">
        <v>341</v>
      </c>
      <c r="F92" s="117" t="s">
        <v>342</v>
      </c>
      <c r="G92" s="118" t="s">
        <v>349</v>
      </c>
      <c r="H92" s="118" t="s">
        <v>352</v>
      </c>
      <c r="I92" s="119" t="s">
        <v>396</v>
      </c>
      <c r="J92" s="115" t="s">
        <v>347</v>
      </c>
      <c r="K92" s="116" t="s">
        <v>372</v>
      </c>
      <c r="L92" s="116" t="s">
        <v>372</v>
      </c>
      <c r="M92" s="117"/>
      <c r="N92" s="118" t="s">
        <v>368</v>
      </c>
      <c r="O92" s="118" t="s">
        <v>348</v>
      </c>
      <c r="P92" s="120" t="s">
        <v>369</v>
      </c>
      <c r="R92" s="30">
        <v>26</v>
      </c>
      <c r="S92" s="121" t="s">
        <v>341</v>
      </c>
      <c r="T92" s="116" t="s">
        <v>341</v>
      </c>
      <c r="U92" s="116" t="s">
        <v>335</v>
      </c>
      <c r="V92" s="122"/>
      <c r="W92" s="118" t="s">
        <v>341</v>
      </c>
      <c r="X92" s="118" t="s">
        <v>387</v>
      </c>
      <c r="Y92" s="119" t="s">
        <v>345</v>
      </c>
      <c r="Z92" s="115" t="s">
        <v>340</v>
      </c>
      <c r="AA92" s="116" t="s">
        <v>341</v>
      </c>
      <c r="AB92" s="116" t="s">
        <v>349</v>
      </c>
      <c r="AC92" s="117" t="s">
        <v>372</v>
      </c>
      <c r="AD92" s="118" t="s">
        <v>343</v>
      </c>
      <c r="AE92" s="118" t="s">
        <v>387</v>
      </c>
      <c r="AF92" s="119" t="s">
        <v>380</v>
      </c>
      <c r="AG92" s="115" t="s">
        <v>335</v>
      </c>
      <c r="AH92" s="116" t="s">
        <v>335</v>
      </c>
      <c r="AI92" s="116"/>
      <c r="AJ92" s="117"/>
      <c r="AK92" s="118" t="s">
        <v>372</v>
      </c>
      <c r="AL92" s="118" t="s">
        <v>354</v>
      </c>
      <c r="AM92" s="120" t="s">
        <v>379</v>
      </c>
    </row>
    <row r="93" spans="1:39" ht="15.6" customHeight="1" x14ac:dyDescent="0.25">
      <c r="A93" s="26">
        <v>27</v>
      </c>
      <c r="B93" s="27" t="s">
        <v>192</v>
      </c>
      <c r="C93" s="123" t="s">
        <v>334</v>
      </c>
      <c r="D93" s="124" t="s">
        <v>349</v>
      </c>
      <c r="E93" s="124" t="s">
        <v>334</v>
      </c>
      <c r="F93" s="125" t="s">
        <v>334</v>
      </c>
      <c r="G93" s="126" t="s">
        <v>340</v>
      </c>
      <c r="H93" s="126" t="s">
        <v>345</v>
      </c>
      <c r="I93" s="127" t="s">
        <v>338</v>
      </c>
      <c r="J93" s="123" t="s">
        <v>347</v>
      </c>
      <c r="K93" s="124" t="s">
        <v>356</v>
      </c>
      <c r="L93" s="124" t="s">
        <v>374</v>
      </c>
      <c r="M93" s="125"/>
      <c r="N93" s="126" t="s">
        <v>356</v>
      </c>
      <c r="O93" s="126" t="s">
        <v>356</v>
      </c>
      <c r="P93" s="128" t="s">
        <v>357</v>
      </c>
      <c r="R93" s="26">
        <v>27</v>
      </c>
      <c r="S93" s="129" t="s">
        <v>334</v>
      </c>
      <c r="T93" s="124" t="s">
        <v>340</v>
      </c>
      <c r="U93" s="124" t="s">
        <v>347</v>
      </c>
      <c r="V93" s="130"/>
      <c r="W93" s="126" t="s">
        <v>378</v>
      </c>
      <c r="X93" s="126" t="s">
        <v>354</v>
      </c>
      <c r="Y93" s="127" t="s">
        <v>360</v>
      </c>
      <c r="Z93" s="123" t="s">
        <v>341</v>
      </c>
      <c r="AA93" s="124" t="s">
        <v>341</v>
      </c>
      <c r="AB93" s="124" t="s">
        <v>412</v>
      </c>
      <c r="AC93" s="125" t="s">
        <v>374</v>
      </c>
      <c r="AD93" s="126" t="s">
        <v>363</v>
      </c>
      <c r="AE93" s="126" t="s">
        <v>361</v>
      </c>
      <c r="AF93" s="127" t="s">
        <v>353</v>
      </c>
      <c r="AG93" s="123" t="s">
        <v>335</v>
      </c>
      <c r="AH93" s="124" t="s">
        <v>347</v>
      </c>
      <c r="AI93" s="124"/>
      <c r="AJ93" s="125"/>
      <c r="AK93" s="126" t="s">
        <v>378</v>
      </c>
      <c r="AL93" s="126" t="s">
        <v>413</v>
      </c>
      <c r="AM93" s="128" t="s">
        <v>378</v>
      </c>
    </row>
    <row r="94" spans="1:39" ht="15.6" customHeight="1" x14ac:dyDescent="0.25">
      <c r="A94" s="26">
        <v>28</v>
      </c>
      <c r="B94" s="27" t="s">
        <v>198</v>
      </c>
      <c r="C94" s="123" t="s">
        <v>341</v>
      </c>
      <c r="D94" s="124" t="s">
        <v>340</v>
      </c>
      <c r="E94" s="124" t="s">
        <v>335</v>
      </c>
      <c r="F94" s="125" t="s">
        <v>340</v>
      </c>
      <c r="G94" s="126" t="s">
        <v>341</v>
      </c>
      <c r="H94" s="126" t="s">
        <v>339</v>
      </c>
      <c r="I94" s="127" t="s">
        <v>364</v>
      </c>
      <c r="J94" s="123" t="s">
        <v>347</v>
      </c>
      <c r="K94" s="124" t="s">
        <v>372</v>
      </c>
      <c r="L94" s="124" t="s">
        <v>356</v>
      </c>
      <c r="M94" s="125"/>
      <c r="N94" s="126" t="s">
        <v>374</v>
      </c>
      <c r="O94" s="126" t="s">
        <v>348</v>
      </c>
      <c r="P94" s="128" t="s">
        <v>370</v>
      </c>
      <c r="R94" s="26">
        <v>28</v>
      </c>
      <c r="S94" s="129" t="s">
        <v>341</v>
      </c>
      <c r="T94" s="124" t="s">
        <v>341</v>
      </c>
      <c r="U94" s="124" t="s">
        <v>335</v>
      </c>
      <c r="V94" s="130"/>
      <c r="W94" s="126" t="s">
        <v>335</v>
      </c>
      <c r="X94" s="126" t="s">
        <v>339</v>
      </c>
      <c r="Y94" s="127" t="s">
        <v>363</v>
      </c>
      <c r="Z94" s="123" t="s">
        <v>334</v>
      </c>
      <c r="AA94" s="124" t="s">
        <v>335</v>
      </c>
      <c r="AB94" s="124" t="s">
        <v>341</v>
      </c>
      <c r="AC94" s="125" t="s">
        <v>372</v>
      </c>
      <c r="AD94" s="126" t="s">
        <v>335</v>
      </c>
      <c r="AE94" s="126" t="s">
        <v>343</v>
      </c>
      <c r="AF94" s="127" t="s">
        <v>377</v>
      </c>
      <c r="AG94" s="123" t="s">
        <v>335</v>
      </c>
      <c r="AH94" s="124" t="s">
        <v>335</v>
      </c>
      <c r="AI94" s="124"/>
      <c r="AJ94" s="125"/>
      <c r="AK94" s="126" t="s">
        <v>374</v>
      </c>
      <c r="AL94" s="126" t="s">
        <v>348</v>
      </c>
      <c r="AM94" s="128" t="s">
        <v>370</v>
      </c>
    </row>
    <row r="95" spans="1:39" ht="15.6" customHeight="1" x14ac:dyDescent="0.25">
      <c r="A95" s="26">
        <v>29</v>
      </c>
      <c r="B95" s="27" t="s">
        <v>204</v>
      </c>
      <c r="C95" s="123" t="s">
        <v>340</v>
      </c>
      <c r="D95" s="124" t="s">
        <v>383</v>
      </c>
      <c r="E95" s="124" t="s">
        <v>341</v>
      </c>
      <c r="F95" s="125" t="s">
        <v>349</v>
      </c>
      <c r="G95" s="126" t="s">
        <v>349</v>
      </c>
      <c r="H95" s="126" t="s">
        <v>412</v>
      </c>
      <c r="I95" s="127" t="s">
        <v>382</v>
      </c>
      <c r="J95" s="123" t="s">
        <v>335</v>
      </c>
      <c r="K95" s="124" t="s">
        <v>349</v>
      </c>
      <c r="L95" s="124" t="s">
        <v>372</v>
      </c>
      <c r="M95" s="125"/>
      <c r="N95" s="126" t="s">
        <v>368</v>
      </c>
      <c r="O95" s="126" t="s">
        <v>376</v>
      </c>
      <c r="P95" s="128" t="s">
        <v>374</v>
      </c>
      <c r="R95" s="26">
        <v>29</v>
      </c>
      <c r="S95" s="129" t="s">
        <v>334</v>
      </c>
      <c r="T95" s="124" t="s">
        <v>334</v>
      </c>
      <c r="U95" s="124" t="s">
        <v>335</v>
      </c>
      <c r="V95" s="130"/>
      <c r="W95" s="126" t="s">
        <v>368</v>
      </c>
      <c r="X95" s="126" t="s">
        <v>339</v>
      </c>
      <c r="Y95" s="127" t="s">
        <v>354</v>
      </c>
      <c r="Z95" s="123" t="s">
        <v>336</v>
      </c>
      <c r="AA95" s="124" t="s">
        <v>334</v>
      </c>
      <c r="AB95" s="124" t="s">
        <v>412</v>
      </c>
      <c r="AC95" s="125" t="s">
        <v>412</v>
      </c>
      <c r="AD95" s="126" t="s">
        <v>363</v>
      </c>
      <c r="AE95" s="126" t="s">
        <v>364</v>
      </c>
      <c r="AF95" s="127" t="s">
        <v>385</v>
      </c>
      <c r="AG95" s="123" t="s">
        <v>347</v>
      </c>
      <c r="AH95" s="124" t="s">
        <v>347</v>
      </c>
      <c r="AI95" s="124"/>
      <c r="AJ95" s="125"/>
      <c r="AK95" s="126" t="s">
        <v>343</v>
      </c>
      <c r="AL95" s="126" t="s">
        <v>356</v>
      </c>
      <c r="AM95" s="128" t="s">
        <v>348</v>
      </c>
    </row>
    <row r="96" spans="1:39" ht="15.6" customHeight="1" x14ac:dyDescent="0.25">
      <c r="A96" s="42">
        <v>30</v>
      </c>
      <c r="B96" s="43" t="s">
        <v>210</v>
      </c>
      <c r="C96" s="131" t="s">
        <v>342</v>
      </c>
      <c r="D96" s="132" t="s">
        <v>342</v>
      </c>
      <c r="E96" s="132" t="s">
        <v>341</v>
      </c>
      <c r="F96" s="133" t="s">
        <v>349</v>
      </c>
      <c r="G96" s="134" t="s">
        <v>345</v>
      </c>
      <c r="H96" s="134" t="s">
        <v>387</v>
      </c>
      <c r="I96" s="135" t="s">
        <v>382</v>
      </c>
      <c r="J96" s="131" t="s">
        <v>334</v>
      </c>
      <c r="K96" s="132" t="s">
        <v>345</v>
      </c>
      <c r="L96" s="132" t="s">
        <v>340</v>
      </c>
      <c r="M96" s="133"/>
      <c r="N96" s="134" t="s">
        <v>374</v>
      </c>
      <c r="O96" s="134" t="s">
        <v>374</v>
      </c>
      <c r="P96" s="136" t="s">
        <v>363</v>
      </c>
      <c r="R96" s="42">
        <v>30</v>
      </c>
      <c r="S96" s="137" t="s">
        <v>334</v>
      </c>
      <c r="T96" s="132" t="s">
        <v>334</v>
      </c>
      <c r="U96" s="132" t="s">
        <v>335</v>
      </c>
      <c r="V96" s="138"/>
      <c r="W96" s="134" t="s">
        <v>360</v>
      </c>
      <c r="X96" s="134" t="s">
        <v>339</v>
      </c>
      <c r="Y96" s="135" t="s">
        <v>363</v>
      </c>
      <c r="Z96" s="131" t="s">
        <v>341</v>
      </c>
      <c r="AA96" s="132" t="s">
        <v>345</v>
      </c>
      <c r="AB96" s="132" t="s">
        <v>416</v>
      </c>
      <c r="AC96" s="133" t="s">
        <v>345</v>
      </c>
      <c r="AD96" s="134" t="s">
        <v>360</v>
      </c>
      <c r="AE96" s="134" t="s">
        <v>412</v>
      </c>
      <c r="AF96" s="135" t="s">
        <v>385</v>
      </c>
      <c r="AG96" s="131" t="s">
        <v>335</v>
      </c>
      <c r="AH96" s="132" t="s">
        <v>347</v>
      </c>
      <c r="AI96" s="132"/>
      <c r="AJ96" s="133"/>
      <c r="AK96" s="134" t="s">
        <v>334</v>
      </c>
      <c r="AL96" s="134" t="s">
        <v>376</v>
      </c>
      <c r="AM96" s="136" t="s">
        <v>348</v>
      </c>
    </row>
    <row r="97" spans="1:39" ht="15.6" customHeight="1" x14ac:dyDescent="0.25">
      <c r="A97" s="30">
        <v>31</v>
      </c>
      <c r="B97" s="31" t="s">
        <v>216</v>
      </c>
      <c r="C97" s="115" t="s">
        <v>336</v>
      </c>
      <c r="D97" s="116" t="s">
        <v>342</v>
      </c>
      <c r="E97" s="116" t="s">
        <v>334</v>
      </c>
      <c r="F97" s="117" t="s">
        <v>342</v>
      </c>
      <c r="G97" s="118" t="s">
        <v>412</v>
      </c>
      <c r="H97" s="118" t="s">
        <v>345</v>
      </c>
      <c r="I97" s="119" t="s">
        <v>412</v>
      </c>
      <c r="J97" s="115" t="s">
        <v>334</v>
      </c>
      <c r="K97" s="116" t="s">
        <v>372</v>
      </c>
      <c r="L97" s="116" t="s">
        <v>345</v>
      </c>
      <c r="M97" s="117"/>
      <c r="N97" s="118" t="s">
        <v>335</v>
      </c>
      <c r="O97" s="118" t="s">
        <v>360</v>
      </c>
      <c r="P97" s="120" t="s">
        <v>379</v>
      </c>
      <c r="R97" s="30">
        <v>31</v>
      </c>
      <c r="S97" s="121" t="s">
        <v>334</v>
      </c>
      <c r="T97" s="116" t="s">
        <v>349</v>
      </c>
      <c r="U97" s="116" t="s">
        <v>347</v>
      </c>
      <c r="V97" s="122"/>
      <c r="W97" s="118" t="s">
        <v>335</v>
      </c>
      <c r="X97" s="118" t="s">
        <v>343</v>
      </c>
      <c r="Y97" s="119" t="s">
        <v>354</v>
      </c>
      <c r="Z97" s="115" t="s">
        <v>349</v>
      </c>
      <c r="AA97" s="116" t="s">
        <v>345</v>
      </c>
      <c r="AB97" s="116" t="s">
        <v>416</v>
      </c>
      <c r="AC97" s="117" t="s">
        <v>372</v>
      </c>
      <c r="AD97" s="118" t="s">
        <v>374</v>
      </c>
      <c r="AE97" s="118" t="s">
        <v>417</v>
      </c>
      <c r="AF97" s="119" t="s">
        <v>397</v>
      </c>
      <c r="AG97" s="115" t="s">
        <v>335</v>
      </c>
      <c r="AH97" s="116" t="s">
        <v>347</v>
      </c>
      <c r="AI97" s="116"/>
      <c r="AJ97" s="117"/>
      <c r="AK97" s="118" t="s">
        <v>334</v>
      </c>
      <c r="AL97" s="118" t="s">
        <v>356</v>
      </c>
      <c r="AM97" s="120" t="s">
        <v>381</v>
      </c>
    </row>
    <row r="98" spans="1:39" ht="15.6" customHeight="1" x14ac:dyDescent="0.25">
      <c r="A98" s="26">
        <v>32</v>
      </c>
      <c r="B98" s="27" t="s">
        <v>221</v>
      </c>
      <c r="C98" s="123" t="s">
        <v>383</v>
      </c>
      <c r="D98" s="124" t="s">
        <v>342</v>
      </c>
      <c r="E98" s="124" t="s">
        <v>349</v>
      </c>
      <c r="F98" s="125" t="s">
        <v>340</v>
      </c>
      <c r="G98" s="126" t="s">
        <v>412</v>
      </c>
      <c r="H98" s="126" t="s">
        <v>395</v>
      </c>
      <c r="I98" s="127" t="s">
        <v>422</v>
      </c>
      <c r="J98" s="123" t="s">
        <v>334</v>
      </c>
      <c r="K98" s="124" t="s">
        <v>374</v>
      </c>
      <c r="L98" s="124" t="s">
        <v>416</v>
      </c>
      <c r="M98" s="125"/>
      <c r="N98" s="126" t="s">
        <v>335</v>
      </c>
      <c r="O98" s="126" t="s">
        <v>348</v>
      </c>
      <c r="P98" s="128" t="s">
        <v>360</v>
      </c>
      <c r="R98" s="26">
        <v>32</v>
      </c>
      <c r="S98" s="129" t="s">
        <v>334</v>
      </c>
      <c r="T98" s="124" t="s">
        <v>349</v>
      </c>
      <c r="U98" s="124" t="s">
        <v>335</v>
      </c>
      <c r="V98" s="130"/>
      <c r="W98" s="126" t="s">
        <v>368</v>
      </c>
      <c r="X98" s="126" t="s">
        <v>352</v>
      </c>
      <c r="Y98" s="127" t="s">
        <v>343</v>
      </c>
      <c r="Z98" s="123" t="s">
        <v>349</v>
      </c>
      <c r="AA98" s="124" t="s">
        <v>340</v>
      </c>
      <c r="AB98" s="124" t="s">
        <v>416</v>
      </c>
      <c r="AC98" s="125" t="s">
        <v>374</v>
      </c>
      <c r="AD98" s="126" t="s">
        <v>343</v>
      </c>
      <c r="AE98" s="126" t="s">
        <v>423</v>
      </c>
      <c r="AF98" s="127" t="s">
        <v>396</v>
      </c>
      <c r="AG98" s="123" t="s">
        <v>335</v>
      </c>
      <c r="AH98" s="124" t="s">
        <v>335</v>
      </c>
      <c r="AI98" s="124"/>
      <c r="AJ98" s="125"/>
      <c r="AK98" s="126" t="s">
        <v>363</v>
      </c>
      <c r="AL98" s="126" t="s">
        <v>356</v>
      </c>
      <c r="AM98" s="128" t="s">
        <v>370</v>
      </c>
    </row>
    <row r="99" spans="1:39" ht="15.6" customHeight="1" x14ac:dyDescent="0.25">
      <c r="A99" s="26">
        <v>33</v>
      </c>
      <c r="B99" s="27" t="s">
        <v>227</v>
      </c>
      <c r="C99" s="123" t="s">
        <v>334</v>
      </c>
      <c r="D99" s="124" t="s">
        <v>340</v>
      </c>
      <c r="E99" s="124" t="s">
        <v>347</v>
      </c>
      <c r="F99" s="125" t="s">
        <v>349</v>
      </c>
      <c r="G99" s="126" t="s">
        <v>345</v>
      </c>
      <c r="H99" s="126" t="s">
        <v>372</v>
      </c>
      <c r="I99" s="127" t="s">
        <v>355</v>
      </c>
      <c r="J99" s="123" t="s">
        <v>347</v>
      </c>
      <c r="K99" s="124" t="s">
        <v>334</v>
      </c>
      <c r="L99" s="124" t="s">
        <v>372</v>
      </c>
      <c r="M99" s="125"/>
      <c r="N99" s="126" t="s">
        <v>376</v>
      </c>
      <c r="O99" s="126" t="s">
        <v>378</v>
      </c>
      <c r="P99" s="128" t="s">
        <v>362</v>
      </c>
      <c r="R99" s="26">
        <v>33</v>
      </c>
      <c r="S99" s="129" t="s">
        <v>335</v>
      </c>
      <c r="T99" s="124" t="s">
        <v>334</v>
      </c>
      <c r="U99" s="124" t="s">
        <v>347</v>
      </c>
      <c r="V99" s="130"/>
      <c r="W99" s="126" t="s">
        <v>378</v>
      </c>
      <c r="X99" s="126" t="s">
        <v>368</v>
      </c>
      <c r="Y99" s="127" t="s">
        <v>381</v>
      </c>
      <c r="Z99" s="123" t="s">
        <v>347</v>
      </c>
      <c r="AA99" s="124" t="s">
        <v>374</v>
      </c>
      <c r="AB99" s="124" t="s">
        <v>345</v>
      </c>
      <c r="AC99" s="125" t="s">
        <v>334</v>
      </c>
      <c r="AD99" s="126" t="s">
        <v>374</v>
      </c>
      <c r="AE99" s="126" t="s">
        <v>345</v>
      </c>
      <c r="AF99" s="127" t="s">
        <v>344</v>
      </c>
      <c r="AG99" s="123" t="s">
        <v>335</v>
      </c>
      <c r="AH99" s="124" t="s">
        <v>347</v>
      </c>
      <c r="AI99" s="124"/>
      <c r="AJ99" s="125"/>
      <c r="AK99" s="126" t="s">
        <v>368</v>
      </c>
      <c r="AL99" s="126" t="s">
        <v>413</v>
      </c>
      <c r="AM99" s="128" t="s">
        <v>356</v>
      </c>
    </row>
    <row r="100" spans="1:39" ht="15.6" customHeight="1" x14ac:dyDescent="0.25">
      <c r="A100" s="26">
        <v>34</v>
      </c>
      <c r="B100" s="27" t="s">
        <v>233</v>
      </c>
      <c r="C100" s="123" t="s">
        <v>340</v>
      </c>
      <c r="D100" s="124" t="s">
        <v>340</v>
      </c>
      <c r="E100" s="124" t="s">
        <v>335</v>
      </c>
      <c r="F100" s="125" t="s">
        <v>334</v>
      </c>
      <c r="G100" s="126" t="s">
        <v>345</v>
      </c>
      <c r="H100" s="126" t="s">
        <v>345</v>
      </c>
      <c r="I100" s="127" t="s">
        <v>338</v>
      </c>
      <c r="J100" s="123" t="s">
        <v>334</v>
      </c>
      <c r="K100" s="124" t="s">
        <v>372</v>
      </c>
      <c r="L100" s="124" t="s">
        <v>349</v>
      </c>
      <c r="M100" s="125"/>
      <c r="N100" s="126" t="s">
        <v>356</v>
      </c>
      <c r="O100" s="126" t="s">
        <v>368</v>
      </c>
      <c r="P100" s="128" t="s">
        <v>371</v>
      </c>
      <c r="R100" s="26">
        <v>34</v>
      </c>
      <c r="S100" s="129" t="s">
        <v>349</v>
      </c>
      <c r="T100" s="124" t="s">
        <v>349</v>
      </c>
      <c r="U100" s="124" t="s">
        <v>334</v>
      </c>
      <c r="V100" s="130"/>
      <c r="W100" s="126" t="s">
        <v>360</v>
      </c>
      <c r="X100" s="126" t="s">
        <v>339</v>
      </c>
      <c r="Y100" s="127" t="s">
        <v>355</v>
      </c>
      <c r="Z100" s="123" t="s">
        <v>334</v>
      </c>
      <c r="AA100" s="124" t="s">
        <v>349</v>
      </c>
      <c r="AB100" s="124" t="s">
        <v>416</v>
      </c>
      <c r="AC100" s="125" t="s">
        <v>341</v>
      </c>
      <c r="AD100" s="126" t="s">
        <v>334</v>
      </c>
      <c r="AE100" s="126" t="s">
        <v>364</v>
      </c>
      <c r="AF100" s="127" t="s">
        <v>353</v>
      </c>
      <c r="AG100" s="123" t="s">
        <v>335</v>
      </c>
      <c r="AH100" s="124" t="s">
        <v>347</v>
      </c>
      <c r="AI100" s="124"/>
      <c r="AJ100" s="125"/>
      <c r="AK100" s="126" t="s">
        <v>345</v>
      </c>
      <c r="AL100" s="126" t="s">
        <v>356</v>
      </c>
      <c r="AM100" s="128" t="s">
        <v>350</v>
      </c>
    </row>
    <row r="101" spans="1:39" ht="15.6" customHeight="1" x14ac:dyDescent="0.25">
      <c r="A101" s="42">
        <v>35</v>
      </c>
      <c r="B101" s="43" t="s">
        <v>239</v>
      </c>
      <c r="C101" s="131" t="s">
        <v>334</v>
      </c>
      <c r="D101" s="132" t="s">
        <v>340</v>
      </c>
      <c r="E101" s="132" t="s">
        <v>347</v>
      </c>
      <c r="F101" s="133" t="s">
        <v>341</v>
      </c>
      <c r="G101" s="134" t="s">
        <v>349</v>
      </c>
      <c r="H101" s="134" t="s">
        <v>345</v>
      </c>
      <c r="I101" s="135" t="s">
        <v>364</v>
      </c>
      <c r="J101" s="131" t="s">
        <v>347</v>
      </c>
      <c r="K101" s="132" t="s">
        <v>356</v>
      </c>
      <c r="L101" s="132" t="s">
        <v>341</v>
      </c>
      <c r="M101" s="133"/>
      <c r="N101" s="134" t="s">
        <v>360</v>
      </c>
      <c r="O101" s="134" t="s">
        <v>378</v>
      </c>
      <c r="P101" s="136" t="s">
        <v>381</v>
      </c>
      <c r="R101" s="42">
        <v>35</v>
      </c>
      <c r="S101" s="137" t="s">
        <v>334</v>
      </c>
      <c r="T101" s="132" t="s">
        <v>341</v>
      </c>
      <c r="U101" s="132" t="s">
        <v>347</v>
      </c>
      <c r="V101" s="138"/>
      <c r="W101" s="134" t="s">
        <v>378</v>
      </c>
      <c r="X101" s="134" t="s">
        <v>372</v>
      </c>
      <c r="Y101" s="135" t="s">
        <v>371</v>
      </c>
      <c r="Z101" s="131" t="s">
        <v>334</v>
      </c>
      <c r="AA101" s="132" t="s">
        <v>372</v>
      </c>
      <c r="AB101" s="132" t="s">
        <v>412</v>
      </c>
      <c r="AC101" s="133" t="s">
        <v>334</v>
      </c>
      <c r="AD101" s="134" t="s">
        <v>363</v>
      </c>
      <c r="AE101" s="134" t="s">
        <v>345</v>
      </c>
      <c r="AF101" s="135" t="s">
        <v>373</v>
      </c>
      <c r="AG101" s="131" t="s">
        <v>335</v>
      </c>
      <c r="AH101" s="132" t="s">
        <v>347</v>
      </c>
      <c r="AI101" s="132"/>
      <c r="AJ101" s="133"/>
      <c r="AK101" s="134" t="s">
        <v>374</v>
      </c>
      <c r="AL101" s="134" t="s">
        <v>378</v>
      </c>
      <c r="AM101" s="136" t="s">
        <v>376</v>
      </c>
    </row>
    <row r="102" spans="1:39" ht="15.6" customHeight="1" x14ac:dyDescent="0.25">
      <c r="A102" s="30">
        <v>36</v>
      </c>
      <c r="B102" s="31" t="s">
        <v>245</v>
      </c>
      <c r="C102" s="115" t="s">
        <v>335</v>
      </c>
      <c r="D102" s="116" t="s">
        <v>349</v>
      </c>
      <c r="E102" s="116" t="s">
        <v>341</v>
      </c>
      <c r="F102" s="117" t="s">
        <v>334</v>
      </c>
      <c r="G102" s="118" t="s">
        <v>345</v>
      </c>
      <c r="H102" s="118" t="s">
        <v>352</v>
      </c>
      <c r="I102" s="119" t="s">
        <v>364</v>
      </c>
      <c r="J102" s="115" t="s">
        <v>334</v>
      </c>
      <c r="K102" s="116" t="s">
        <v>412</v>
      </c>
      <c r="L102" s="116" t="s">
        <v>349</v>
      </c>
      <c r="M102" s="117"/>
      <c r="N102" s="118" t="s">
        <v>378</v>
      </c>
      <c r="O102" s="118" t="s">
        <v>368</v>
      </c>
      <c r="P102" s="120" t="s">
        <v>358</v>
      </c>
      <c r="R102" s="30">
        <v>36</v>
      </c>
      <c r="S102" s="121" t="s">
        <v>335</v>
      </c>
      <c r="T102" s="116" t="s">
        <v>340</v>
      </c>
      <c r="U102" s="116" t="s">
        <v>334</v>
      </c>
      <c r="V102" s="122"/>
      <c r="W102" s="118" t="s">
        <v>341</v>
      </c>
      <c r="X102" s="118" t="s">
        <v>339</v>
      </c>
      <c r="Y102" s="119" t="s">
        <v>373</v>
      </c>
      <c r="Z102" s="115" t="s">
        <v>341</v>
      </c>
      <c r="AA102" s="116" t="s">
        <v>334</v>
      </c>
      <c r="AB102" s="116" t="s">
        <v>412</v>
      </c>
      <c r="AC102" s="117" t="s">
        <v>416</v>
      </c>
      <c r="AD102" s="118" t="s">
        <v>363</v>
      </c>
      <c r="AE102" s="118" t="s">
        <v>364</v>
      </c>
      <c r="AF102" s="119" t="s">
        <v>364</v>
      </c>
      <c r="AG102" s="115" t="s">
        <v>335</v>
      </c>
      <c r="AH102" s="116" t="s">
        <v>347</v>
      </c>
      <c r="AI102" s="116"/>
      <c r="AJ102" s="117"/>
      <c r="AK102" s="118" t="s">
        <v>368</v>
      </c>
      <c r="AL102" s="118" t="s">
        <v>374</v>
      </c>
      <c r="AM102" s="120" t="s">
        <v>370</v>
      </c>
    </row>
    <row r="103" spans="1:39" ht="15.6" customHeight="1" x14ac:dyDescent="0.25">
      <c r="A103" s="26">
        <v>37</v>
      </c>
      <c r="B103" s="27" t="s">
        <v>251</v>
      </c>
      <c r="C103" s="123" t="s">
        <v>342</v>
      </c>
      <c r="D103" s="124" t="s">
        <v>336</v>
      </c>
      <c r="E103" s="124" t="s">
        <v>349</v>
      </c>
      <c r="F103" s="125" t="s">
        <v>340</v>
      </c>
      <c r="G103" s="126" t="s">
        <v>349</v>
      </c>
      <c r="H103" s="126" t="s">
        <v>387</v>
      </c>
      <c r="I103" s="127" t="s">
        <v>387</v>
      </c>
      <c r="J103" s="123" t="s">
        <v>341</v>
      </c>
      <c r="K103" s="124" t="s">
        <v>345</v>
      </c>
      <c r="L103" s="124" t="s">
        <v>336</v>
      </c>
      <c r="M103" s="125"/>
      <c r="N103" s="126" t="s">
        <v>376</v>
      </c>
      <c r="O103" s="126" t="s">
        <v>343</v>
      </c>
      <c r="P103" s="128" t="s">
        <v>373</v>
      </c>
      <c r="R103" s="26">
        <v>37</v>
      </c>
      <c r="S103" s="129" t="s">
        <v>334</v>
      </c>
      <c r="T103" s="124" t="s">
        <v>349</v>
      </c>
      <c r="U103" s="124" t="s">
        <v>347</v>
      </c>
      <c r="V103" s="130"/>
      <c r="W103" s="126" t="s">
        <v>335</v>
      </c>
      <c r="X103" s="126" t="s">
        <v>348</v>
      </c>
      <c r="Y103" s="127" t="s">
        <v>350</v>
      </c>
      <c r="Z103" s="123" t="s">
        <v>342</v>
      </c>
      <c r="AA103" s="124" t="s">
        <v>334</v>
      </c>
      <c r="AB103" s="124" t="s">
        <v>336</v>
      </c>
      <c r="AC103" s="125" t="s">
        <v>334</v>
      </c>
      <c r="AD103" s="126" t="s">
        <v>372</v>
      </c>
      <c r="AE103" s="126" t="s">
        <v>361</v>
      </c>
      <c r="AF103" s="127" t="s">
        <v>361</v>
      </c>
      <c r="AG103" s="123" t="s">
        <v>335</v>
      </c>
      <c r="AH103" s="124" t="s">
        <v>347</v>
      </c>
      <c r="AI103" s="124"/>
      <c r="AJ103" s="125"/>
      <c r="AK103" s="126" t="s">
        <v>356</v>
      </c>
      <c r="AL103" s="126" t="s">
        <v>348</v>
      </c>
      <c r="AM103" s="128" t="s">
        <v>376</v>
      </c>
    </row>
    <row r="104" spans="1:39" ht="15.6" customHeight="1" x14ac:dyDescent="0.25">
      <c r="A104" s="26">
        <v>38</v>
      </c>
      <c r="B104" s="27" t="s">
        <v>257</v>
      </c>
      <c r="C104" s="123" t="s">
        <v>340</v>
      </c>
      <c r="D104" s="124" t="s">
        <v>349</v>
      </c>
      <c r="E104" s="124" t="s">
        <v>349</v>
      </c>
      <c r="F104" s="125" t="s">
        <v>335</v>
      </c>
      <c r="G104" s="126" t="s">
        <v>349</v>
      </c>
      <c r="H104" s="126" t="s">
        <v>352</v>
      </c>
      <c r="I104" s="127" t="s">
        <v>359</v>
      </c>
      <c r="J104" s="123" t="s">
        <v>341</v>
      </c>
      <c r="K104" s="124" t="s">
        <v>349</v>
      </c>
      <c r="L104" s="124" t="s">
        <v>342</v>
      </c>
      <c r="M104" s="125"/>
      <c r="N104" s="126" t="s">
        <v>376</v>
      </c>
      <c r="O104" s="126" t="s">
        <v>374</v>
      </c>
      <c r="P104" s="128" t="s">
        <v>351</v>
      </c>
      <c r="R104" s="26">
        <v>38</v>
      </c>
      <c r="S104" s="129" t="s">
        <v>349</v>
      </c>
      <c r="T104" s="124" t="s">
        <v>340</v>
      </c>
      <c r="U104" s="124" t="s">
        <v>334</v>
      </c>
      <c r="V104" s="130"/>
      <c r="W104" s="126" t="s">
        <v>334</v>
      </c>
      <c r="X104" s="126" t="s">
        <v>397</v>
      </c>
      <c r="Y104" s="127" t="s">
        <v>338</v>
      </c>
      <c r="Z104" s="123" t="s">
        <v>334</v>
      </c>
      <c r="AA104" s="124" t="s">
        <v>341</v>
      </c>
      <c r="AB104" s="124" t="s">
        <v>336</v>
      </c>
      <c r="AC104" s="125" t="s">
        <v>374</v>
      </c>
      <c r="AD104" s="126" t="s">
        <v>372</v>
      </c>
      <c r="AE104" s="126" t="s">
        <v>345</v>
      </c>
      <c r="AF104" s="127" t="s">
        <v>364</v>
      </c>
      <c r="AG104" s="123" t="s">
        <v>335</v>
      </c>
      <c r="AH104" s="124" t="s">
        <v>347</v>
      </c>
      <c r="AI104" s="124"/>
      <c r="AJ104" s="125"/>
      <c r="AK104" s="126" t="s">
        <v>376</v>
      </c>
      <c r="AL104" s="126" t="s">
        <v>376</v>
      </c>
      <c r="AM104" s="128" t="s">
        <v>357</v>
      </c>
    </row>
    <row r="105" spans="1:39" ht="15.6" customHeight="1" x14ac:dyDescent="0.25">
      <c r="A105" s="26">
        <v>39</v>
      </c>
      <c r="B105" s="27" t="s">
        <v>263</v>
      </c>
      <c r="C105" s="123" t="s">
        <v>383</v>
      </c>
      <c r="D105" s="124" t="s">
        <v>342</v>
      </c>
      <c r="E105" s="124" t="s">
        <v>341</v>
      </c>
      <c r="F105" s="125" t="s">
        <v>340</v>
      </c>
      <c r="G105" s="126" t="s">
        <v>340</v>
      </c>
      <c r="H105" s="126" t="s">
        <v>416</v>
      </c>
      <c r="I105" s="127" t="s">
        <v>424</v>
      </c>
      <c r="J105" s="123" t="s">
        <v>335</v>
      </c>
      <c r="K105" s="124" t="s">
        <v>335</v>
      </c>
      <c r="L105" s="124" t="s">
        <v>412</v>
      </c>
      <c r="M105" s="125"/>
      <c r="N105" s="126" t="s">
        <v>334</v>
      </c>
      <c r="O105" s="126" t="s">
        <v>368</v>
      </c>
      <c r="P105" s="128" t="s">
        <v>358</v>
      </c>
      <c r="R105" s="26">
        <v>39</v>
      </c>
      <c r="S105" s="129" t="s">
        <v>335</v>
      </c>
      <c r="T105" s="124" t="s">
        <v>349</v>
      </c>
      <c r="U105" s="124" t="s">
        <v>334</v>
      </c>
      <c r="V105" s="130"/>
      <c r="W105" s="126" t="s">
        <v>334</v>
      </c>
      <c r="X105" s="126" t="s">
        <v>364</v>
      </c>
      <c r="Y105" s="127" t="s">
        <v>337</v>
      </c>
      <c r="Z105" s="123" t="s">
        <v>335</v>
      </c>
      <c r="AA105" s="124" t="s">
        <v>335</v>
      </c>
      <c r="AB105" s="124" t="s">
        <v>340</v>
      </c>
      <c r="AC105" s="125" t="s">
        <v>341</v>
      </c>
      <c r="AD105" s="126" t="s">
        <v>372</v>
      </c>
      <c r="AE105" s="126" t="s">
        <v>343</v>
      </c>
      <c r="AF105" s="127" t="s">
        <v>337</v>
      </c>
      <c r="AG105" s="123" t="s">
        <v>335</v>
      </c>
      <c r="AH105" s="124" t="s">
        <v>347</v>
      </c>
      <c r="AI105" s="124"/>
      <c r="AJ105" s="125"/>
      <c r="AK105" s="126" t="s">
        <v>372</v>
      </c>
      <c r="AL105" s="126" t="s">
        <v>374</v>
      </c>
      <c r="AM105" s="128" t="s">
        <v>374</v>
      </c>
    </row>
    <row r="106" spans="1:39" ht="15.6" customHeight="1" x14ac:dyDescent="0.25">
      <c r="A106" s="42">
        <v>40</v>
      </c>
      <c r="B106" s="43" t="s">
        <v>268</v>
      </c>
      <c r="C106" s="131" t="s">
        <v>383</v>
      </c>
      <c r="D106" s="132" t="s">
        <v>349</v>
      </c>
      <c r="E106" s="132" t="s">
        <v>349</v>
      </c>
      <c r="F106" s="133" t="s">
        <v>341</v>
      </c>
      <c r="G106" s="134" t="s">
        <v>341</v>
      </c>
      <c r="H106" s="134" t="s">
        <v>412</v>
      </c>
      <c r="I106" s="135" t="s">
        <v>365</v>
      </c>
      <c r="J106" s="131" t="s">
        <v>341</v>
      </c>
      <c r="K106" s="132" t="s">
        <v>340</v>
      </c>
      <c r="L106" s="132" t="s">
        <v>342</v>
      </c>
      <c r="M106" s="133"/>
      <c r="N106" s="134" t="s">
        <v>368</v>
      </c>
      <c r="O106" s="134" t="s">
        <v>356</v>
      </c>
      <c r="P106" s="136" t="s">
        <v>363</v>
      </c>
      <c r="R106" s="42">
        <v>40</v>
      </c>
      <c r="S106" s="137" t="s">
        <v>334</v>
      </c>
      <c r="T106" s="132" t="s">
        <v>341</v>
      </c>
      <c r="U106" s="132" t="s">
        <v>335</v>
      </c>
      <c r="V106" s="138"/>
      <c r="W106" s="134" t="s">
        <v>341</v>
      </c>
      <c r="X106" s="134" t="s">
        <v>397</v>
      </c>
      <c r="Y106" s="135" t="s">
        <v>353</v>
      </c>
      <c r="Z106" s="131" t="s">
        <v>341</v>
      </c>
      <c r="AA106" s="132" t="s">
        <v>372</v>
      </c>
      <c r="AB106" s="132" t="s">
        <v>416</v>
      </c>
      <c r="AC106" s="133" t="s">
        <v>335</v>
      </c>
      <c r="AD106" s="134" t="s">
        <v>360</v>
      </c>
      <c r="AE106" s="134" t="s">
        <v>397</v>
      </c>
      <c r="AF106" s="135" t="s">
        <v>353</v>
      </c>
      <c r="AG106" s="131" t="s">
        <v>335</v>
      </c>
      <c r="AH106" s="132" t="s">
        <v>335</v>
      </c>
      <c r="AI106" s="132"/>
      <c r="AJ106" s="133"/>
      <c r="AK106" s="134" t="s">
        <v>372</v>
      </c>
      <c r="AL106" s="134" t="s">
        <v>356</v>
      </c>
      <c r="AM106" s="136" t="s">
        <v>368</v>
      </c>
    </row>
    <row r="107" spans="1:39" ht="15.6" customHeight="1" x14ac:dyDescent="0.25">
      <c r="A107" s="30">
        <v>41</v>
      </c>
      <c r="B107" s="31" t="s">
        <v>274</v>
      </c>
      <c r="C107" s="115" t="s">
        <v>340</v>
      </c>
      <c r="D107" s="116" t="s">
        <v>340</v>
      </c>
      <c r="E107" s="116" t="s">
        <v>342</v>
      </c>
      <c r="F107" s="117" t="s">
        <v>340</v>
      </c>
      <c r="G107" s="118" t="s">
        <v>340</v>
      </c>
      <c r="H107" s="118" t="s">
        <v>416</v>
      </c>
      <c r="I107" s="119" t="s">
        <v>384</v>
      </c>
      <c r="J107" s="115" t="s">
        <v>334</v>
      </c>
      <c r="K107" s="116" t="s">
        <v>340</v>
      </c>
      <c r="L107" s="116" t="s">
        <v>340</v>
      </c>
      <c r="M107" s="117"/>
      <c r="N107" s="118" t="s">
        <v>368</v>
      </c>
      <c r="O107" s="118" t="s">
        <v>368</v>
      </c>
      <c r="P107" s="120" t="s">
        <v>363</v>
      </c>
      <c r="R107" s="30">
        <v>41</v>
      </c>
      <c r="S107" s="121" t="s">
        <v>334</v>
      </c>
      <c r="T107" s="116" t="s">
        <v>341</v>
      </c>
      <c r="U107" s="116" t="s">
        <v>334</v>
      </c>
      <c r="V107" s="122"/>
      <c r="W107" s="118" t="s">
        <v>364</v>
      </c>
      <c r="X107" s="118" t="s">
        <v>339</v>
      </c>
      <c r="Y107" s="119" t="s">
        <v>355</v>
      </c>
      <c r="Z107" s="115" t="s">
        <v>342</v>
      </c>
      <c r="AA107" s="116" t="s">
        <v>334</v>
      </c>
      <c r="AB107" s="116" t="s">
        <v>341</v>
      </c>
      <c r="AC107" s="117" t="s">
        <v>349</v>
      </c>
      <c r="AD107" s="118" t="s">
        <v>364</v>
      </c>
      <c r="AE107" s="118" t="s">
        <v>397</v>
      </c>
      <c r="AF107" s="119" t="s">
        <v>359</v>
      </c>
      <c r="AG107" s="115" t="s">
        <v>335</v>
      </c>
      <c r="AH107" s="116" t="s">
        <v>347</v>
      </c>
      <c r="AI107" s="116"/>
      <c r="AJ107" s="117"/>
      <c r="AK107" s="118" t="s">
        <v>368</v>
      </c>
      <c r="AL107" s="118" t="s">
        <v>348</v>
      </c>
      <c r="AM107" s="120" t="s">
        <v>381</v>
      </c>
    </row>
    <row r="108" spans="1:39" ht="15.6" customHeight="1" x14ac:dyDescent="0.25">
      <c r="A108" s="26">
        <v>42</v>
      </c>
      <c r="B108" s="27" t="s">
        <v>280</v>
      </c>
      <c r="C108" s="123" t="s">
        <v>340</v>
      </c>
      <c r="D108" s="124" t="s">
        <v>342</v>
      </c>
      <c r="E108" s="124" t="s">
        <v>342</v>
      </c>
      <c r="F108" s="125" t="s">
        <v>341</v>
      </c>
      <c r="G108" s="126" t="s">
        <v>412</v>
      </c>
      <c r="H108" s="126" t="s">
        <v>412</v>
      </c>
      <c r="I108" s="127" t="s">
        <v>375</v>
      </c>
      <c r="J108" s="123" t="s">
        <v>341</v>
      </c>
      <c r="K108" s="124" t="s">
        <v>372</v>
      </c>
      <c r="L108" s="124" t="s">
        <v>342</v>
      </c>
      <c r="M108" s="125"/>
      <c r="N108" s="126" t="s">
        <v>363</v>
      </c>
      <c r="O108" s="126" t="s">
        <v>360</v>
      </c>
      <c r="P108" s="128" t="s">
        <v>337</v>
      </c>
      <c r="R108" s="26">
        <v>42</v>
      </c>
      <c r="S108" s="129" t="s">
        <v>349</v>
      </c>
      <c r="T108" s="124" t="s">
        <v>340</v>
      </c>
      <c r="U108" s="124" t="s">
        <v>347</v>
      </c>
      <c r="V108" s="130"/>
      <c r="W108" s="126" t="s">
        <v>360</v>
      </c>
      <c r="X108" s="126" t="s">
        <v>352</v>
      </c>
      <c r="Y108" s="127" t="s">
        <v>339</v>
      </c>
      <c r="Z108" s="123" t="s">
        <v>349</v>
      </c>
      <c r="AA108" s="124" t="s">
        <v>349</v>
      </c>
      <c r="AB108" s="124" t="s">
        <v>416</v>
      </c>
      <c r="AC108" s="125" t="s">
        <v>372</v>
      </c>
      <c r="AD108" s="126" t="s">
        <v>334</v>
      </c>
      <c r="AE108" s="126" t="s">
        <v>397</v>
      </c>
      <c r="AF108" s="127" t="s">
        <v>385</v>
      </c>
      <c r="AG108" s="123" t="s">
        <v>335</v>
      </c>
      <c r="AH108" s="124" t="s">
        <v>347</v>
      </c>
      <c r="AI108" s="124"/>
      <c r="AJ108" s="125"/>
      <c r="AK108" s="126" t="s">
        <v>341</v>
      </c>
      <c r="AL108" s="126" t="s">
        <v>354</v>
      </c>
      <c r="AM108" s="128" t="s">
        <v>379</v>
      </c>
    </row>
    <row r="109" spans="1:39" ht="15.6" customHeight="1" x14ac:dyDescent="0.25">
      <c r="A109" s="26">
        <v>43</v>
      </c>
      <c r="B109" s="27" t="s">
        <v>286</v>
      </c>
      <c r="C109" s="123" t="s">
        <v>349</v>
      </c>
      <c r="D109" s="124" t="s">
        <v>342</v>
      </c>
      <c r="E109" s="124" t="s">
        <v>349</v>
      </c>
      <c r="F109" s="125" t="s">
        <v>340</v>
      </c>
      <c r="G109" s="126" t="s">
        <v>341</v>
      </c>
      <c r="H109" s="126" t="s">
        <v>352</v>
      </c>
      <c r="I109" s="127" t="s">
        <v>415</v>
      </c>
      <c r="J109" s="123" t="s">
        <v>347</v>
      </c>
      <c r="K109" s="124" t="s">
        <v>372</v>
      </c>
      <c r="L109" s="124" t="s">
        <v>347</v>
      </c>
      <c r="M109" s="125"/>
      <c r="N109" s="126" t="s">
        <v>378</v>
      </c>
      <c r="O109" s="126" t="s">
        <v>356</v>
      </c>
      <c r="P109" s="128" t="s">
        <v>356</v>
      </c>
      <c r="R109" s="26">
        <v>43</v>
      </c>
      <c r="S109" s="129" t="s">
        <v>334</v>
      </c>
      <c r="T109" s="124" t="s">
        <v>341</v>
      </c>
      <c r="U109" s="124" t="s">
        <v>335</v>
      </c>
      <c r="V109" s="130"/>
      <c r="W109" s="126" t="s">
        <v>347</v>
      </c>
      <c r="X109" s="126" t="s">
        <v>368</v>
      </c>
      <c r="Y109" s="127" t="s">
        <v>368</v>
      </c>
      <c r="Z109" s="123" t="s">
        <v>349</v>
      </c>
      <c r="AA109" s="124" t="s">
        <v>372</v>
      </c>
      <c r="AB109" s="124" t="s">
        <v>416</v>
      </c>
      <c r="AC109" s="125" t="s">
        <v>345</v>
      </c>
      <c r="AD109" s="126" t="s">
        <v>343</v>
      </c>
      <c r="AE109" s="126" t="s">
        <v>412</v>
      </c>
      <c r="AF109" s="127" t="s">
        <v>359</v>
      </c>
      <c r="AG109" s="123" t="s">
        <v>335</v>
      </c>
      <c r="AH109" s="124" t="s">
        <v>335</v>
      </c>
      <c r="AI109" s="124"/>
      <c r="AJ109" s="125"/>
      <c r="AK109" s="126" t="s">
        <v>356</v>
      </c>
      <c r="AL109" s="126" t="s">
        <v>376</v>
      </c>
      <c r="AM109" s="128" t="s">
        <v>376</v>
      </c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425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426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400</v>
      </c>
      <c r="B123" s="213"/>
      <c r="C123" s="213" t="s">
        <v>401</v>
      </c>
      <c r="D123" s="213"/>
      <c r="E123" s="213"/>
      <c r="F123" s="213"/>
      <c r="G123" s="213"/>
      <c r="H123" s="213"/>
      <c r="I123" s="213"/>
      <c r="J123" s="213" t="s">
        <v>401</v>
      </c>
      <c r="K123" s="213"/>
      <c r="L123" s="213"/>
      <c r="M123" s="213"/>
      <c r="N123" s="213"/>
      <c r="O123" s="213"/>
      <c r="P123" s="213"/>
      <c r="R123" s="213" t="s">
        <v>401</v>
      </c>
      <c r="S123" s="213"/>
      <c r="T123" s="213"/>
      <c r="U123" s="213"/>
      <c r="V123" s="213"/>
      <c r="W123" s="213"/>
      <c r="X123" s="213"/>
      <c r="Y123" s="213" t="s">
        <v>401</v>
      </c>
      <c r="Z123" s="213"/>
      <c r="AA123" s="213"/>
      <c r="AB123" s="213"/>
      <c r="AC123" s="213"/>
      <c r="AD123" s="213"/>
      <c r="AE123" s="213"/>
      <c r="AF123" s="213" t="s">
        <v>401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427</v>
      </c>
      <c r="D124" s="215"/>
      <c r="E124" s="215"/>
      <c r="F124" s="215"/>
      <c r="G124" s="215"/>
      <c r="H124" s="215"/>
      <c r="I124" s="215"/>
      <c r="J124" s="215" t="s">
        <v>428</v>
      </c>
      <c r="K124" s="215"/>
      <c r="L124" s="215"/>
      <c r="M124" s="215"/>
      <c r="N124" s="215"/>
      <c r="O124" s="215"/>
      <c r="P124" s="215"/>
      <c r="R124" s="215" t="s">
        <v>429</v>
      </c>
      <c r="S124" s="215"/>
      <c r="T124" s="215"/>
      <c r="U124" s="215"/>
      <c r="V124" s="215"/>
      <c r="W124" s="215"/>
      <c r="X124" s="215"/>
      <c r="Y124" s="215"/>
      <c r="Z124" s="215" t="s">
        <v>19</v>
      </c>
      <c r="AA124" s="215"/>
      <c r="AB124" s="215"/>
      <c r="AC124" s="215"/>
      <c r="AD124" s="215"/>
      <c r="AE124" s="215"/>
      <c r="AF124" s="215"/>
      <c r="AG124" s="215" t="s">
        <v>430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323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323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324</v>
      </c>
      <c r="C126" s="225" t="s">
        <v>431</v>
      </c>
      <c r="D126" s="225"/>
      <c r="E126" s="225"/>
      <c r="F126" s="225"/>
      <c r="G126" s="225"/>
      <c r="H126" s="225"/>
      <c r="I126" s="225"/>
      <c r="J126" s="224" t="s">
        <v>432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433</v>
      </c>
      <c r="T126" s="224"/>
      <c r="U126" s="224"/>
      <c r="V126" s="224"/>
      <c r="W126" s="224"/>
      <c r="X126" s="224"/>
      <c r="Y126" s="224"/>
      <c r="Z126" s="225" t="s">
        <v>434</v>
      </c>
      <c r="AA126" s="225"/>
      <c r="AB126" s="225"/>
      <c r="AC126" s="225"/>
      <c r="AD126" s="225"/>
      <c r="AE126" s="225"/>
      <c r="AF126" s="225"/>
      <c r="AG126" s="224" t="s">
        <v>434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330</v>
      </c>
      <c r="D127" s="211"/>
      <c r="E127" s="211"/>
      <c r="F127" s="211"/>
      <c r="G127" s="212" t="s">
        <v>331</v>
      </c>
      <c r="H127" s="212" t="s">
        <v>332</v>
      </c>
      <c r="I127" s="212" t="s">
        <v>333</v>
      </c>
      <c r="J127" s="211" t="s">
        <v>330</v>
      </c>
      <c r="K127" s="211"/>
      <c r="L127" s="211"/>
      <c r="M127" s="211"/>
      <c r="N127" s="212" t="s">
        <v>331</v>
      </c>
      <c r="O127" s="212" t="s">
        <v>332</v>
      </c>
      <c r="P127" s="221" t="s">
        <v>333</v>
      </c>
      <c r="R127" s="218"/>
      <c r="S127" s="216" t="s">
        <v>330</v>
      </c>
      <c r="T127" s="211"/>
      <c r="U127" s="211"/>
      <c r="V127" s="211"/>
      <c r="W127" s="212" t="s">
        <v>331</v>
      </c>
      <c r="X127" s="212" t="s">
        <v>332</v>
      </c>
      <c r="Y127" s="212" t="s">
        <v>333</v>
      </c>
      <c r="Z127" s="211" t="s">
        <v>330</v>
      </c>
      <c r="AA127" s="211"/>
      <c r="AB127" s="211"/>
      <c r="AC127" s="211"/>
      <c r="AD127" s="212" t="s">
        <v>331</v>
      </c>
      <c r="AE127" s="212" t="s">
        <v>332</v>
      </c>
      <c r="AF127" s="212" t="s">
        <v>333</v>
      </c>
      <c r="AG127" s="211" t="s">
        <v>330</v>
      </c>
      <c r="AH127" s="211"/>
      <c r="AI127" s="211"/>
      <c r="AJ127" s="211"/>
      <c r="AK127" s="212" t="s">
        <v>331</v>
      </c>
      <c r="AL127" s="212" t="s">
        <v>332</v>
      </c>
      <c r="AM127" s="221" t="s">
        <v>333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6" customHeight="1" x14ac:dyDescent="0.25">
      <c r="A129" s="30">
        <v>1</v>
      </c>
      <c r="B129" s="31" t="s">
        <v>36</v>
      </c>
      <c r="C129" s="115" t="s">
        <v>341</v>
      </c>
      <c r="D129" s="116" t="s">
        <v>334</v>
      </c>
      <c r="E129" s="116"/>
      <c r="F129" s="117"/>
      <c r="G129" s="118" t="s">
        <v>376</v>
      </c>
      <c r="H129" s="118" t="s">
        <v>368</v>
      </c>
      <c r="I129" s="119" t="s">
        <v>350</v>
      </c>
      <c r="J129" s="115" t="s">
        <v>435</v>
      </c>
      <c r="K129" s="116" t="s">
        <v>435</v>
      </c>
      <c r="L129" s="116" t="s">
        <v>435</v>
      </c>
      <c r="M129" s="117"/>
      <c r="N129" s="118" t="s">
        <v>435</v>
      </c>
      <c r="O129" s="118" t="s">
        <v>435</v>
      </c>
      <c r="P129" s="120" t="s">
        <v>435</v>
      </c>
      <c r="R129" s="30">
        <v>1</v>
      </c>
      <c r="S129" s="121" t="s">
        <v>340</v>
      </c>
      <c r="T129" s="116" t="s">
        <v>334</v>
      </c>
      <c r="U129" s="116"/>
      <c r="V129" s="122"/>
      <c r="W129" s="118" t="s">
        <v>347</v>
      </c>
      <c r="X129" s="118" t="s">
        <v>354</v>
      </c>
      <c r="Y129" s="119" t="s">
        <v>379</v>
      </c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6" customHeight="1" x14ac:dyDescent="0.25">
      <c r="A130" s="26">
        <v>2</v>
      </c>
      <c r="B130" s="27" t="s">
        <v>45</v>
      </c>
      <c r="C130" s="123" t="s">
        <v>341</v>
      </c>
      <c r="D130" s="124" t="s">
        <v>334</v>
      </c>
      <c r="E130" s="124"/>
      <c r="F130" s="125"/>
      <c r="G130" s="126" t="s">
        <v>347</v>
      </c>
      <c r="H130" s="126" t="s">
        <v>372</v>
      </c>
      <c r="I130" s="127" t="s">
        <v>358</v>
      </c>
      <c r="J130" s="123" t="s">
        <v>435</v>
      </c>
      <c r="K130" s="124" t="s">
        <v>435</v>
      </c>
      <c r="L130" s="124" t="s">
        <v>435</v>
      </c>
      <c r="M130" s="125"/>
      <c r="N130" s="126" t="s">
        <v>435</v>
      </c>
      <c r="O130" s="126" t="s">
        <v>435</v>
      </c>
      <c r="P130" s="128" t="s">
        <v>435</v>
      </c>
      <c r="R130" s="26">
        <v>2</v>
      </c>
      <c r="S130" s="129" t="s">
        <v>349</v>
      </c>
      <c r="T130" s="124" t="s">
        <v>347</v>
      </c>
      <c r="U130" s="124"/>
      <c r="V130" s="130"/>
      <c r="W130" s="126" t="s">
        <v>347</v>
      </c>
      <c r="X130" s="126" t="s">
        <v>348</v>
      </c>
      <c r="Y130" s="127" t="s">
        <v>348</v>
      </c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6" customHeight="1" x14ac:dyDescent="0.25">
      <c r="A131" s="26">
        <v>3</v>
      </c>
      <c r="B131" s="27" t="s">
        <v>51</v>
      </c>
      <c r="C131" s="123" t="s">
        <v>347</v>
      </c>
      <c r="D131" s="124" t="s">
        <v>343</v>
      </c>
      <c r="E131" s="124"/>
      <c r="F131" s="125"/>
      <c r="G131" s="126" t="s">
        <v>347</v>
      </c>
      <c r="H131" s="126" t="s">
        <v>376</v>
      </c>
      <c r="I131" s="127" t="s">
        <v>376</v>
      </c>
      <c r="J131" s="123" t="s">
        <v>435</v>
      </c>
      <c r="K131" s="124" t="s">
        <v>435</v>
      </c>
      <c r="L131" s="124" t="s">
        <v>435</v>
      </c>
      <c r="M131" s="125"/>
      <c r="N131" s="126" t="s">
        <v>435</v>
      </c>
      <c r="O131" s="126" t="s">
        <v>435</v>
      </c>
      <c r="P131" s="128" t="s">
        <v>435</v>
      </c>
      <c r="R131" s="26">
        <v>3</v>
      </c>
      <c r="S131" s="129" t="s">
        <v>334</v>
      </c>
      <c r="T131" s="124" t="s">
        <v>347</v>
      </c>
      <c r="U131" s="124"/>
      <c r="V131" s="130"/>
      <c r="W131" s="126" t="s">
        <v>347</v>
      </c>
      <c r="X131" s="126" t="s">
        <v>354</v>
      </c>
      <c r="Y131" s="127" t="s">
        <v>370</v>
      </c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6" customHeight="1" x14ac:dyDescent="0.25">
      <c r="A132" s="26">
        <v>4</v>
      </c>
      <c r="B132" s="27" t="s">
        <v>57</v>
      </c>
      <c r="C132" s="123" t="s">
        <v>347</v>
      </c>
      <c r="D132" s="124" t="s">
        <v>343</v>
      </c>
      <c r="E132" s="124"/>
      <c r="F132" s="125"/>
      <c r="G132" s="126" t="s">
        <v>343</v>
      </c>
      <c r="H132" s="126" t="s">
        <v>374</v>
      </c>
      <c r="I132" s="127" t="s">
        <v>358</v>
      </c>
      <c r="J132" s="123" t="s">
        <v>435</v>
      </c>
      <c r="K132" s="124" t="s">
        <v>435</v>
      </c>
      <c r="L132" s="124" t="s">
        <v>435</v>
      </c>
      <c r="M132" s="125"/>
      <c r="N132" s="126" t="s">
        <v>435</v>
      </c>
      <c r="O132" s="126" t="s">
        <v>435</v>
      </c>
      <c r="P132" s="128" t="s">
        <v>435</v>
      </c>
      <c r="R132" s="26">
        <v>4</v>
      </c>
      <c r="S132" s="129" t="s">
        <v>347</v>
      </c>
      <c r="T132" s="124" t="s">
        <v>335</v>
      </c>
      <c r="U132" s="124"/>
      <c r="V132" s="130"/>
      <c r="W132" s="126" t="s">
        <v>374</v>
      </c>
      <c r="X132" s="126" t="s">
        <v>354</v>
      </c>
      <c r="Y132" s="127" t="s">
        <v>350</v>
      </c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6" customHeight="1" x14ac:dyDescent="0.25">
      <c r="A133" s="42">
        <v>5</v>
      </c>
      <c r="B133" s="43" t="s">
        <v>63</v>
      </c>
      <c r="C133" s="131" t="s">
        <v>347</v>
      </c>
      <c r="D133" s="132" t="s">
        <v>369</v>
      </c>
      <c r="E133" s="132"/>
      <c r="F133" s="133"/>
      <c r="G133" s="134" t="s">
        <v>356</v>
      </c>
      <c r="H133" s="134" t="s">
        <v>378</v>
      </c>
      <c r="I133" s="135" t="s">
        <v>366</v>
      </c>
      <c r="J133" s="131" t="s">
        <v>435</v>
      </c>
      <c r="K133" s="132" t="s">
        <v>435</v>
      </c>
      <c r="L133" s="132" t="s">
        <v>435</v>
      </c>
      <c r="M133" s="133"/>
      <c r="N133" s="134" t="s">
        <v>435</v>
      </c>
      <c r="O133" s="134" t="s">
        <v>435</v>
      </c>
      <c r="P133" s="136" t="s">
        <v>435</v>
      </c>
      <c r="R133" s="42">
        <v>5</v>
      </c>
      <c r="S133" s="137" t="s">
        <v>334</v>
      </c>
      <c r="T133" s="132" t="s">
        <v>335</v>
      </c>
      <c r="U133" s="132"/>
      <c r="V133" s="138"/>
      <c r="W133" s="134" t="s">
        <v>347</v>
      </c>
      <c r="X133" s="134" t="s">
        <v>348</v>
      </c>
      <c r="Y133" s="135" t="s">
        <v>381</v>
      </c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6" customHeight="1" x14ac:dyDescent="0.25">
      <c r="A134" s="30">
        <v>6</v>
      </c>
      <c r="B134" s="31" t="s">
        <v>69</v>
      </c>
      <c r="C134" s="115" t="s">
        <v>335</v>
      </c>
      <c r="D134" s="116" t="s">
        <v>375</v>
      </c>
      <c r="E134" s="116"/>
      <c r="F134" s="117"/>
      <c r="G134" s="118" t="s">
        <v>356</v>
      </c>
      <c r="H134" s="118" t="s">
        <v>348</v>
      </c>
      <c r="I134" s="119" t="s">
        <v>350</v>
      </c>
      <c r="J134" s="115" t="s">
        <v>435</v>
      </c>
      <c r="K134" s="116" t="s">
        <v>435</v>
      </c>
      <c r="L134" s="116" t="s">
        <v>435</v>
      </c>
      <c r="M134" s="117"/>
      <c r="N134" s="118" t="s">
        <v>435</v>
      </c>
      <c r="O134" s="118" t="s">
        <v>435</v>
      </c>
      <c r="P134" s="120" t="s">
        <v>435</v>
      </c>
      <c r="R134" s="30">
        <v>6</v>
      </c>
      <c r="S134" s="121" t="s">
        <v>347</v>
      </c>
      <c r="T134" s="116" t="s">
        <v>334</v>
      </c>
      <c r="U134" s="116"/>
      <c r="V134" s="122"/>
      <c r="W134" s="118" t="s">
        <v>347</v>
      </c>
      <c r="X134" s="118" t="s">
        <v>354</v>
      </c>
      <c r="Y134" s="119" t="s">
        <v>370</v>
      </c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6" customHeight="1" x14ac:dyDescent="0.25">
      <c r="A135" s="26">
        <v>7</v>
      </c>
      <c r="B135" s="27" t="s">
        <v>75</v>
      </c>
      <c r="C135" s="123" t="s">
        <v>335</v>
      </c>
      <c r="D135" s="124" t="s">
        <v>376</v>
      </c>
      <c r="E135" s="124"/>
      <c r="F135" s="125"/>
      <c r="G135" s="126" t="s">
        <v>347</v>
      </c>
      <c r="H135" s="126" t="s">
        <v>378</v>
      </c>
      <c r="I135" s="127" t="s">
        <v>367</v>
      </c>
      <c r="J135" s="123" t="s">
        <v>435</v>
      </c>
      <c r="K135" s="124" t="s">
        <v>435</v>
      </c>
      <c r="L135" s="124" t="s">
        <v>435</v>
      </c>
      <c r="M135" s="125"/>
      <c r="N135" s="126" t="s">
        <v>435</v>
      </c>
      <c r="O135" s="126" t="s">
        <v>435</v>
      </c>
      <c r="P135" s="128" t="s">
        <v>435</v>
      </c>
      <c r="R135" s="26">
        <v>7</v>
      </c>
      <c r="S135" s="129" t="s">
        <v>347</v>
      </c>
      <c r="T135" s="124" t="s">
        <v>347</v>
      </c>
      <c r="U135" s="124"/>
      <c r="V135" s="130"/>
      <c r="W135" s="126" t="s">
        <v>347</v>
      </c>
      <c r="X135" s="126" t="s">
        <v>354</v>
      </c>
      <c r="Y135" s="127" t="s">
        <v>381</v>
      </c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6" customHeight="1" x14ac:dyDescent="0.25">
      <c r="A136" s="26">
        <v>8</v>
      </c>
      <c r="B136" s="27" t="s">
        <v>81</v>
      </c>
      <c r="C136" s="123" t="s">
        <v>347</v>
      </c>
      <c r="D136" s="124" t="s">
        <v>334</v>
      </c>
      <c r="E136" s="139"/>
      <c r="F136" s="125"/>
      <c r="G136" s="126" t="s">
        <v>376</v>
      </c>
      <c r="H136" s="126" t="s">
        <v>348</v>
      </c>
      <c r="I136" s="127" t="s">
        <v>381</v>
      </c>
      <c r="J136" s="123" t="s">
        <v>435</v>
      </c>
      <c r="K136" s="124" t="s">
        <v>435</v>
      </c>
      <c r="L136" s="124" t="s">
        <v>435</v>
      </c>
      <c r="M136" s="125"/>
      <c r="N136" s="126" t="s">
        <v>435</v>
      </c>
      <c r="O136" s="126" t="s">
        <v>435</v>
      </c>
      <c r="P136" s="128" t="s">
        <v>435</v>
      </c>
      <c r="R136" s="26">
        <v>8</v>
      </c>
      <c r="S136" s="129" t="s">
        <v>334</v>
      </c>
      <c r="T136" s="124" t="s">
        <v>335</v>
      </c>
      <c r="U136" s="139"/>
      <c r="V136" s="130"/>
      <c r="W136" s="126" t="s">
        <v>347</v>
      </c>
      <c r="X136" s="126" t="s">
        <v>348</v>
      </c>
      <c r="Y136" s="127" t="s">
        <v>381</v>
      </c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6" customHeight="1" x14ac:dyDescent="0.25">
      <c r="A137" s="26">
        <v>9</v>
      </c>
      <c r="B137" s="27" t="s">
        <v>87</v>
      </c>
      <c r="C137" s="123" t="s">
        <v>347</v>
      </c>
      <c r="D137" s="124" t="s">
        <v>376</v>
      </c>
      <c r="E137" s="124"/>
      <c r="F137" s="125"/>
      <c r="G137" s="126" t="s">
        <v>378</v>
      </c>
      <c r="H137" s="126" t="s">
        <v>348</v>
      </c>
      <c r="I137" s="127" t="s">
        <v>357</v>
      </c>
      <c r="J137" s="123" t="s">
        <v>435</v>
      </c>
      <c r="K137" s="124" t="s">
        <v>435</v>
      </c>
      <c r="L137" s="124" t="s">
        <v>435</v>
      </c>
      <c r="M137" s="125"/>
      <c r="N137" s="126" t="s">
        <v>435</v>
      </c>
      <c r="O137" s="126" t="s">
        <v>435</v>
      </c>
      <c r="P137" s="128" t="s">
        <v>435</v>
      </c>
      <c r="R137" s="26">
        <v>9</v>
      </c>
      <c r="S137" s="129" t="s">
        <v>349</v>
      </c>
      <c r="T137" s="124" t="s">
        <v>347</v>
      </c>
      <c r="U137" s="124"/>
      <c r="V137" s="130"/>
      <c r="W137" s="126" t="s">
        <v>356</v>
      </c>
      <c r="X137" s="126" t="s">
        <v>354</v>
      </c>
      <c r="Y137" s="127" t="s">
        <v>371</v>
      </c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6" customHeight="1" x14ac:dyDescent="0.25">
      <c r="A138" s="42">
        <v>10</v>
      </c>
      <c r="B138" s="43" t="s">
        <v>93</v>
      </c>
      <c r="C138" s="131" t="s">
        <v>347</v>
      </c>
      <c r="D138" s="132" t="s">
        <v>369</v>
      </c>
      <c r="E138" s="132"/>
      <c r="F138" s="133"/>
      <c r="G138" s="134" t="s">
        <v>347</v>
      </c>
      <c r="H138" s="134" t="s">
        <v>360</v>
      </c>
      <c r="I138" s="135" t="s">
        <v>381</v>
      </c>
      <c r="J138" s="131" t="s">
        <v>435</v>
      </c>
      <c r="K138" s="132" t="s">
        <v>435</v>
      </c>
      <c r="L138" s="132" t="s">
        <v>435</v>
      </c>
      <c r="M138" s="133"/>
      <c r="N138" s="134" t="s">
        <v>435</v>
      </c>
      <c r="O138" s="134" t="s">
        <v>435</v>
      </c>
      <c r="P138" s="136" t="s">
        <v>435</v>
      </c>
      <c r="R138" s="42">
        <v>10</v>
      </c>
      <c r="S138" s="137" t="s">
        <v>347</v>
      </c>
      <c r="T138" s="132" t="s">
        <v>335</v>
      </c>
      <c r="U138" s="132"/>
      <c r="V138" s="138"/>
      <c r="W138" s="134" t="s">
        <v>356</v>
      </c>
      <c r="X138" s="134" t="s">
        <v>348</v>
      </c>
      <c r="Y138" s="135" t="s">
        <v>376</v>
      </c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6" customHeight="1" x14ac:dyDescent="0.25">
      <c r="A139" s="30">
        <v>11</v>
      </c>
      <c r="B139" s="31" t="s">
        <v>99</v>
      </c>
      <c r="C139" s="115" t="s">
        <v>347</v>
      </c>
      <c r="D139" s="116" t="s">
        <v>347</v>
      </c>
      <c r="E139" s="116"/>
      <c r="F139" s="117"/>
      <c r="G139" s="118" t="s">
        <v>378</v>
      </c>
      <c r="H139" s="118" t="s">
        <v>378</v>
      </c>
      <c r="I139" s="119" t="s">
        <v>414</v>
      </c>
      <c r="J139" s="115" t="s">
        <v>435</v>
      </c>
      <c r="K139" s="116" t="s">
        <v>435</v>
      </c>
      <c r="L139" s="116" t="s">
        <v>435</v>
      </c>
      <c r="M139" s="117"/>
      <c r="N139" s="118" t="s">
        <v>435</v>
      </c>
      <c r="O139" s="118" t="s">
        <v>435</v>
      </c>
      <c r="P139" s="120" t="s">
        <v>435</v>
      </c>
      <c r="R139" s="30">
        <v>11</v>
      </c>
      <c r="S139" s="121" t="s">
        <v>347</v>
      </c>
      <c r="T139" s="116" t="s">
        <v>335</v>
      </c>
      <c r="U139" s="116"/>
      <c r="V139" s="122"/>
      <c r="W139" s="118" t="s">
        <v>347</v>
      </c>
      <c r="X139" s="118" t="s">
        <v>348</v>
      </c>
      <c r="Y139" s="119" t="s">
        <v>357</v>
      </c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6" customHeight="1" x14ac:dyDescent="0.25">
      <c r="A140" s="26">
        <v>12</v>
      </c>
      <c r="B140" s="27" t="s">
        <v>104</v>
      </c>
      <c r="C140" s="123" t="s">
        <v>347</v>
      </c>
      <c r="D140" s="124" t="s">
        <v>349</v>
      </c>
      <c r="E140" s="124"/>
      <c r="F140" s="125"/>
      <c r="G140" s="126" t="s">
        <v>347</v>
      </c>
      <c r="H140" s="126" t="s">
        <v>360</v>
      </c>
      <c r="I140" s="127" t="s">
        <v>369</v>
      </c>
      <c r="J140" s="123" t="s">
        <v>435</v>
      </c>
      <c r="K140" s="124" t="s">
        <v>435</v>
      </c>
      <c r="L140" s="124" t="s">
        <v>435</v>
      </c>
      <c r="M140" s="125"/>
      <c r="N140" s="126" t="s">
        <v>435</v>
      </c>
      <c r="O140" s="126" t="s">
        <v>435</v>
      </c>
      <c r="P140" s="128" t="s">
        <v>435</v>
      </c>
      <c r="R140" s="26">
        <v>12</v>
      </c>
      <c r="S140" s="129" t="s">
        <v>334</v>
      </c>
      <c r="T140" s="124" t="s">
        <v>335</v>
      </c>
      <c r="U140" s="124"/>
      <c r="V140" s="130"/>
      <c r="W140" s="126" t="s">
        <v>347</v>
      </c>
      <c r="X140" s="126" t="s">
        <v>348</v>
      </c>
      <c r="Y140" s="127" t="s">
        <v>381</v>
      </c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6" customHeight="1" x14ac:dyDescent="0.25">
      <c r="A141" s="26">
        <v>13</v>
      </c>
      <c r="B141" s="27" t="s">
        <v>110</v>
      </c>
      <c r="C141" s="123" t="s">
        <v>347</v>
      </c>
      <c r="D141" s="124" t="s">
        <v>376</v>
      </c>
      <c r="E141" s="124"/>
      <c r="F141" s="125"/>
      <c r="G141" s="126" t="s">
        <v>347</v>
      </c>
      <c r="H141" s="126" t="s">
        <v>378</v>
      </c>
      <c r="I141" s="127" t="s">
        <v>378</v>
      </c>
      <c r="J141" s="123" t="s">
        <v>435</v>
      </c>
      <c r="K141" s="124" t="s">
        <v>435</v>
      </c>
      <c r="L141" s="124" t="s">
        <v>435</v>
      </c>
      <c r="M141" s="125"/>
      <c r="N141" s="126" t="s">
        <v>435</v>
      </c>
      <c r="O141" s="126" t="s">
        <v>435</v>
      </c>
      <c r="P141" s="128" t="s">
        <v>435</v>
      </c>
      <c r="R141" s="26">
        <v>13</v>
      </c>
      <c r="S141" s="129" t="s">
        <v>347</v>
      </c>
      <c r="T141" s="124" t="s">
        <v>334</v>
      </c>
      <c r="U141" s="124"/>
      <c r="V141" s="130"/>
      <c r="W141" s="126" t="s">
        <v>347</v>
      </c>
      <c r="X141" s="126" t="s">
        <v>354</v>
      </c>
      <c r="Y141" s="127" t="s">
        <v>370</v>
      </c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6" customHeight="1" x14ac:dyDescent="0.25">
      <c r="A142" s="26">
        <v>14</v>
      </c>
      <c r="B142" s="27" t="s">
        <v>116</v>
      </c>
      <c r="C142" s="123" t="s">
        <v>347</v>
      </c>
      <c r="D142" s="124" t="s">
        <v>375</v>
      </c>
      <c r="E142" s="124"/>
      <c r="F142" s="125"/>
      <c r="G142" s="126" t="s">
        <v>378</v>
      </c>
      <c r="H142" s="126" t="s">
        <v>378</v>
      </c>
      <c r="I142" s="127" t="s">
        <v>362</v>
      </c>
      <c r="J142" s="123" t="s">
        <v>435</v>
      </c>
      <c r="K142" s="124" t="s">
        <v>435</v>
      </c>
      <c r="L142" s="124" t="s">
        <v>435</v>
      </c>
      <c r="M142" s="125"/>
      <c r="N142" s="126" t="s">
        <v>435</v>
      </c>
      <c r="O142" s="126" t="s">
        <v>435</v>
      </c>
      <c r="P142" s="128" t="s">
        <v>435</v>
      </c>
      <c r="R142" s="26">
        <v>14</v>
      </c>
      <c r="S142" s="129" t="s">
        <v>347</v>
      </c>
      <c r="T142" s="124" t="s">
        <v>347</v>
      </c>
      <c r="U142" s="124"/>
      <c r="V142" s="130"/>
      <c r="W142" s="126" t="s">
        <v>347</v>
      </c>
      <c r="X142" s="126" t="s">
        <v>354</v>
      </c>
      <c r="Y142" s="127" t="s">
        <v>381</v>
      </c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6" customHeight="1" x14ac:dyDescent="0.25">
      <c r="A143" s="42">
        <v>15</v>
      </c>
      <c r="B143" s="43" t="s">
        <v>121</v>
      </c>
      <c r="C143" s="131" t="s">
        <v>334</v>
      </c>
      <c r="D143" s="132" t="s">
        <v>334</v>
      </c>
      <c r="E143" s="132"/>
      <c r="F143" s="133"/>
      <c r="G143" s="134" t="s">
        <v>343</v>
      </c>
      <c r="H143" s="134" t="s">
        <v>376</v>
      </c>
      <c r="I143" s="135" t="s">
        <v>371</v>
      </c>
      <c r="J143" s="131" t="s">
        <v>435</v>
      </c>
      <c r="K143" s="132" t="s">
        <v>435</v>
      </c>
      <c r="L143" s="132" t="s">
        <v>435</v>
      </c>
      <c r="M143" s="133"/>
      <c r="N143" s="134" t="s">
        <v>435</v>
      </c>
      <c r="O143" s="134" t="s">
        <v>435</v>
      </c>
      <c r="P143" s="136" t="s">
        <v>435</v>
      </c>
      <c r="R143" s="42">
        <v>15</v>
      </c>
      <c r="S143" s="137" t="s">
        <v>349</v>
      </c>
      <c r="T143" s="132" t="s">
        <v>347</v>
      </c>
      <c r="U143" s="132"/>
      <c r="V143" s="138"/>
      <c r="W143" s="134" t="s">
        <v>347</v>
      </c>
      <c r="X143" s="134" t="s">
        <v>354</v>
      </c>
      <c r="Y143" s="135" t="s">
        <v>350</v>
      </c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6" customHeight="1" x14ac:dyDescent="0.25">
      <c r="A144" s="30">
        <v>16</v>
      </c>
      <c r="B144" s="31" t="s">
        <v>127</v>
      </c>
      <c r="C144" s="115" t="s">
        <v>347</v>
      </c>
      <c r="D144" s="116" t="s">
        <v>343</v>
      </c>
      <c r="E144" s="116"/>
      <c r="F144" s="117"/>
      <c r="G144" s="118" t="s">
        <v>335</v>
      </c>
      <c r="H144" s="118" t="s">
        <v>376</v>
      </c>
      <c r="I144" s="119" t="s">
        <v>348</v>
      </c>
      <c r="J144" s="115" t="s">
        <v>435</v>
      </c>
      <c r="K144" s="116" t="s">
        <v>435</v>
      </c>
      <c r="L144" s="116" t="s">
        <v>435</v>
      </c>
      <c r="M144" s="117"/>
      <c r="N144" s="118" t="s">
        <v>435</v>
      </c>
      <c r="O144" s="118" t="s">
        <v>435</v>
      </c>
      <c r="P144" s="120" t="s">
        <v>435</v>
      </c>
      <c r="R144" s="30">
        <v>16</v>
      </c>
      <c r="S144" s="121" t="s">
        <v>347</v>
      </c>
      <c r="T144" s="116" t="s">
        <v>335</v>
      </c>
      <c r="U144" s="116"/>
      <c r="V144" s="122"/>
      <c r="W144" s="118" t="s">
        <v>347</v>
      </c>
      <c r="X144" s="118" t="s">
        <v>354</v>
      </c>
      <c r="Y144" s="119" t="s">
        <v>348</v>
      </c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6" customHeight="1" x14ac:dyDescent="0.25">
      <c r="A145" s="26">
        <v>17</v>
      </c>
      <c r="B145" s="27" t="s">
        <v>133</v>
      </c>
      <c r="C145" s="123" t="s">
        <v>334</v>
      </c>
      <c r="D145" s="124" t="s">
        <v>343</v>
      </c>
      <c r="E145" s="124"/>
      <c r="F145" s="125"/>
      <c r="G145" s="126" t="s">
        <v>343</v>
      </c>
      <c r="H145" s="126" t="s">
        <v>361</v>
      </c>
      <c r="I145" s="127" t="s">
        <v>339</v>
      </c>
      <c r="J145" s="123" t="s">
        <v>435</v>
      </c>
      <c r="K145" s="124" t="s">
        <v>435</v>
      </c>
      <c r="L145" s="124" t="s">
        <v>435</v>
      </c>
      <c r="M145" s="125"/>
      <c r="N145" s="126" t="s">
        <v>435</v>
      </c>
      <c r="O145" s="126" t="s">
        <v>435</v>
      </c>
      <c r="P145" s="128" t="s">
        <v>435</v>
      </c>
      <c r="R145" s="26">
        <v>17</v>
      </c>
      <c r="S145" s="129" t="s">
        <v>349</v>
      </c>
      <c r="T145" s="124" t="s">
        <v>334</v>
      </c>
      <c r="U145" s="124"/>
      <c r="V145" s="130"/>
      <c r="W145" s="126" t="s">
        <v>335</v>
      </c>
      <c r="X145" s="126" t="s">
        <v>354</v>
      </c>
      <c r="Y145" s="127" t="s">
        <v>354</v>
      </c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6" customHeight="1" x14ac:dyDescent="0.25">
      <c r="A146" s="26">
        <v>18</v>
      </c>
      <c r="B146" s="27" t="s">
        <v>139</v>
      </c>
      <c r="C146" s="123" t="s">
        <v>347</v>
      </c>
      <c r="D146" s="124" t="s">
        <v>342</v>
      </c>
      <c r="E146" s="124"/>
      <c r="F146" s="125"/>
      <c r="G146" s="126" t="s">
        <v>356</v>
      </c>
      <c r="H146" s="126" t="s">
        <v>348</v>
      </c>
      <c r="I146" s="127" t="s">
        <v>350</v>
      </c>
      <c r="J146" s="123" t="s">
        <v>435</v>
      </c>
      <c r="K146" s="124" t="s">
        <v>435</v>
      </c>
      <c r="L146" s="124" t="s">
        <v>435</v>
      </c>
      <c r="M146" s="125"/>
      <c r="N146" s="126" t="s">
        <v>435</v>
      </c>
      <c r="O146" s="126" t="s">
        <v>435</v>
      </c>
      <c r="P146" s="128" t="s">
        <v>435</v>
      </c>
      <c r="R146" s="26">
        <v>18</v>
      </c>
      <c r="S146" s="129" t="s">
        <v>347</v>
      </c>
      <c r="T146" s="124" t="s">
        <v>335</v>
      </c>
      <c r="U146" s="124"/>
      <c r="V146" s="130"/>
      <c r="W146" s="126" t="s">
        <v>347</v>
      </c>
      <c r="X146" s="126" t="s">
        <v>354</v>
      </c>
      <c r="Y146" s="127" t="s">
        <v>348</v>
      </c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6" customHeight="1" x14ac:dyDescent="0.25">
      <c r="A147" s="26">
        <v>19</v>
      </c>
      <c r="B147" s="27" t="s">
        <v>145</v>
      </c>
      <c r="C147" s="123" t="s">
        <v>347</v>
      </c>
      <c r="D147" s="124" t="s">
        <v>384</v>
      </c>
      <c r="E147" s="124"/>
      <c r="F147" s="125"/>
      <c r="G147" s="126" t="s">
        <v>343</v>
      </c>
      <c r="H147" s="126" t="s">
        <v>372</v>
      </c>
      <c r="I147" s="127" t="s">
        <v>337</v>
      </c>
      <c r="J147" s="123" t="s">
        <v>435</v>
      </c>
      <c r="K147" s="124" t="s">
        <v>435</v>
      </c>
      <c r="L147" s="124" t="s">
        <v>435</v>
      </c>
      <c r="M147" s="125"/>
      <c r="N147" s="126" t="s">
        <v>435</v>
      </c>
      <c r="O147" s="126" t="s">
        <v>435</v>
      </c>
      <c r="P147" s="128" t="s">
        <v>435</v>
      </c>
      <c r="R147" s="26">
        <v>19</v>
      </c>
      <c r="S147" s="129" t="s">
        <v>349</v>
      </c>
      <c r="T147" s="124" t="s">
        <v>334</v>
      </c>
      <c r="U147" s="124"/>
      <c r="V147" s="130"/>
      <c r="W147" s="126" t="s">
        <v>347</v>
      </c>
      <c r="X147" s="126" t="s">
        <v>348</v>
      </c>
      <c r="Y147" s="127" t="s">
        <v>369</v>
      </c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6" customHeight="1" x14ac:dyDescent="0.25">
      <c r="A148" s="42">
        <v>20</v>
      </c>
      <c r="B148" s="43" t="s">
        <v>151</v>
      </c>
      <c r="C148" s="131" t="s">
        <v>347</v>
      </c>
      <c r="D148" s="132" t="s">
        <v>347</v>
      </c>
      <c r="E148" s="132"/>
      <c r="F148" s="133"/>
      <c r="G148" s="134" t="s">
        <v>378</v>
      </c>
      <c r="H148" s="134" t="s">
        <v>348</v>
      </c>
      <c r="I148" s="135" t="s">
        <v>356</v>
      </c>
      <c r="J148" s="131" t="s">
        <v>435</v>
      </c>
      <c r="K148" s="132" t="s">
        <v>435</v>
      </c>
      <c r="L148" s="132" t="s">
        <v>435</v>
      </c>
      <c r="M148" s="133"/>
      <c r="N148" s="134" t="s">
        <v>435</v>
      </c>
      <c r="O148" s="134" t="s">
        <v>435</v>
      </c>
      <c r="P148" s="136" t="s">
        <v>435</v>
      </c>
      <c r="R148" s="42">
        <v>20</v>
      </c>
      <c r="S148" s="137" t="s">
        <v>347</v>
      </c>
      <c r="T148" s="132" t="s">
        <v>347</v>
      </c>
      <c r="U148" s="132"/>
      <c r="V148" s="138"/>
      <c r="W148" s="134" t="s">
        <v>347</v>
      </c>
      <c r="X148" s="134" t="s">
        <v>348</v>
      </c>
      <c r="Y148" s="135" t="s">
        <v>366</v>
      </c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6" customHeight="1" x14ac:dyDescent="0.25">
      <c r="A149" s="30">
        <v>21</v>
      </c>
      <c r="B149" s="31" t="s">
        <v>156</v>
      </c>
      <c r="C149" s="115" t="s">
        <v>349</v>
      </c>
      <c r="D149" s="116" t="s">
        <v>342</v>
      </c>
      <c r="E149" s="116"/>
      <c r="F149" s="117"/>
      <c r="G149" s="118" t="s">
        <v>412</v>
      </c>
      <c r="H149" s="118" t="s">
        <v>418</v>
      </c>
      <c r="I149" s="119" t="s">
        <v>422</v>
      </c>
      <c r="J149" s="115" t="s">
        <v>435</v>
      </c>
      <c r="K149" s="116" t="s">
        <v>435</v>
      </c>
      <c r="L149" s="116" t="s">
        <v>435</v>
      </c>
      <c r="M149" s="117"/>
      <c r="N149" s="118" t="s">
        <v>435</v>
      </c>
      <c r="O149" s="118" t="s">
        <v>435</v>
      </c>
      <c r="P149" s="120" t="s">
        <v>435</v>
      </c>
      <c r="R149" s="30">
        <v>21</v>
      </c>
      <c r="S149" s="121" t="s">
        <v>347</v>
      </c>
      <c r="T149" s="116" t="s">
        <v>340</v>
      </c>
      <c r="U149" s="116"/>
      <c r="V149" s="122"/>
      <c r="W149" s="118" t="s">
        <v>374</v>
      </c>
      <c r="X149" s="118" t="s">
        <v>354</v>
      </c>
      <c r="Y149" s="119" t="s">
        <v>354</v>
      </c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6" customHeight="1" x14ac:dyDescent="0.25">
      <c r="A150" s="26">
        <v>22</v>
      </c>
      <c r="B150" s="27" t="s">
        <v>162</v>
      </c>
      <c r="C150" s="123" t="s">
        <v>347</v>
      </c>
      <c r="D150" s="124" t="s">
        <v>343</v>
      </c>
      <c r="E150" s="124"/>
      <c r="F150" s="125"/>
      <c r="G150" s="126" t="s">
        <v>335</v>
      </c>
      <c r="H150" s="126" t="s">
        <v>348</v>
      </c>
      <c r="I150" s="127" t="s">
        <v>370</v>
      </c>
      <c r="J150" s="123" t="s">
        <v>435</v>
      </c>
      <c r="K150" s="124" t="s">
        <v>435</v>
      </c>
      <c r="L150" s="124" t="s">
        <v>435</v>
      </c>
      <c r="M150" s="125"/>
      <c r="N150" s="126" t="s">
        <v>435</v>
      </c>
      <c r="O150" s="126" t="s">
        <v>435</v>
      </c>
      <c r="P150" s="128" t="s">
        <v>435</v>
      </c>
      <c r="R150" s="26">
        <v>22</v>
      </c>
      <c r="S150" s="129" t="s">
        <v>334</v>
      </c>
      <c r="T150" s="124" t="s">
        <v>347</v>
      </c>
      <c r="U150" s="124"/>
      <c r="V150" s="130"/>
      <c r="W150" s="126" t="s">
        <v>347</v>
      </c>
      <c r="X150" s="126" t="s">
        <v>354</v>
      </c>
      <c r="Y150" s="127" t="s">
        <v>370</v>
      </c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6" customHeight="1" x14ac:dyDescent="0.25">
      <c r="A151" s="26">
        <v>23</v>
      </c>
      <c r="B151" s="27" t="s">
        <v>168</v>
      </c>
      <c r="C151" s="123" t="s">
        <v>349</v>
      </c>
      <c r="D151" s="124" t="s">
        <v>383</v>
      </c>
      <c r="E151" s="124"/>
      <c r="F151" s="125"/>
      <c r="G151" s="126" t="s">
        <v>343</v>
      </c>
      <c r="H151" s="126" t="s">
        <v>395</v>
      </c>
      <c r="I151" s="127" t="s">
        <v>416</v>
      </c>
      <c r="J151" s="123" t="s">
        <v>435</v>
      </c>
      <c r="K151" s="124" t="s">
        <v>435</v>
      </c>
      <c r="L151" s="124" t="s">
        <v>435</v>
      </c>
      <c r="M151" s="125"/>
      <c r="N151" s="126" t="s">
        <v>435</v>
      </c>
      <c r="O151" s="126" t="s">
        <v>435</v>
      </c>
      <c r="P151" s="128" t="s">
        <v>435</v>
      </c>
      <c r="R151" s="26">
        <v>23</v>
      </c>
      <c r="S151" s="129" t="s">
        <v>347</v>
      </c>
      <c r="T151" s="124" t="s">
        <v>349</v>
      </c>
      <c r="U151" s="124"/>
      <c r="V151" s="130"/>
      <c r="W151" s="126" t="s">
        <v>335</v>
      </c>
      <c r="X151" s="126" t="s">
        <v>354</v>
      </c>
      <c r="Y151" s="127" t="s">
        <v>360</v>
      </c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6" customHeight="1" x14ac:dyDescent="0.25">
      <c r="A152" s="26">
        <v>24</v>
      </c>
      <c r="B152" s="27" t="s">
        <v>174</v>
      </c>
      <c r="C152" s="123" t="s">
        <v>347</v>
      </c>
      <c r="D152" s="124" t="s">
        <v>376</v>
      </c>
      <c r="E152" s="124"/>
      <c r="F152" s="125"/>
      <c r="G152" s="126" t="s">
        <v>378</v>
      </c>
      <c r="H152" s="126" t="s">
        <v>356</v>
      </c>
      <c r="I152" s="127" t="s">
        <v>366</v>
      </c>
      <c r="J152" s="123" t="s">
        <v>435</v>
      </c>
      <c r="K152" s="124" t="s">
        <v>435</v>
      </c>
      <c r="L152" s="124" t="s">
        <v>435</v>
      </c>
      <c r="M152" s="125"/>
      <c r="N152" s="126" t="s">
        <v>435</v>
      </c>
      <c r="O152" s="126" t="s">
        <v>435</v>
      </c>
      <c r="P152" s="128" t="s">
        <v>435</v>
      </c>
      <c r="R152" s="26">
        <v>24</v>
      </c>
      <c r="S152" s="129" t="s">
        <v>334</v>
      </c>
      <c r="T152" s="124" t="s">
        <v>347</v>
      </c>
      <c r="U152" s="124"/>
      <c r="V152" s="130"/>
      <c r="W152" s="126" t="s">
        <v>356</v>
      </c>
      <c r="X152" s="126" t="s">
        <v>354</v>
      </c>
      <c r="Y152" s="127" t="s">
        <v>369</v>
      </c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6" customHeight="1" x14ac:dyDescent="0.25">
      <c r="A153" s="42">
        <v>25</v>
      </c>
      <c r="B153" s="43" t="s">
        <v>180</v>
      </c>
      <c r="C153" s="131" t="s">
        <v>349</v>
      </c>
      <c r="D153" s="132" t="s">
        <v>384</v>
      </c>
      <c r="E153" s="132"/>
      <c r="F153" s="133"/>
      <c r="G153" s="134" t="s">
        <v>378</v>
      </c>
      <c r="H153" s="134" t="s">
        <v>372</v>
      </c>
      <c r="I153" s="135" t="s">
        <v>372</v>
      </c>
      <c r="J153" s="131" t="s">
        <v>435</v>
      </c>
      <c r="K153" s="132" t="s">
        <v>435</v>
      </c>
      <c r="L153" s="132" t="s">
        <v>435</v>
      </c>
      <c r="M153" s="133"/>
      <c r="N153" s="134" t="s">
        <v>435</v>
      </c>
      <c r="O153" s="134" t="s">
        <v>435</v>
      </c>
      <c r="P153" s="136" t="s">
        <v>435</v>
      </c>
      <c r="R153" s="42">
        <v>25</v>
      </c>
      <c r="S153" s="137" t="s">
        <v>334</v>
      </c>
      <c r="T153" s="132" t="s">
        <v>335</v>
      </c>
      <c r="U153" s="132"/>
      <c r="V153" s="138"/>
      <c r="W153" s="134" t="s">
        <v>347</v>
      </c>
      <c r="X153" s="134" t="s">
        <v>354</v>
      </c>
      <c r="Y153" s="135" t="s">
        <v>369</v>
      </c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6" customHeight="1" x14ac:dyDescent="0.25">
      <c r="A154" s="30">
        <v>26</v>
      </c>
      <c r="B154" s="31" t="s">
        <v>186</v>
      </c>
      <c r="C154" s="115" t="s">
        <v>349</v>
      </c>
      <c r="D154" s="116" t="s">
        <v>349</v>
      </c>
      <c r="E154" s="116"/>
      <c r="F154" s="117"/>
      <c r="G154" s="118" t="s">
        <v>397</v>
      </c>
      <c r="H154" s="118" t="s">
        <v>416</v>
      </c>
      <c r="I154" s="119" t="s">
        <v>375</v>
      </c>
      <c r="J154" s="115" t="s">
        <v>435</v>
      </c>
      <c r="K154" s="116" t="s">
        <v>435</v>
      </c>
      <c r="L154" s="116" t="s">
        <v>435</v>
      </c>
      <c r="M154" s="117"/>
      <c r="N154" s="118" t="s">
        <v>435</v>
      </c>
      <c r="O154" s="118" t="s">
        <v>435</v>
      </c>
      <c r="P154" s="120" t="s">
        <v>435</v>
      </c>
      <c r="R154" s="30">
        <v>26</v>
      </c>
      <c r="S154" s="121" t="s">
        <v>349</v>
      </c>
      <c r="T154" s="116" t="s">
        <v>341</v>
      </c>
      <c r="U154" s="116"/>
      <c r="V154" s="122"/>
      <c r="W154" s="118" t="s">
        <v>347</v>
      </c>
      <c r="X154" s="118" t="s">
        <v>354</v>
      </c>
      <c r="Y154" s="119" t="s">
        <v>379</v>
      </c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6" customHeight="1" x14ac:dyDescent="0.25">
      <c r="A155" s="26">
        <v>27</v>
      </c>
      <c r="B155" s="27" t="s">
        <v>192</v>
      </c>
      <c r="C155" s="123" t="s">
        <v>347</v>
      </c>
      <c r="D155" s="124" t="s">
        <v>349</v>
      </c>
      <c r="E155" s="124"/>
      <c r="F155" s="125"/>
      <c r="G155" s="126" t="s">
        <v>356</v>
      </c>
      <c r="H155" s="126" t="s">
        <v>376</v>
      </c>
      <c r="I155" s="127" t="s">
        <v>348</v>
      </c>
      <c r="J155" s="123" t="s">
        <v>435</v>
      </c>
      <c r="K155" s="124" t="s">
        <v>435</v>
      </c>
      <c r="L155" s="124" t="s">
        <v>435</v>
      </c>
      <c r="M155" s="125"/>
      <c r="N155" s="126" t="s">
        <v>435</v>
      </c>
      <c r="O155" s="126" t="s">
        <v>435</v>
      </c>
      <c r="P155" s="128" t="s">
        <v>435</v>
      </c>
      <c r="R155" s="26">
        <v>27</v>
      </c>
      <c r="S155" s="129" t="s">
        <v>347</v>
      </c>
      <c r="T155" s="124" t="s">
        <v>335</v>
      </c>
      <c r="U155" s="124"/>
      <c r="V155" s="130"/>
      <c r="W155" s="126" t="s">
        <v>356</v>
      </c>
      <c r="X155" s="126" t="s">
        <v>354</v>
      </c>
      <c r="Y155" s="127" t="s">
        <v>370</v>
      </c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6" customHeight="1" x14ac:dyDescent="0.25">
      <c r="A156" s="26">
        <v>28</v>
      </c>
      <c r="B156" s="27" t="s">
        <v>198</v>
      </c>
      <c r="C156" s="123" t="s">
        <v>347</v>
      </c>
      <c r="D156" s="124" t="s">
        <v>346</v>
      </c>
      <c r="E156" s="124"/>
      <c r="F156" s="125"/>
      <c r="G156" s="126" t="s">
        <v>363</v>
      </c>
      <c r="H156" s="126" t="s">
        <v>374</v>
      </c>
      <c r="I156" s="127" t="s">
        <v>360</v>
      </c>
      <c r="J156" s="123" t="s">
        <v>435</v>
      </c>
      <c r="K156" s="124" t="s">
        <v>435</v>
      </c>
      <c r="L156" s="124" t="s">
        <v>435</v>
      </c>
      <c r="M156" s="125"/>
      <c r="N156" s="126" t="s">
        <v>435</v>
      </c>
      <c r="O156" s="126" t="s">
        <v>435</v>
      </c>
      <c r="P156" s="128" t="s">
        <v>435</v>
      </c>
      <c r="R156" s="26">
        <v>28</v>
      </c>
      <c r="S156" s="129" t="s">
        <v>334</v>
      </c>
      <c r="T156" s="124" t="s">
        <v>335</v>
      </c>
      <c r="U156" s="124"/>
      <c r="V156" s="130"/>
      <c r="W156" s="126" t="s">
        <v>334</v>
      </c>
      <c r="X156" s="126" t="s">
        <v>354</v>
      </c>
      <c r="Y156" s="127" t="s">
        <v>379</v>
      </c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6" customHeight="1" x14ac:dyDescent="0.25">
      <c r="A157" s="26">
        <v>29</v>
      </c>
      <c r="B157" s="27" t="s">
        <v>204</v>
      </c>
      <c r="C157" s="123" t="s">
        <v>334</v>
      </c>
      <c r="D157" s="124" t="s">
        <v>376</v>
      </c>
      <c r="E157" s="124"/>
      <c r="F157" s="125"/>
      <c r="G157" s="126" t="s">
        <v>378</v>
      </c>
      <c r="H157" s="126" t="s">
        <v>364</v>
      </c>
      <c r="I157" s="127" t="s">
        <v>358</v>
      </c>
      <c r="J157" s="123" t="s">
        <v>435</v>
      </c>
      <c r="K157" s="124" t="s">
        <v>435</v>
      </c>
      <c r="L157" s="124" t="s">
        <v>435</v>
      </c>
      <c r="M157" s="125"/>
      <c r="N157" s="126" t="s">
        <v>435</v>
      </c>
      <c r="O157" s="126" t="s">
        <v>435</v>
      </c>
      <c r="P157" s="128" t="s">
        <v>435</v>
      </c>
      <c r="R157" s="26">
        <v>29</v>
      </c>
      <c r="S157" s="129" t="s">
        <v>334</v>
      </c>
      <c r="T157" s="124" t="s">
        <v>335</v>
      </c>
      <c r="U157" s="124"/>
      <c r="V157" s="130"/>
      <c r="W157" s="126" t="s">
        <v>347</v>
      </c>
      <c r="X157" s="126" t="s">
        <v>354</v>
      </c>
      <c r="Y157" s="127" t="s">
        <v>369</v>
      </c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6" customHeight="1" x14ac:dyDescent="0.25">
      <c r="A158" s="42">
        <v>30</v>
      </c>
      <c r="B158" s="43" t="s">
        <v>210</v>
      </c>
      <c r="C158" s="131" t="s">
        <v>347</v>
      </c>
      <c r="D158" s="132" t="s">
        <v>346</v>
      </c>
      <c r="E158" s="132"/>
      <c r="F158" s="133"/>
      <c r="G158" s="134" t="s">
        <v>341</v>
      </c>
      <c r="H158" s="134" t="s">
        <v>361</v>
      </c>
      <c r="I158" s="135" t="s">
        <v>373</v>
      </c>
      <c r="J158" s="131" t="s">
        <v>435</v>
      </c>
      <c r="K158" s="132" t="s">
        <v>435</v>
      </c>
      <c r="L158" s="132" t="s">
        <v>435</v>
      </c>
      <c r="M158" s="133"/>
      <c r="N158" s="134" t="s">
        <v>435</v>
      </c>
      <c r="O158" s="134" t="s">
        <v>435</v>
      </c>
      <c r="P158" s="136" t="s">
        <v>435</v>
      </c>
      <c r="R158" s="42">
        <v>30</v>
      </c>
      <c r="S158" s="137" t="s">
        <v>340</v>
      </c>
      <c r="T158" s="132" t="s">
        <v>334</v>
      </c>
      <c r="U158" s="132"/>
      <c r="V158" s="138"/>
      <c r="W158" s="134" t="s">
        <v>335</v>
      </c>
      <c r="X158" s="134" t="s">
        <v>354</v>
      </c>
      <c r="Y158" s="135" t="s">
        <v>377</v>
      </c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6" customHeight="1" x14ac:dyDescent="0.25">
      <c r="A159" s="30">
        <v>31</v>
      </c>
      <c r="B159" s="31" t="s">
        <v>216</v>
      </c>
      <c r="C159" s="115" t="s">
        <v>335</v>
      </c>
      <c r="D159" s="116" t="s">
        <v>375</v>
      </c>
      <c r="E159" s="116"/>
      <c r="F159" s="117"/>
      <c r="G159" s="118" t="s">
        <v>363</v>
      </c>
      <c r="H159" s="118" t="s">
        <v>364</v>
      </c>
      <c r="I159" s="119" t="s">
        <v>355</v>
      </c>
      <c r="J159" s="115" t="s">
        <v>435</v>
      </c>
      <c r="K159" s="116" t="s">
        <v>435</v>
      </c>
      <c r="L159" s="116" t="s">
        <v>435</v>
      </c>
      <c r="M159" s="117"/>
      <c r="N159" s="118" t="s">
        <v>435</v>
      </c>
      <c r="O159" s="118" t="s">
        <v>435</v>
      </c>
      <c r="P159" s="120" t="s">
        <v>435</v>
      </c>
      <c r="R159" s="30">
        <v>31</v>
      </c>
      <c r="S159" s="121" t="s">
        <v>347</v>
      </c>
      <c r="T159" s="116" t="s">
        <v>335</v>
      </c>
      <c r="U159" s="116"/>
      <c r="V159" s="122"/>
      <c r="W159" s="118" t="s">
        <v>356</v>
      </c>
      <c r="X159" s="118" t="s">
        <v>354</v>
      </c>
      <c r="Y159" s="119" t="s">
        <v>370</v>
      </c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6" customHeight="1" x14ac:dyDescent="0.25">
      <c r="A160" s="26">
        <v>32</v>
      </c>
      <c r="B160" s="27" t="s">
        <v>221</v>
      </c>
      <c r="C160" s="123" t="s">
        <v>347</v>
      </c>
      <c r="D160" s="124" t="s">
        <v>349</v>
      </c>
      <c r="E160" s="124"/>
      <c r="F160" s="125"/>
      <c r="G160" s="126" t="s">
        <v>334</v>
      </c>
      <c r="H160" s="126" t="s">
        <v>372</v>
      </c>
      <c r="I160" s="127" t="s">
        <v>363</v>
      </c>
      <c r="J160" s="123" t="s">
        <v>435</v>
      </c>
      <c r="K160" s="124" t="s">
        <v>435</v>
      </c>
      <c r="L160" s="124" t="s">
        <v>435</v>
      </c>
      <c r="M160" s="125"/>
      <c r="N160" s="126" t="s">
        <v>435</v>
      </c>
      <c r="O160" s="126" t="s">
        <v>435</v>
      </c>
      <c r="P160" s="128" t="s">
        <v>435</v>
      </c>
      <c r="R160" s="26">
        <v>32</v>
      </c>
      <c r="S160" s="129" t="s">
        <v>349</v>
      </c>
      <c r="T160" s="124" t="s">
        <v>335</v>
      </c>
      <c r="U160" s="124"/>
      <c r="V160" s="130"/>
      <c r="W160" s="126" t="s">
        <v>374</v>
      </c>
      <c r="X160" s="126" t="s">
        <v>348</v>
      </c>
      <c r="Y160" s="127" t="s">
        <v>371</v>
      </c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6" customHeight="1" x14ac:dyDescent="0.25">
      <c r="A161" s="26">
        <v>33</v>
      </c>
      <c r="B161" s="27" t="s">
        <v>227</v>
      </c>
      <c r="C161" s="123" t="s">
        <v>335</v>
      </c>
      <c r="D161" s="124" t="s">
        <v>334</v>
      </c>
      <c r="E161" s="124"/>
      <c r="F161" s="125"/>
      <c r="G161" s="126" t="s">
        <v>378</v>
      </c>
      <c r="H161" s="126" t="s">
        <v>368</v>
      </c>
      <c r="I161" s="127" t="s">
        <v>348</v>
      </c>
      <c r="J161" s="123" t="s">
        <v>435</v>
      </c>
      <c r="K161" s="124" t="s">
        <v>435</v>
      </c>
      <c r="L161" s="124" t="s">
        <v>435</v>
      </c>
      <c r="M161" s="125"/>
      <c r="N161" s="126" t="s">
        <v>435</v>
      </c>
      <c r="O161" s="126" t="s">
        <v>435</v>
      </c>
      <c r="P161" s="128" t="s">
        <v>435</v>
      </c>
      <c r="R161" s="26">
        <v>33</v>
      </c>
      <c r="S161" s="129" t="s">
        <v>347</v>
      </c>
      <c r="T161" s="124" t="s">
        <v>347</v>
      </c>
      <c r="U161" s="124"/>
      <c r="V161" s="130"/>
      <c r="W161" s="126" t="s">
        <v>347</v>
      </c>
      <c r="X161" s="126" t="s">
        <v>354</v>
      </c>
      <c r="Y161" s="127" t="s">
        <v>381</v>
      </c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6" customHeight="1" x14ac:dyDescent="0.25">
      <c r="A162" s="26">
        <v>34</v>
      </c>
      <c r="B162" s="27" t="s">
        <v>233</v>
      </c>
      <c r="C162" s="123" t="s">
        <v>347</v>
      </c>
      <c r="D162" s="124" t="s">
        <v>349</v>
      </c>
      <c r="E162" s="124"/>
      <c r="F162" s="125"/>
      <c r="G162" s="126" t="s">
        <v>334</v>
      </c>
      <c r="H162" s="126" t="s">
        <v>339</v>
      </c>
      <c r="I162" s="127" t="s">
        <v>351</v>
      </c>
      <c r="J162" s="123" t="s">
        <v>435</v>
      </c>
      <c r="K162" s="124" t="s">
        <v>435</v>
      </c>
      <c r="L162" s="124" t="s">
        <v>435</v>
      </c>
      <c r="M162" s="125"/>
      <c r="N162" s="126" t="s">
        <v>435</v>
      </c>
      <c r="O162" s="126" t="s">
        <v>435</v>
      </c>
      <c r="P162" s="128" t="s">
        <v>435</v>
      </c>
      <c r="R162" s="26">
        <v>34</v>
      </c>
      <c r="S162" s="129" t="s">
        <v>347</v>
      </c>
      <c r="T162" s="124" t="s">
        <v>341</v>
      </c>
      <c r="U162" s="124"/>
      <c r="V162" s="130"/>
      <c r="W162" s="126" t="s">
        <v>335</v>
      </c>
      <c r="X162" s="126" t="s">
        <v>354</v>
      </c>
      <c r="Y162" s="127" t="s">
        <v>371</v>
      </c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6" customHeight="1" x14ac:dyDescent="0.25">
      <c r="A163" s="42">
        <v>35</v>
      </c>
      <c r="B163" s="43" t="s">
        <v>239</v>
      </c>
      <c r="C163" s="131" t="s">
        <v>347</v>
      </c>
      <c r="D163" s="132" t="s">
        <v>369</v>
      </c>
      <c r="E163" s="132"/>
      <c r="F163" s="133"/>
      <c r="G163" s="134" t="s">
        <v>335</v>
      </c>
      <c r="H163" s="134" t="s">
        <v>354</v>
      </c>
      <c r="I163" s="135" t="s">
        <v>369</v>
      </c>
      <c r="J163" s="131" t="s">
        <v>435</v>
      </c>
      <c r="K163" s="132" t="s">
        <v>435</v>
      </c>
      <c r="L163" s="132" t="s">
        <v>435</v>
      </c>
      <c r="M163" s="133"/>
      <c r="N163" s="134" t="s">
        <v>435</v>
      </c>
      <c r="O163" s="134" t="s">
        <v>435</v>
      </c>
      <c r="P163" s="136" t="s">
        <v>435</v>
      </c>
      <c r="R163" s="42">
        <v>35</v>
      </c>
      <c r="S163" s="137" t="s">
        <v>347</v>
      </c>
      <c r="T163" s="132" t="s">
        <v>335</v>
      </c>
      <c r="U163" s="132"/>
      <c r="V163" s="138"/>
      <c r="W163" s="134" t="s">
        <v>347</v>
      </c>
      <c r="X163" s="134" t="s">
        <v>348</v>
      </c>
      <c r="Y163" s="135" t="s">
        <v>357</v>
      </c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6" customHeight="1" x14ac:dyDescent="0.25">
      <c r="A164" s="30">
        <v>36</v>
      </c>
      <c r="B164" s="31" t="s">
        <v>245</v>
      </c>
      <c r="C164" s="115" t="s">
        <v>347</v>
      </c>
      <c r="D164" s="116" t="s">
        <v>384</v>
      </c>
      <c r="E164" s="116"/>
      <c r="F164" s="117"/>
      <c r="G164" s="118" t="s">
        <v>345</v>
      </c>
      <c r="H164" s="118" t="s">
        <v>374</v>
      </c>
      <c r="I164" s="119" t="s">
        <v>351</v>
      </c>
      <c r="J164" s="115" t="s">
        <v>435</v>
      </c>
      <c r="K164" s="116" t="s">
        <v>435</v>
      </c>
      <c r="L164" s="116" t="s">
        <v>435</v>
      </c>
      <c r="M164" s="117"/>
      <c r="N164" s="118" t="s">
        <v>435</v>
      </c>
      <c r="O164" s="118" t="s">
        <v>435</v>
      </c>
      <c r="P164" s="120" t="s">
        <v>435</v>
      </c>
      <c r="R164" s="30">
        <v>36</v>
      </c>
      <c r="S164" s="121" t="s">
        <v>347</v>
      </c>
      <c r="T164" s="116" t="s">
        <v>341</v>
      </c>
      <c r="U164" s="116"/>
      <c r="V164" s="122"/>
      <c r="W164" s="118" t="s">
        <v>347</v>
      </c>
      <c r="X164" s="118" t="s">
        <v>339</v>
      </c>
      <c r="Y164" s="119" t="s">
        <v>360</v>
      </c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6" customHeight="1" x14ac:dyDescent="0.25">
      <c r="A165" s="26">
        <v>37</v>
      </c>
      <c r="B165" s="27" t="s">
        <v>251</v>
      </c>
      <c r="C165" s="123" t="s">
        <v>347</v>
      </c>
      <c r="D165" s="124" t="s">
        <v>349</v>
      </c>
      <c r="E165" s="124"/>
      <c r="F165" s="125"/>
      <c r="G165" s="126" t="s">
        <v>347</v>
      </c>
      <c r="H165" s="126" t="s">
        <v>348</v>
      </c>
      <c r="I165" s="127" t="s">
        <v>348</v>
      </c>
      <c r="J165" s="123" t="s">
        <v>435</v>
      </c>
      <c r="K165" s="124" t="s">
        <v>435</v>
      </c>
      <c r="L165" s="124" t="s">
        <v>435</v>
      </c>
      <c r="M165" s="125"/>
      <c r="N165" s="126" t="s">
        <v>435</v>
      </c>
      <c r="O165" s="126" t="s">
        <v>435</v>
      </c>
      <c r="P165" s="128" t="s">
        <v>435</v>
      </c>
      <c r="R165" s="26">
        <v>37</v>
      </c>
      <c r="S165" s="129" t="s">
        <v>347</v>
      </c>
      <c r="T165" s="124" t="s">
        <v>340</v>
      </c>
      <c r="U165" s="124"/>
      <c r="V165" s="130"/>
      <c r="W165" s="126" t="s">
        <v>347</v>
      </c>
      <c r="X165" s="126" t="s">
        <v>354</v>
      </c>
      <c r="Y165" s="127" t="s">
        <v>371</v>
      </c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6" customHeight="1" x14ac:dyDescent="0.25">
      <c r="A166" s="26">
        <v>38</v>
      </c>
      <c r="B166" s="27" t="s">
        <v>257</v>
      </c>
      <c r="C166" s="123" t="s">
        <v>347</v>
      </c>
      <c r="D166" s="124" t="s">
        <v>383</v>
      </c>
      <c r="E166" s="124"/>
      <c r="F166" s="125"/>
      <c r="G166" s="126" t="s">
        <v>363</v>
      </c>
      <c r="H166" s="126" t="s">
        <v>361</v>
      </c>
      <c r="I166" s="127" t="s">
        <v>338</v>
      </c>
      <c r="J166" s="123" t="s">
        <v>435</v>
      </c>
      <c r="K166" s="124" t="s">
        <v>435</v>
      </c>
      <c r="L166" s="124" t="s">
        <v>435</v>
      </c>
      <c r="M166" s="125"/>
      <c r="N166" s="126" t="s">
        <v>435</v>
      </c>
      <c r="O166" s="126" t="s">
        <v>435</v>
      </c>
      <c r="P166" s="128" t="s">
        <v>435</v>
      </c>
      <c r="R166" s="26">
        <v>38</v>
      </c>
      <c r="S166" s="129" t="s">
        <v>347</v>
      </c>
      <c r="T166" s="124" t="s">
        <v>335</v>
      </c>
      <c r="U166" s="124"/>
      <c r="V166" s="130"/>
      <c r="W166" s="126" t="s">
        <v>335</v>
      </c>
      <c r="X166" s="126" t="s">
        <v>354</v>
      </c>
      <c r="Y166" s="127" t="s">
        <v>369</v>
      </c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6" customHeight="1" x14ac:dyDescent="0.25">
      <c r="A167" s="26">
        <v>39</v>
      </c>
      <c r="B167" s="27" t="s">
        <v>263</v>
      </c>
      <c r="C167" s="123" t="s">
        <v>347</v>
      </c>
      <c r="D167" s="124" t="s">
        <v>375</v>
      </c>
      <c r="E167" s="124"/>
      <c r="F167" s="125"/>
      <c r="G167" s="126" t="s">
        <v>349</v>
      </c>
      <c r="H167" s="126" t="s">
        <v>339</v>
      </c>
      <c r="I167" s="127" t="s">
        <v>353</v>
      </c>
      <c r="J167" s="123" t="s">
        <v>435</v>
      </c>
      <c r="K167" s="124" t="s">
        <v>435</v>
      </c>
      <c r="L167" s="124" t="s">
        <v>435</v>
      </c>
      <c r="M167" s="125"/>
      <c r="N167" s="126" t="s">
        <v>435</v>
      </c>
      <c r="O167" s="126" t="s">
        <v>435</v>
      </c>
      <c r="P167" s="128" t="s">
        <v>435</v>
      </c>
      <c r="R167" s="26">
        <v>39</v>
      </c>
      <c r="S167" s="129" t="s">
        <v>349</v>
      </c>
      <c r="T167" s="124" t="s">
        <v>341</v>
      </c>
      <c r="U167" s="124"/>
      <c r="V167" s="130"/>
      <c r="W167" s="126" t="s">
        <v>340</v>
      </c>
      <c r="X167" s="126" t="s">
        <v>354</v>
      </c>
      <c r="Y167" s="127" t="s">
        <v>346</v>
      </c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6" customHeight="1" x14ac:dyDescent="0.25">
      <c r="A168" s="42">
        <v>40</v>
      </c>
      <c r="B168" s="43" t="s">
        <v>268</v>
      </c>
      <c r="C168" s="131" t="s">
        <v>335</v>
      </c>
      <c r="D168" s="132" t="s">
        <v>334</v>
      </c>
      <c r="E168" s="132"/>
      <c r="F168" s="133"/>
      <c r="G168" s="134" t="s">
        <v>345</v>
      </c>
      <c r="H168" s="134" t="s">
        <v>412</v>
      </c>
      <c r="I168" s="135" t="s">
        <v>338</v>
      </c>
      <c r="J168" s="131" t="s">
        <v>435</v>
      </c>
      <c r="K168" s="132" t="s">
        <v>435</v>
      </c>
      <c r="L168" s="132" t="s">
        <v>435</v>
      </c>
      <c r="M168" s="133"/>
      <c r="N168" s="134" t="s">
        <v>435</v>
      </c>
      <c r="O168" s="134" t="s">
        <v>435</v>
      </c>
      <c r="P168" s="136" t="s">
        <v>435</v>
      </c>
      <c r="R168" s="42">
        <v>40</v>
      </c>
      <c r="S168" s="137" t="s">
        <v>334</v>
      </c>
      <c r="T168" s="132" t="s">
        <v>334</v>
      </c>
      <c r="U168" s="132"/>
      <c r="V168" s="138"/>
      <c r="W168" s="134" t="s">
        <v>335</v>
      </c>
      <c r="X168" s="134" t="s">
        <v>339</v>
      </c>
      <c r="Y168" s="135" t="s">
        <v>377</v>
      </c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6" customHeight="1" x14ac:dyDescent="0.25">
      <c r="A169" s="30">
        <v>41</v>
      </c>
      <c r="B169" s="31" t="s">
        <v>274</v>
      </c>
      <c r="C169" s="115" t="s">
        <v>347</v>
      </c>
      <c r="D169" s="116" t="s">
        <v>334</v>
      </c>
      <c r="E169" s="116"/>
      <c r="F169" s="117"/>
      <c r="G169" s="118" t="s">
        <v>343</v>
      </c>
      <c r="H169" s="118" t="s">
        <v>339</v>
      </c>
      <c r="I169" s="119" t="s">
        <v>344</v>
      </c>
      <c r="J169" s="115" t="s">
        <v>435</v>
      </c>
      <c r="K169" s="116" t="s">
        <v>435</v>
      </c>
      <c r="L169" s="116" t="s">
        <v>435</v>
      </c>
      <c r="M169" s="117"/>
      <c r="N169" s="118" t="s">
        <v>435</v>
      </c>
      <c r="O169" s="118" t="s">
        <v>435</v>
      </c>
      <c r="P169" s="120" t="s">
        <v>435</v>
      </c>
      <c r="R169" s="30">
        <v>41</v>
      </c>
      <c r="S169" s="121" t="s">
        <v>349</v>
      </c>
      <c r="T169" s="116" t="s">
        <v>347</v>
      </c>
      <c r="U169" s="116"/>
      <c r="V169" s="122"/>
      <c r="W169" s="118" t="s">
        <v>356</v>
      </c>
      <c r="X169" s="118" t="s">
        <v>354</v>
      </c>
      <c r="Y169" s="119" t="s">
        <v>371</v>
      </c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6" customHeight="1" x14ac:dyDescent="0.25">
      <c r="A170" s="26">
        <v>42</v>
      </c>
      <c r="B170" s="27" t="s">
        <v>280</v>
      </c>
      <c r="C170" s="123" t="s">
        <v>347</v>
      </c>
      <c r="D170" s="124" t="s">
        <v>342</v>
      </c>
      <c r="E170" s="124"/>
      <c r="F170" s="125"/>
      <c r="G170" s="126" t="s">
        <v>364</v>
      </c>
      <c r="H170" s="126" t="s">
        <v>363</v>
      </c>
      <c r="I170" s="127" t="s">
        <v>343</v>
      </c>
      <c r="J170" s="123" t="s">
        <v>435</v>
      </c>
      <c r="K170" s="124" t="s">
        <v>435</v>
      </c>
      <c r="L170" s="124" t="s">
        <v>435</v>
      </c>
      <c r="M170" s="125"/>
      <c r="N170" s="126" t="s">
        <v>435</v>
      </c>
      <c r="O170" s="126" t="s">
        <v>435</v>
      </c>
      <c r="P170" s="128" t="s">
        <v>435</v>
      </c>
      <c r="R170" s="26">
        <v>42</v>
      </c>
      <c r="S170" s="129" t="s">
        <v>334</v>
      </c>
      <c r="T170" s="124" t="s">
        <v>335</v>
      </c>
      <c r="U170" s="124"/>
      <c r="V170" s="130"/>
      <c r="W170" s="126" t="s">
        <v>347</v>
      </c>
      <c r="X170" s="126" t="s">
        <v>354</v>
      </c>
      <c r="Y170" s="127" t="s">
        <v>369</v>
      </c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6" customHeight="1" x14ac:dyDescent="0.25">
      <c r="A171" s="26">
        <v>43</v>
      </c>
      <c r="B171" s="27" t="s">
        <v>286</v>
      </c>
      <c r="C171" s="123" t="s">
        <v>347</v>
      </c>
      <c r="D171" s="124" t="s">
        <v>334</v>
      </c>
      <c r="E171" s="124"/>
      <c r="F171" s="125"/>
      <c r="G171" s="126" t="s">
        <v>347</v>
      </c>
      <c r="H171" s="126" t="s">
        <v>356</v>
      </c>
      <c r="I171" s="127" t="s">
        <v>356</v>
      </c>
      <c r="J171" s="123" t="s">
        <v>435</v>
      </c>
      <c r="K171" s="124" t="s">
        <v>435</v>
      </c>
      <c r="L171" s="124" t="s">
        <v>435</v>
      </c>
      <c r="M171" s="125"/>
      <c r="N171" s="126" t="s">
        <v>435</v>
      </c>
      <c r="O171" s="126" t="s">
        <v>435</v>
      </c>
      <c r="P171" s="128" t="s">
        <v>435</v>
      </c>
      <c r="R171" s="26">
        <v>43</v>
      </c>
      <c r="S171" s="129" t="s">
        <v>347</v>
      </c>
      <c r="T171" s="124" t="s">
        <v>335</v>
      </c>
      <c r="U171" s="124"/>
      <c r="V171" s="130"/>
      <c r="W171" s="126" t="s">
        <v>347</v>
      </c>
      <c r="X171" s="126" t="s">
        <v>354</v>
      </c>
      <c r="Y171" s="127" t="s">
        <v>348</v>
      </c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436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 t="s">
        <v>437</v>
      </c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400</v>
      </c>
      <c r="B185" s="213"/>
      <c r="C185" s="213" t="s">
        <v>401</v>
      </c>
      <c r="D185" s="213"/>
      <c r="E185" s="213"/>
      <c r="F185" s="213"/>
      <c r="G185" s="213"/>
      <c r="H185" s="213"/>
      <c r="I185" s="213"/>
      <c r="J185" s="213" t="s">
        <v>401</v>
      </c>
      <c r="K185" s="213"/>
      <c r="L185" s="213"/>
      <c r="M185" s="213"/>
      <c r="N185" s="213"/>
      <c r="O185" s="213"/>
      <c r="P185" s="213"/>
      <c r="R185" s="213" t="s">
        <v>401</v>
      </c>
      <c r="S185" s="213"/>
      <c r="T185" s="213"/>
      <c r="U185" s="213"/>
      <c r="V185" s="213"/>
      <c r="W185" s="213"/>
      <c r="X185" s="213"/>
      <c r="Y185" s="213" t="s">
        <v>401</v>
      </c>
      <c r="Z185" s="213"/>
      <c r="AA185" s="213"/>
      <c r="AB185" s="213"/>
      <c r="AC185" s="213"/>
      <c r="AD185" s="213"/>
      <c r="AE185" s="213"/>
      <c r="AF185" s="213" t="s">
        <v>401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438</v>
      </c>
      <c r="D186" s="215"/>
      <c r="E186" s="215"/>
      <c r="F186" s="215"/>
      <c r="G186" s="215"/>
      <c r="H186" s="215"/>
      <c r="I186" s="215"/>
      <c r="J186" s="215" t="s">
        <v>439</v>
      </c>
      <c r="K186" s="215"/>
      <c r="L186" s="215"/>
      <c r="M186" s="215"/>
      <c r="N186" s="215"/>
      <c r="O186" s="215"/>
      <c r="P186" s="215"/>
      <c r="R186" s="215" t="s">
        <v>440</v>
      </c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323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323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324</v>
      </c>
      <c r="C188" s="225" t="s">
        <v>434</v>
      </c>
      <c r="D188" s="225"/>
      <c r="E188" s="225"/>
      <c r="F188" s="225"/>
      <c r="G188" s="225"/>
      <c r="H188" s="225"/>
      <c r="I188" s="225"/>
      <c r="J188" s="224" t="s">
        <v>434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434</v>
      </c>
      <c r="T188" s="224"/>
      <c r="U188" s="224"/>
      <c r="V188" s="224"/>
      <c r="W188" s="224"/>
      <c r="X188" s="224"/>
      <c r="Y188" s="224"/>
      <c r="Z188" s="225" t="s">
        <v>434</v>
      </c>
      <c r="AA188" s="225"/>
      <c r="AB188" s="225"/>
      <c r="AC188" s="225"/>
      <c r="AD188" s="225"/>
      <c r="AE188" s="225"/>
      <c r="AF188" s="225"/>
      <c r="AG188" s="224" t="s">
        <v>434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330</v>
      </c>
      <c r="D189" s="211"/>
      <c r="E189" s="211"/>
      <c r="F189" s="211"/>
      <c r="G189" s="212" t="s">
        <v>331</v>
      </c>
      <c r="H189" s="212" t="s">
        <v>332</v>
      </c>
      <c r="I189" s="212" t="s">
        <v>333</v>
      </c>
      <c r="J189" s="211" t="s">
        <v>330</v>
      </c>
      <c r="K189" s="211"/>
      <c r="L189" s="211"/>
      <c r="M189" s="211"/>
      <c r="N189" s="212" t="s">
        <v>331</v>
      </c>
      <c r="O189" s="212" t="s">
        <v>332</v>
      </c>
      <c r="P189" s="221" t="s">
        <v>333</v>
      </c>
      <c r="R189" s="218"/>
      <c r="S189" s="216" t="s">
        <v>330</v>
      </c>
      <c r="T189" s="211"/>
      <c r="U189" s="211"/>
      <c r="V189" s="211"/>
      <c r="W189" s="212" t="s">
        <v>331</v>
      </c>
      <c r="X189" s="212" t="s">
        <v>332</v>
      </c>
      <c r="Y189" s="212" t="s">
        <v>333</v>
      </c>
      <c r="Z189" s="211" t="s">
        <v>330</v>
      </c>
      <c r="AA189" s="211"/>
      <c r="AB189" s="211"/>
      <c r="AC189" s="211"/>
      <c r="AD189" s="212" t="s">
        <v>331</v>
      </c>
      <c r="AE189" s="212" t="s">
        <v>332</v>
      </c>
      <c r="AF189" s="212" t="s">
        <v>333</v>
      </c>
      <c r="AG189" s="211" t="s">
        <v>330</v>
      </c>
      <c r="AH189" s="211"/>
      <c r="AI189" s="211"/>
      <c r="AJ189" s="211"/>
      <c r="AK189" s="212" t="s">
        <v>331</v>
      </c>
      <c r="AL189" s="212" t="s">
        <v>332</v>
      </c>
      <c r="AM189" s="221" t="s">
        <v>333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400</v>
      </c>
      <c r="B247" s="213"/>
      <c r="C247" s="213" t="s">
        <v>401</v>
      </c>
      <c r="D247" s="213"/>
      <c r="E247" s="213"/>
      <c r="F247" s="213"/>
      <c r="G247" s="213"/>
      <c r="H247" s="213"/>
      <c r="I247" s="213"/>
      <c r="J247" s="213" t="s">
        <v>401</v>
      </c>
      <c r="K247" s="213"/>
      <c r="L247" s="213"/>
      <c r="M247" s="213"/>
      <c r="N247" s="213"/>
      <c r="O247" s="213"/>
      <c r="P247" s="213"/>
      <c r="R247" s="213" t="s">
        <v>401</v>
      </c>
      <c r="S247" s="213"/>
      <c r="T247" s="213"/>
      <c r="U247" s="213"/>
      <c r="V247" s="213"/>
      <c r="W247" s="213"/>
      <c r="X247" s="213"/>
      <c r="Y247" s="213" t="s">
        <v>401</v>
      </c>
      <c r="Z247" s="213"/>
      <c r="AA247" s="213"/>
      <c r="AB247" s="213"/>
      <c r="AC247" s="213"/>
      <c r="AD247" s="213"/>
      <c r="AE247" s="213"/>
      <c r="AF247" s="213" t="s">
        <v>401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S43" sqref="S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9" width="4.5703125" style="49" customWidth="1"/>
    <col min="20" max="21" width="4.140625" style="49" customWidth="1"/>
    <col min="22" max="24" width="4.28515625" style="49" customWidth="1"/>
    <col min="25" max="33" width="9.140625" style="49"/>
  </cols>
  <sheetData>
    <row r="1" spans="1:33" s="32" customFormat="1" ht="21" customHeight="1" x14ac:dyDescent="0.25">
      <c r="A1" s="234" t="s">
        <v>441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442</v>
      </c>
      <c r="D2" s="232" t="s">
        <v>443</v>
      </c>
      <c r="E2" s="232" t="s">
        <v>444</v>
      </c>
      <c r="F2" s="232" t="s">
        <v>445</v>
      </c>
      <c r="G2" s="232" t="s">
        <v>446</v>
      </c>
      <c r="H2" s="232" t="s">
        <v>447</v>
      </c>
      <c r="I2" s="232" t="s">
        <v>448</v>
      </c>
      <c r="J2" s="232" t="s">
        <v>449</v>
      </c>
      <c r="K2" s="232" t="s">
        <v>450</v>
      </c>
      <c r="L2" s="232" t="s">
        <v>411</v>
      </c>
      <c r="M2" s="232" t="s">
        <v>451</v>
      </c>
      <c r="N2" s="232" t="s">
        <v>452</v>
      </c>
      <c r="O2" s="232" t="s">
        <v>433</v>
      </c>
      <c r="P2" s="232" t="s">
        <v>453</v>
      </c>
      <c r="Q2" s="232" t="s">
        <v>454</v>
      </c>
      <c r="R2" s="232"/>
      <c r="S2" s="237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158" t="s">
        <v>455</v>
      </c>
      <c r="R3" s="158" t="s">
        <v>456</v>
      </c>
      <c r="S3" s="159" t="s">
        <v>457</v>
      </c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350000000000001" customHeight="1" x14ac:dyDescent="0.25">
      <c r="A4" s="61">
        <v>1</v>
      </c>
      <c r="B4" s="154" t="s">
        <v>36</v>
      </c>
      <c r="C4" s="45">
        <f>ROUND(7,1)</f>
        <v>7</v>
      </c>
      <c r="D4" s="45">
        <f>ROUND(6.5,1)</f>
        <v>6.5</v>
      </c>
      <c r="E4" s="45">
        <f>ROUND(6.7,1)</f>
        <v>6.7</v>
      </c>
      <c r="F4" s="45">
        <f>ROUND(7.7,1)</f>
        <v>7.7</v>
      </c>
      <c r="G4" s="45">
        <f>ROUND(9,1)</f>
        <v>9</v>
      </c>
      <c r="H4" s="45">
        <f>ROUND(6.8,1)</f>
        <v>6.8</v>
      </c>
      <c r="I4" s="45">
        <f>ROUND(8.7,1)</f>
        <v>8.6999999999999993</v>
      </c>
      <c r="J4" s="45">
        <f>ROUND(8.7,1)</f>
        <v>8.6999999999999993</v>
      </c>
      <c r="K4" s="45">
        <f>ROUND(6.9,1)</f>
        <v>6.9</v>
      </c>
      <c r="L4" s="45">
        <f>ROUND(9.6,1)</f>
        <v>9.6</v>
      </c>
      <c r="M4" s="45">
        <f>ROUND(8.6,1)</f>
        <v>8.6</v>
      </c>
      <c r="N4" s="45" t="s">
        <v>435</v>
      </c>
      <c r="O4" s="45">
        <f>ROUND(8.1,1)</f>
        <v>8.1</v>
      </c>
      <c r="P4" s="45">
        <f>ROUND(7.9,1)</f>
        <v>7.9</v>
      </c>
      <c r="Q4" s="45" t="s">
        <v>458</v>
      </c>
      <c r="R4" s="45" t="s">
        <v>459</v>
      </c>
      <c r="S4" s="156" t="s">
        <v>460</v>
      </c>
    </row>
    <row r="5" spans="1:33" ht="16.350000000000001" customHeight="1" x14ac:dyDescent="0.25">
      <c r="A5" s="61">
        <v>2</v>
      </c>
      <c r="B5" s="154" t="s">
        <v>45</v>
      </c>
      <c r="C5" s="45">
        <f>ROUND(7.6,1)</f>
        <v>7.6</v>
      </c>
      <c r="D5" s="45">
        <f>ROUND(6.9,1)</f>
        <v>6.9</v>
      </c>
      <c r="E5" s="45">
        <f>ROUND(7.2,1)</f>
        <v>7.2</v>
      </c>
      <c r="F5" s="45">
        <f>ROUND(7.3,1)</f>
        <v>7.3</v>
      </c>
      <c r="G5" s="45">
        <f>ROUND(9.4,1)</f>
        <v>9.4</v>
      </c>
      <c r="H5" s="45">
        <f>ROUND(6.6,1)</f>
        <v>6.6</v>
      </c>
      <c r="I5" s="45">
        <f>ROUND(8.3,1)</f>
        <v>8.3000000000000007</v>
      </c>
      <c r="J5" s="45">
        <f>ROUND(8.1,1)</f>
        <v>8.1</v>
      </c>
      <c r="K5" s="45">
        <f>ROUND(5.8,1)</f>
        <v>5.8</v>
      </c>
      <c r="L5" s="45">
        <f>ROUND(9.3,1)</f>
        <v>9.3000000000000007</v>
      </c>
      <c r="M5" s="45">
        <f>ROUND(8.2,1)</f>
        <v>8.1999999999999993</v>
      </c>
      <c r="N5" s="45" t="s">
        <v>435</v>
      </c>
      <c r="O5" s="45">
        <f>ROUND(9,1)</f>
        <v>9</v>
      </c>
      <c r="P5" s="45">
        <f>ROUND(7.8,1)</f>
        <v>7.8</v>
      </c>
      <c r="Q5" s="45" t="s">
        <v>458</v>
      </c>
      <c r="R5" s="45" t="s">
        <v>459</v>
      </c>
      <c r="S5" s="156" t="s">
        <v>460</v>
      </c>
    </row>
    <row r="6" spans="1:33" ht="16.350000000000001" customHeight="1" x14ac:dyDescent="0.25">
      <c r="A6" s="61">
        <v>3</v>
      </c>
      <c r="B6" s="154" t="s">
        <v>51</v>
      </c>
      <c r="C6" s="45">
        <f>ROUND(7,1)</f>
        <v>7</v>
      </c>
      <c r="D6" s="45">
        <f>ROUND(6.7,1)</f>
        <v>6.7</v>
      </c>
      <c r="E6" s="45">
        <f>ROUND(7.7,1)</f>
        <v>7.7</v>
      </c>
      <c r="F6" s="45">
        <f>ROUND(7.6,1)</f>
        <v>7.6</v>
      </c>
      <c r="G6" s="45">
        <f>ROUND(9.2,1)</f>
        <v>9.1999999999999993</v>
      </c>
      <c r="H6" s="45">
        <f>ROUND(6.6,1)</f>
        <v>6.6</v>
      </c>
      <c r="I6" s="45">
        <f>ROUND(8.9,1)</f>
        <v>8.9</v>
      </c>
      <c r="J6" s="45">
        <f>ROUND(8.3,1)</f>
        <v>8.3000000000000007</v>
      </c>
      <c r="K6" s="45">
        <f>ROUND(6.8,1)</f>
        <v>6.8</v>
      </c>
      <c r="L6" s="45">
        <f>ROUND(9.3,1)</f>
        <v>9.3000000000000007</v>
      </c>
      <c r="M6" s="45">
        <f>ROUND(9.3,1)</f>
        <v>9.3000000000000007</v>
      </c>
      <c r="N6" s="45" t="s">
        <v>435</v>
      </c>
      <c r="O6" s="45">
        <f>ROUND(8.9,1)</f>
        <v>8.9</v>
      </c>
      <c r="P6" s="45">
        <f>ROUND(8,1)</f>
        <v>8</v>
      </c>
      <c r="Q6" s="45" t="s">
        <v>458</v>
      </c>
      <c r="R6" s="45" t="s">
        <v>459</v>
      </c>
      <c r="S6" s="156" t="s">
        <v>460</v>
      </c>
    </row>
    <row r="7" spans="1:33" ht="16.350000000000001" customHeight="1" x14ac:dyDescent="0.25">
      <c r="A7" s="61">
        <v>4</v>
      </c>
      <c r="B7" s="154" t="s">
        <v>57</v>
      </c>
      <c r="C7" s="45">
        <f>ROUND(6.6,1)</f>
        <v>6.6</v>
      </c>
      <c r="D7" s="45">
        <f>ROUND(6.8,1)</f>
        <v>6.8</v>
      </c>
      <c r="E7" s="45">
        <f>ROUND(6.2,1)</f>
        <v>6.2</v>
      </c>
      <c r="F7" s="45">
        <f>ROUND(6.9,1)</f>
        <v>6.9</v>
      </c>
      <c r="G7" s="45">
        <f>ROUND(9.6,1)</f>
        <v>9.6</v>
      </c>
      <c r="H7" s="45">
        <f>ROUND(6.1,1)</f>
        <v>6.1</v>
      </c>
      <c r="I7" s="45">
        <f>ROUND(8,1)</f>
        <v>8</v>
      </c>
      <c r="J7" s="45">
        <f>ROUND(7.6,1)</f>
        <v>7.6</v>
      </c>
      <c r="K7" s="45">
        <f>ROUND(7.2,1)</f>
        <v>7.2</v>
      </c>
      <c r="L7" s="45">
        <f>ROUND(8.9,1)</f>
        <v>8.9</v>
      </c>
      <c r="M7" s="45">
        <f>ROUND(8.2,1)</f>
        <v>8.1999999999999993</v>
      </c>
      <c r="N7" s="45" t="s">
        <v>435</v>
      </c>
      <c r="O7" s="45">
        <f>ROUND(8.6,1)</f>
        <v>8.6</v>
      </c>
      <c r="P7" s="45">
        <f>ROUND(7.6,1)</f>
        <v>7.6</v>
      </c>
      <c r="Q7" s="45" t="s">
        <v>458</v>
      </c>
      <c r="R7" s="45" t="s">
        <v>459</v>
      </c>
      <c r="S7" s="156" t="s">
        <v>460</v>
      </c>
    </row>
    <row r="8" spans="1:33" ht="16.350000000000001" customHeight="1" x14ac:dyDescent="0.25">
      <c r="A8" s="69">
        <v>5</v>
      </c>
      <c r="B8" s="160" t="s">
        <v>63</v>
      </c>
      <c r="C8" s="46">
        <f>ROUND(8.3,1)</f>
        <v>8.3000000000000007</v>
      </c>
      <c r="D8" s="46">
        <f>ROUND(7.7,1)</f>
        <v>7.7</v>
      </c>
      <c r="E8" s="46">
        <f>ROUND(7.7,1)</f>
        <v>7.7</v>
      </c>
      <c r="F8" s="46">
        <f>ROUND(7.6,1)</f>
        <v>7.6</v>
      </c>
      <c r="G8" s="46">
        <f>ROUND(9.7,1)</f>
        <v>9.6999999999999993</v>
      </c>
      <c r="H8" s="46">
        <f>ROUND(7.7,1)</f>
        <v>7.7</v>
      </c>
      <c r="I8" s="46">
        <f>ROUND(8.9,1)</f>
        <v>8.9</v>
      </c>
      <c r="J8" s="46">
        <f>ROUND(8.7,1)</f>
        <v>8.6999999999999993</v>
      </c>
      <c r="K8" s="46">
        <f>ROUND(7.1,1)</f>
        <v>7.1</v>
      </c>
      <c r="L8" s="46">
        <f>ROUND(9.6,1)</f>
        <v>9.6</v>
      </c>
      <c r="M8" s="46">
        <f>ROUND(9.6,1)</f>
        <v>9.6</v>
      </c>
      <c r="N8" s="46" t="s">
        <v>435</v>
      </c>
      <c r="O8" s="46">
        <f>ROUND(9.1,1)</f>
        <v>9.1</v>
      </c>
      <c r="P8" s="46">
        <f>ROUND(8.5,1)</f>
        <v>8.5</v>
      </c>
      <c r="Q8" s="46" t="s">
        <v>461</v>
      </c>
      <c r="R8" s="46" t="s">
        <v>459</v>
      </c>
      <c r="S8" s="161" t="s">
        <v>462</v>
      </c>
    </row>
    <row r="9" spans="1:33" ht="16.350000000000001" customHeight="1" x14ac:dyDescent="0.25">
      <c r="A9" s="61">
        <v>6</v>
      </c>
      <c r="B9" s="154" t="s">
        <v>69</v>
      </c>
      <c r="C9" s="45">
        <f>ROUND(7.4,1)</f>
        <v>7.4</v>
      </c>
      <c r="D9" s="45">
        <f>ROUND(7.6,1)</f>
        <v>7.6</v>
      </c>
      <c r="E9" s="45">
        <f>ROUND(7.7,1)</f>
        <v>7.7</v>
      </c>
      <c r="F9" s="45">
        <f>ROUND(8,1)</f>
        <v>8</v>
      </c>
      <c r="G9" s="45">
        <f>ROUND(9.6,1)</f>
        <v>9.6</v>
      </c>
      <c r="H9" s="45">
        <f>ROUND(7.3,1)</f>
        <v>7.3</v>
      </c>
      <c r="I9" s="45">
        <f>ROUND(8.7,1)</f>
        <v>8.6999999999999993</v>
      </c>
      <c r="J9" s="45">
        <f>ROUND(9.1,1)</f>
        <v>9.1</v>
      </c>
      <c r="K9" s="45">
        <f>ROUND(7.2,1)</f>
        <v>7.2</v>
      </c>
      <c r="L9" s="45">
        <f>ROUND(9.6,1)</f>
        <v>9.6</v>
      </c>
      <c r="M9" s="45">
        <f>ROUND(8.6,1)</f>
        <v>8.6</v>
      </c>
      <c r="N9" s="45" t="s">
        <v>435</v>
      </c>
      <c r="O9" s="45">
        <f>ROUND(8.9,1)</f>
        <v>8.9</v>
      </c>
      <c r="P9" s="45">
        <f>ROUND(8.3,1)</f>
        <v>8.3000000000000007</v>
      </c>
      <c r="Q9" s="45" t="s">
        <v>458</v>
      </c>
      <c r="R9" s="45" t="s">
        <v>459</v>
      </c>
      <c r="S9" s="156" t="s">
        <v>460</v>
      </c>
    </row>
    <row r="10" spans="1:33" ht="16.350000000000001" customHeight="1" x14ac:dyDescent="0.25">
      <c r="A10" s="61">
        <v>7</v>
      </c>
      <c r="B10" s="154" t="s">
        <v>75</v>
      </c>
      <c r="C10" s="45">
        <f>ROUND(8,1)</f>
        <v>8</v>
      </c>
      <c r="D10" s="45">
        <f>ROUND(8.9,1)</f>
        <v>8.9</v>
      </c>
      <c r="E10" s="45">
        <f>ROUND(8.4,1)</f>
        <v>8.4</v>
      </c>
      <c r="F10" s="45">
        <f>ROUND(8.3,1)</f>
        <v>8.3000000000000007</v>
      </c>
      <c r="G10" s="45">
        <f>ROUND(9.6,1)</f>
        <v>9.6</v>
      </c>
      <c r="H10" s="45">
        <f>ROUND(6.9,1)</f>
        <v>6.9</v>
      </c>
      <c r="I10" s="45">
        <f>ROUND(9.1,1)</f>
        <v>9.1</v>
      </c>
      <c r="J10" s="45">
        <f>ROUND(8.8,1)</f>
        <v>8.8000000000000007</v>
      </c>
      <c r="K10" s="45">
        <f>ROUND(6.8,1)</f>
        <v>6.8</v>
      </c>
      <c r="L10" s="45">
        <f>ROUND(9.9,1)</f>
        <v>9.9</v>
      </c>
      <c r="M10" s="45">
        <f>ROUND(9.7,1)</f>
        <v>9.6999999999999993</v>
      </c>
      <c r="N10" s="45" t="s">
        <v>435</v>
      </c>
      <c r="O10" s="45">
        <f>ROUND(9.1,1)</f>
        <v>9.1</v>
      </c>
      <c r="P10" s="45">
        <f>ROUND(8.6,1)</f>
        <v>8.6</v>
      </c>
      <c r="Q10" s="45" t="s">
        <v>461</v>
      </c>
      <c r="R10" s="45" t="s">
        <v>459</v>
      </c>
      <c r="S10" s="156" t="s">
        <v>462</v>
      </c>
    </row>
    <row r="11" spans="1:33" ht="16.350000000000001" customHeight="1" x14ac:dyDescent="0.25">
      <c r="A11" s="61">
        <v>8</v>
      </c>
      <c r="B11" s="154" t="s">
        <v>81</v>
      </c>
      <c r="C11" s="45">
        <f>ROUND(7.5,1)</f>
        <v>7.5</v>
      </c>
      <c r="D11" s="45">
        <f>ROUND(7.5,1)</f>
        <v>7.5</v>
      </c>
      <c r="E11" s="45">
        <f>ROUND(7.1,1)</f>
        <v>7.1</v>
      </c>
      <c r="F11" s="45">
        <f>ROUND(6.9,1)</f>
        <v>6.9</v>
      </c>
      <c r="G11" s="45">
        <f>ROUND(9.5,1)</f>
        <v>9.5</v>
      </c>
      <c r="H11" s="45">
        <f>ROUND(5.6,1)</f>
        <v>5.6</v>
      </c>
      <c r="I11" s="45">
        <f>ROUND(9.4,1)</f>
        <v>9.4</v>
      </c>
      <c r="J11" s="45">
        <f>ROUND(8.6,1)</f>
        <v>8.6</v>
      </c>
      <c r="K11" s="45">
        <f>ROUND(6.4,1)</f>
        <v>6.4</v>
      </c>
      <c r="L11" s="45">
        <f>ROUND(9.6,1)</f>
        <v>9.6</v>
      </c>
      <c r="M11" s="45">
        <f>ROUND(9.1,1)</f>
        <v>9.1</v>
      </c>
      <c r="N11" s="45" t="s">
        <v>435</v>
      </c>
      <c r="O11" s="45">
        <f>ROUND(9.1,1)</f>
        <v>9.1</v>
      </c>
      <c r="P11" s="45">
        <f>ROUND(8,1)</f>
        <v>8</v>
      </c>
      <c r="Q11" s="45" t="s">
        <v>458</v>
      </c>
      <c r="R11" s="45" t="s">
        <v>459</v>
      </c>
      <c r="S11" s="156" t="s">
        <v>460</v>
      </c>
    </row>
    <row r="12" spans="1:33" ht="16.350000000000001" customHeight="1" x14ac:dyDescent="0.25">
      <c r="A12" s="61">
        <v>9</v>
      </c>
      <c r="B12" s="154" t="s">
        <v>87</v>
      </c>
      <c r="C12" s="45">
        <f>ROUND(8,1)</f>
        <v>8</v>
      </c>
      <c r="D12" s="45">
        <f>ROUND(7.4,1)</f>
        <v>7.4</v>
      </c>
      <c r="E12" s="45">
        <f>ROUND(7.5,1)</f>
        <v>7.5</v>
      </c>
      <c r="F12" s="45">
        <f>ROUND(7.8,1)</f>
        <v>7.8</v>
      </c>
      <c r="G12" s="45">
        <f>ROUND(9.5,1)</f>
        <v>9.5</v>
      </c>
      <c r="H12" s="45">
        <f>ROUND(7.1,1)</f>
        <v>7.1</v>
      </c>
      <c r="I12" s="45">
        <f>ROUND(8.4,1)</f>
        <v>8.4</v>
      </c>
      <c r="J12" s="45">
        <f>ROUND(8.4,1)</f>
        <v>8.4</v>
      </c>
      <c r="K12" s="45">
        <f>ROUND(8,1)</f>
        <v>8</v>
      </c>
      <c r="L12" s="45">
        <f>ROUND(9.2,1)</f>
        <v>9.1999999999999993</v>
      </c>
      <c r="M12" s="45">
        <f>ROUND(9.4,1)</f>
        <v>9.4</v>
      </c>
      <c r="N12" s="45" t="s">
        <v>435</v>
      </c>
      <c r="O12" s="45">
        <f>ROUND(8.4,1)</f>
        <v>8.4</v>
      </c>
      <c r="P12" s="45">
        <f>ROUND(8.3,1)</f>
        <v>8.3000000000000007</v>
      </c>
      <c r="Q12" s="45" t="s">
        <v>461</v>
      </c>
      <c r="R12" s="45" t="s">
        <v>459</v>
      </c>
      <c r="S12" s="156" t="s">
        <v>462</v>
      </c>
    </row>
    <row r="13" spans="1:33" ht="16.350000000000001" customHeight="1" x14ac:dyDescent="0.25">
      <c r="A13" s="69">
        <v>10</v>
      </c>
      <c r="B13" s="160" t="s">
        <v>93</v>
      </c>
      <c r="C13" s="46">
        <f>ROUND(7.7,1)</f>
        <v>7.7</v>
      </c>
      <c r="D13" s="46">
        <f>ROUND(8.5,1)</f>
        <v>8.5</v>
      </c>
      <c r="E13" s="46">
        <f>ROUND(7.1,1)</f>
        <v>7.1</v>
      </c>
      <c r="F13" s="46">
        <f>ROUND(6.5,1)</f>
        <v>6.5</v>
      </c>
      <c r="G13" s="46">
        <f>ROUND(9,1)</f>
        <v>9</v>
      </c>
      <c r="H13" s="46">
        <f>ROUND(7.2,1)</f>
        <v>7.2</v>
      </c>
      <c r="I13" s="46">
        <f>ROUND(9.1,1)</f>
        <v>9.1</v>
      </c>
      <c r="J13" s="46">
        <f>ROUND(8.6,1)</f>
        <v>8.6</v>
      </c>
      <c r="K13" s="46">
        <f>ROUND(7.9,1)</f>
        <v>7.9</v>
      </c>
      <c r="L13" s="46">
        <f>ROUND(9.6,1)</f>
        <v>9.6</v>
      </c>
      <c r="M13" s="46">
        <f>ROUND(9.1,1)</f>
        <v>9.1</v>
      </c>
      <c r="N13" s="46" t="s">
        <v>435</v>
      </c>
      <c r="O13" s="46">
        <f>ROUND(9.3,1)</f>
        <v>9.3000000000000007</v>
      </c>
      <c r="P13" s="46">
        <f>ROUND(8.3,1)</f>
        <v>8.3000000000000007</v>
      </c>
      <c r="Q13" s="46" t="s">
        <v>458</v>
      </c>
      <c r="R13" s="46" t="s">
        <v>459</v>
      </c>
      <c r="S13" s="161" t="s">
        <v>460</v>
      </c>
    </row>
    <row r="14" spans="1:33" ht="16.350000000000001" customHeight="1" x14ac:dyDescent="0.25">
      <c r="A14" s="61">
        <v>11</v>
      </c>
      <c r="B14" s="154" t="s">
        <v>99</v>
      </c>
      <c r="C14" s="45">
        <f>ROUND(7.8,1)</f>
        <v>7.8</v>
      </c>
      <c r="D14" s="45">
        <f>ROUND(7.5,1)</f>
        <v>7.5</v>
      </c>
      <c r="E14" s="45">
        <f>ROUND(8.8,1)</f>
        <v>8.8000000000000007</v>
      </c>
      <c r="F14" s="45">
        <f>ROUND(7.6,1)</f>
        <v>7.6</v>
      </c>
      <c r="G14" s="45">
        <f>ROUND(9,1)</f>
        <v>9</v>
      </c>
      <c r="H14" s="45">
        <f>ROUND(7,1)</f>
        <v>7</v>
      </c>
      <c r="I14" s="45">
        <f>ROUND(9,1)</f>
        <v>9</v>
      </c>
      <c r="J14" s="45">
        <f>ROUND(9.1,1)</f>
        <v>9.1</v>
      </c>
      <c r="K14" s="45">
        <f>ROUND(6.5,1)</f>
        <v>6.5</v>
      </c>
      <c r="L14" s="45">
        <f>ROUND(9.8,1)</f>
        <v>9.8000000000000007</v>
      </c>
      <c r="M14" s="45">
        <f>ROUND(9.9,1)</f>
        <v>9.9</v>
      </c>
      <c r="N14" s="45" t="s">
        <v>435</v>
      </c>
      <c r="O14" s="45">
        <f>ROUND(9.4,1)</f>
        <v>9.4</v>
      </c>
      <c r="P14" s="45">
        <f>ROUND(8.5,1)</f>
        <v>8.5</v>
      </c>
      <c r="Q14" s="45" t="s">
        <v>458</v>
      </c>
      <c r="R14" s="45" t="s">
        <v>459</v>
      </c>
      <c r="S14" s="156" t="s">
        <v>460</v>
      </c>
    </row>
    <row r="15" spans="1:33" ht="16.350000000000001" customHeight="1" x14ac:dyDescent="0.25">
      <c r="A15" s="61">
        <v>12</v>
      </c>
      <c r="B15" s="154" t="s">
        <v>104</v>
      </c>
      <c r="C15" s="45">
        <f>ROUND(7.9,1)</f>
        <v>7.9</v>
      </c>
      <c r="D15" s="45">
        <f>ROUND(8.2,1)</f>
        <v>8.1999999999999993</v>
      </c>
      <c r="E15" s="45">
        <f>ROUND(7,1)</f>
        <v>7</v>
      </c>
      <c r="F15" s="45">
        <f>ROUND(8.3,1)</f>
        <v>8.3000000000000007</v>
      </c>
      <c r="G15" s="45">
        <f>ROUND(9.3,1)</f>
        <v>9.3000000000000007</v>
      </c>
      <c r="H15" s="45">
        <f>ROUND(6.5,1)</f>
        <v>6.5</v>
      </c>
      <c r="I15" s="45">
        <f>ROUND(8.8,1)</f>
        <v>8.8000000000000007</v>
      </c>
      <c r="J15" s="45">
        <f>ROUND(9.1,1)</f>
        <v>9.1</v>
      </c>
      <c r="K15" s="45">
        <f>ROUND(5.9,1)</f>
        <v>5.9</v>
      </c>
      <c r="L15" s="45">
        <f>ROUND(9.8,1)</f>
        <v>9.8000000000000007</v>
      </c>
      <c r="M15" s="45">
        <f>ROUND(8.7,1)</f>
        <v>8.6999999999999993</v>
      </c>
      <c r="N15" s="45" t="s">
        <v>435</v>
      </c>
      <c r="O15" s="45">
        <f>ROUND(9.1,1)</f>
        <v>9.1</v>
      </c>
      <c r="P15" s="45">
        <f>ROUND(8.2,1)</f>
        <v>8.1999999999999993</v>
      </c>
      <c r="Q15" s="45" t="s">
        <v>458</v>
      </c>
      <c r="R15" s="45" t="s">
        <v>459</v>
      </c>
      <c r="S15" s="156" t="s">
        <v>460</v>
      </c>
    </row>
    <row r="16" spans="1:33" ht="16.350000000000001" customHeight="1" x14ac:dyDescent="0.25">
      <c r="A16" s="61">
        <v>13</v>
      </c>
      <c r="B16" s="154" t="s">
        <v>110</v>
      </c>
      <c r="C16" s="45">
        <f>ROUND(8.3,1)</f>
        <v>8.3000000000000007</v>
      </c>
      <c r="D16" s="45">
        <f>ROUND(8.7,1)</f>
        <v>8.6999999999999993</v>
      </c>
      <c r="E16" s="45">
        <f>ROUND(9,1)</f>
        <v>9</v>
      </c>
      <c r="F16" s="45">
        <f>ROUND(8,1)</f>
        <v>8</v>
      </c>
      <c r="G16" s="45">
        <f>ROUND(9.8,1)</f>
        <v>9.8000000000000007</v>
      </c>
      <c r="H16" s="45">
        <f>ROUND(6.3,1)</f>
        <v>6.3</v>
      </c>
      <c r="I16" s="45">
        <f>ROUND(9.4,1)</f>
        <v>9.4</v>
      </c>
      <c r="J16" s="45">
        <f>ROUND(9.2,1)</f>
        <v>9.1999999999999993</v>
      </c>
      <c r="K16" s="45">
        <f>ROUND(6.3,1)</f>
        <v>6.3</v>
      </c>
      <c r="L16" s="45">
        <f>ROUND(9.9,1)</f>
        <v>9.9</v>
      </c>
      <c r="M16" s="45">
        <f>ROUND(9.8,1)</f>
        <v>9.8000000000000007</v>
      </c>
      <c r="N16" s="45" t="s">
        <v>435</v>
      </c>
      <c r="O16" s="45">
        <f>ROUND(8.9,1)</f>
        <v>8.9</v>
      </c>
      <c r="P16" s="45">
        <f>ROUND(8.6,1)</f>
        <v>8.6</v>
      </c>
      <c r="Q16" s="45" t="s">
        <v>458</v>
      </c>
      <c r="R16" s="45" t="s">
        <v>459</v>
      </c>
      <c r="S16" s="156" t="s">
        <v>460</v>
      </c>
    </row>
    <row r="17" spans="1:19" ht="16.350000000000001" customHeight="1" x14ac:dyDescent="0.25">
      <c r="A17" s="61">
        <v>14</v>
      </c>
      <c r="B17" s="154" t="s">
        <v>116</v>
      </c>
      <c r="C17" s="45">
        <f>ROUND(8.3,1)</f>
        <v>8.3000000000000007</v>
      </c>
      <c r="D17" s="45">
        <f>ROUND(7.3,1)</f>
        <v>7.3</v>
      </c>
      <c r="E17" s="45">
        <f>ROUND(8.1,1)</f>
        <v>8.1</v>
      </c>
      <c r="F17" s="45">
        <f>ROUND(7.1,1)</f>
        <v>7.1</v>
      </c>
      <c r="G17" s="45">
        <f>ROUND(9.6,1)</f>
        <v>9.6</v>
      </c>
      <c r="H17" s="45">
        <f>ROUND(6.4,1)</f>
        <v>6.4</v>
      </c>
      <c r="I17" s="45">
        <f>ROUND(8.6,1)</f>
        <v>8.6</v>
      </c>
      <c r="J17" s="45">
        <f>ROUND(8,1)</f>
        <v>8</v>
      </c>
      <c r="K17" s="45">
        <f>ROUND(8.3,1)</f>
        <v>8.3000000000000007</v>
      </c>
      <c r="L17" s="45">
        <f>ROUND(9.2,1)</f>
        <v>9.1999999999999993</v>
      </c>
      <c r="M17" s="45">
        <f>ROUND(9.2,1)</f>
        <v>9.1999999999999993</v>
      </c>
      <c r="N17" s="45" t="s">
        <v>435</v>
      </c>
      <c r="O17" s="45">
        <f>ROUND(9.1,1)</f>
        <v>9.1</v>
      </c>
      <c r="P17" s="45">
        <f>ROUND(8.3,1)</f>
        <v>8.3000000000000007</v>
      </c>
      <c r="Q17" s="45" t="s">
        <v>458</v>
      </c>
      <c r="R17" s="45" t="s">
        <v>459</v>
      </c>
      <c r="S17" s="156" t="s">
        <v>460</v>
      </c>
    </row>
    <row r="18" spans="1:19" ht="16.350000000000001" customHeight="1" x14ac:dyDescent="0.25">
      <c r="A18" s="69">
        <v>15</v>
      </c>
      <c r="B18" s="160" t="s">
        <v>121</v>
      </c>
      <c r="C18" s="46">
        <f>ROUND(7.6,1)</f>
        <v>7.6</v>
      </c>
      <c r="D18" s="46">
        <f>ROUND(6.5,1)</f>
        <v>6.5</v>
      </c>
      <c r="E18" s="46">
        <f>ROUND(6.1,1)</f>
        <v>6.1</v>
      </c>
      <c r="F18" s="46">
        <f>ROUND(7.8,1)</f>
        <v>7.8</v>
      </c>
      <c r="G18" s="46">
        <f>ROUND(9.1,1)</f>
        <v>9.1</v>
      </c>
      <c r="H18" s="46">
        <f>ROUND(6.7,1)</f>
        <v>6.7</v>
      </c>
      <c r="I18" s="46">
        <f>ROUND(8.2,1)</f>
        <v>8.1999999999999993</v>
      </c>
      <c r="J18" s="46">
        <f>ROUND(8.1,1)</f>
        <v>8.1</v>
      </c>
      <c r="K18" s="46">
        <f>ROUND(7.3,1)</f>
        <v>7.3</v>
      </c>
      <c r="L18" s="46">
        <f>ROUND(9.3,1)</f>
        <v>9.3000000000000007</v>
      </c>
      <c r="M18" s="46">
        <f>ROUND(8.4,1)</f>
        <v>8.4</v>
      </c>
      <c r="N18" s="46" t="s">
        <v>435</v>
      </c>
      <c r="O18" s="46">
        <f>ROUND(8.6,1)</f>
        <v>8.6</v>
      </c>
      <c r="P18" s="46">
        <f>ROUND(7.8,1)</f>
        <v>7.8</v>
      </c>
      <c r="Q18" s="46" t="s">
        <v>458</v>
      </c>
      <c r="R18" s="46" t="s">
        <v>459</v>
      </c>
      <c r="S18" s="161" t="s">
        <v>460</v>
      </c>
    </row>
    <row r="19" spans="1:19" ht="16.350000000000001" customHeight="1" x14ac:dyDescent="0.25">
      <c r="A19" s="61">
        <v>16</v>
      </c>
      <c r="B19" s="154" t="s">
        <v>127</v>
      </c>
      <c r="C19" s="45">
        <f>ROUND(7.2,1)</f>
        <v>7.2</v>
      </c>
      <c r="D19" s="45">
        <f>ROUND(7.6,1)</f>
        <v>7.6</v>
      </c>
      <c r="E19" s="45">
        <f>ROUND(7.1,1)</f>
        <v>7.1</v>
      </c>
      <c r="F19" s="45">
        <f>ROUND(7,1)</f>
        <v>7</v>
      </c>
      <c r="G19" s="45">
        <f>ROUND(9.8,1)</f>
        <v>9.8000000000000007</v>
      </c>
      <c r="H19" s="45">
        <f>ROUND(6.7,1)</f>
        <v>6.7</v>
      </c>
      <c r="I19" s="45">
        <f>ROUND(8.3,1)</f>
        <v>8.3000000000000007</v>
      </c>
      <c r="J19" s="45">
        <f>ROUND(8.3,1)</f>
        <v>8.3000000000000007</v>
      </c>
      <c r="K19" s="45">
        <f>ROUND(5.8,1)</f>
        <v>5.8</v>
      </c>
      <c r="L19" s="45">
        <f>ROUND(9.2,1)</f>
        <v>9.1999999999999993</v>
      </c>
      <c r="M19" s="45">
        <f>ROUND(9,1)</f>
        <v>9</v>
      </c>
      <c r="N19" s="45" t="s">
        <v>435</v>
      </c>
      <c r="O19" s="45">
        <f>ROUND(9,1)</f>
        <v>9</v>
      </c>
      <c r="P19" s="45">
        <f>ROUND(7.9,1)</f>
        <v>7.9</v>
      </c>
      <c r="Q19" s="45" t="s">
        <v>458</v>
      </c>
      <c r="R19" s="45" t="s">
        <v>459</v>
      </c>
      <c r="S19" s="156" t="s">
        <v>460</v>
      </c>
    </row>
    <row r="20" spans="1:19" ht="16.350000000000001" customHeight="1" x14ac:dyDescent="0.25">
      <c r="A20" s="61">
        <v>17</v>
      </c>
      <c r="B20" s="154" t="s">
        <v>133</v>
      </c>
      <c r="C20" s="45">
        <f>ROUND(6.3,1)</f>
        <v>6.3</v>
      </c>
      <c r="D20" s="45">
        <f>ROUND(7.1,1)</f>
        <v>7.1</v>
      </c>
      <c r="E20" s="45">
        <f>ROUND(6,1)</f>
        <v>6</v>
      </c>
      <c r="F20" s="45">
        <f>ROUND(6.9,1)</f>
        <v>6.9</v>
      </c>
      <c r="G20" s="45">
        <f>ROUND(9.6,1)</f>
        <v>9.6</v>
      </c>
      <c r="H20" s="45">
        <f>ROUND(6.6,1)</f>
        <v>6.6</v>
      </c>
      <c r="I20" s="45">
        <f>ROUND(7.1,1)</f>
        <v>7.1</v>
      </c>
      <c r="J20" s="45">
        <f>ROUND(7.2,1)</f>
        <v>7.2</v>
      </c>
      <c r="K20" s="45">
        <f>ROUND(6.8,1)</f>
        <v>6.8</v>
      </c>
      <c r="L20" s="45">
        <f>ROUND(8.4,1)</f>
        <v>8.4</v>
      </c>
      <c r="M20" s="45">
        <f>ROUND(7,1)</f>
        <v>7</v>
      </c>
      <c r="N20" s="45" t="s">
        <v>435</v>
      </c>
      <c r="O20" s="45">
        <f>ROUND(8,1)</f>
        <v>8</v>
      </c>
      <c r="P20" s="45">
        <f>ROUND(7.3,1)</f>
        <v>7.3</v>
      </c>
      <c r="Q20" s="45" t="s">
        <v>458</v>
      </c>
      <c r="R20" s="45" t="s">
        <v>459</v>
      </c>
      <c r="S20" s="156" t="s">
        <v>460</v>
      </c>
    </row>
    <row r="21" spans="1:19" ht="16.350000000000001" customHeight="1" x14ac:dyDescent="0.25">
      <c r="A21" s="61">
        <v>18</v>
      </c>
      <c r="B21" s="154" t="s">
        <v>139</v>
      </c>
      <c r="C21" s="45">
        <f>ROUND(8.1,1)</f>
        <v>8.1</v>
      </c>
      <c r="D21" s="45">
        <f>ROUND(7.9,1)</f>
        <v>7.9</v>
      </c>
      <c r="E21" s="45">
        <f>ROUND(7,1)</f>
        <v>7</v>
      </c>
      <c r="F21" s="45">
        <f>ROUND(6.2,1)</f>
        <v>6.2</v>
      </c>
      <c r="G21" s="45">
        <f>ROUND(9.4,1)</f>
        <v>9.4</v>
      </c>
      <c r="H21" s="45">
        <f>ROUND(6.5,1)</f>
        <v>6.5</v>
      </c>
      <c r="I21" s="45">
        <f>ROUND(8.5,1)</f>
        <v>8.5</v>
      </c>
      <c r="J21" s="45">
        <f>ROUND(8.5,1)</f>
        <v>8.5</v>
      </c>
      <c r="K21" s="45">
        <f>ROUND(6.7,1)</f>
        <v>6.7</v>
      </c>
      <c r="L21" s="45">
        <f>ROUND(9.7,1)</f>
        <v>9.6999999999999993</v>
      </c>
      <c r="M21" s="45">
        <f>ROUND(8.6,1)</f>
        <v>8.6</v>
      </c>
      <c r="N21" s="45" t="s">
        <v>435</v>
      </c>
      <c r="O21" s="45">
        <f>ROUND(9,1)</f>
        <v>9</v>
      </c>
      <c r="P21" s="45">
        <f>ROUND(8,1)</f>
        <v>8</v>
      </c>
      <c r="Q21" s="45" t="s">
        <v>458</v>
      </c>
      <c r="R21" s="45" t="s">
        <v>459</v>
      </c>
      <c r="S21" s="156" t="s">
        <v>460</v>
      </c>
    </row>
    <row r="22" spans="1:19" ht="16.350000000000001" customHeight="1" x14ac:dyDescent="0.25">
      <c r="A22" s="61">
        <v>19</v>
      </c>
      <c r="B22" s="154" t="s">
        <v>145</v>
      </c>
      <c r="C22" s="45">
        <f>ROUND(6.9,1)</f>
        <v>6.9</v>
      </c>
      <c r="D22" s="45">
        <f>ROUND(6.7,1)</f>
        <v>6.7</v>
      </c>
      <c r="E22" s="45">
        <f>ROUND(6.4,1)</f>
        <v>6.4</v>
      </c>
      <c r="F22" s="45">
        <f>ROUND(6.1,1)</f>
        <v>6.1</v>
      </c>
      <c r="G22" s="45">
        <f>ROUND(8.8,1)</f>
        <v>8.8000000000000007</v>
      </c>
      <c r="H22" s="45">
        <f>ROUND(5.4,1)</f>
        <v>5.4</v>
      </c>
      <c r="I22" s="45">
        <f>ROUND(8.4,1)</f>
        <v>8.4</v>
      </c>
      <c r="J22" s="45">
        <f>ROUND(6.8,1)</f>
        <v>6.8</v>
      </c>
      <c r="K22" s="45">
        <f>ROUND(6.8,1)</f>
        <v>6.8</v>
      </c>
      <c r="L22" s="45">
        <f>ROUND(8.9,1)</f>
        <v>8.9</v>
      </c>
      <c r="M22" s="45">
        <f>ROUND(7.4,1)</f>
        <v>7.4</v>
      </c>
      <c r="N22" s="45" t="s">
        <v>435</v>
      </c>
      <c r="O22" s="45">
        <f>ROUND(8.7,1)</f>
        <v>8.6999999999999993</v>
      </c>
      <c r="P22" s="45">
        <f>ROUND(7.3,1)</f>
        <v>7.3</v>
      </c>
      <c r="Q22" s="45" t="s">
        <v>458</v>
      </c>
      <c r="R22" s="45" t="s">
        <v>459</v>
      </c>
      <c r="S22" s="156" t="s">
        <v>460</v>
      </c>
    </row>
    <row r="23" spans="1:19" ht="16.350000000000001" customHeight="1" x14ac:dyDescent="0.25">
      <c r="A23" s="69">
        <v>20</v>
      </c>
      <c r="B23" s="160" t="s">
        <v>151</v>
      </c>
      <c r="C23" s="46">
        <f>ROUND(8.6,1)</f>
        <v>8.6</v>
      </c>
      <c r="D23" s="46">
        <f>ROUND(8.6,1)</f>
        <v>8.6</v>
      </c>
      <c r="E23" s="46">
        <f>ROUND(8.3,1)</f>
        <v>8.3000000000000007</v>
      </c>
      <c r="F23" s="46">
        <f>ROUND(8.1,1)</f>
        <v>8.1</v>
      </c>
      <c r="G23" s="46">
        <f>ROUND(9.7,1)</f>
        <v>9.6999999999999993</v>
      </c>
      <c r="H23" s="46">
        <f>ROUND(7.2,1)</f>
        <v>7.2</v>
      </c>
      <c r="I23" s="46">
        <f>ROUND(9.3,1)</f>
        <v>9.3000000000000007</v>
      </c>
      <c r="J23" s="46">
        <f>ROUND(8.6,1)</f>
        <v>8.6</v>
      </c>
      <c r="K23" s="46">
        <f>ROUND(8.3,1)</f>
        <v>8.3000000000000007</v>
      </c>
      <c r="L23" s="46">
        <f>ROUND(9.6,1)</f>
        <v>9.6</v>
      </c>
      <c r="M23" s="46">
        <f>ROUND(9.5,1)</f>
        <v>9.5</v>
      </c>
      <c r="N23" s="46" t="s">
        <v>435</v>
      </c>
      <c r="O23" s="46">
        <f>ROUND(9.6,1)</f>
        <v>9.6</v>
      </c>
      <c r="P23" s="46">
        <f>ROUND(8.8,1)</f>
        <v>8.8000000000000007</v>
      </c>
      <c r="Q23" s="46" t="s">
        <v>461</v>
      </c>
      <c r="R23" s="46" t="s">
        <v>459</v>
      </c>
      <c r="S23" s="161" t="s">
        <v>462</v>
      </c>
    </row>
    <row r="24" spans="1:19" ht="16.350000000000001" customHeight="1" x14ac:dyDescent="0.25">
      <c r="A24" s="61">
        <v>21</v>
      </c>
      <c r="B24" s="154" t="s">
        <v>156</v>
      </c>
      <c r="C24" s="45">
        <f>ROUND(7.4,1)</f>
        <v>7.4</v>
      </c>
      <c r="D24" s="45">
        <f>ROUND(6.6,1)</f>
        <v>6.6</v>
      </c>
      <c r="E24" s="45">
        <f>ROUND(3.7,1)</f>
        <v>3.7</v>
      </c>
      <c r="F24" s="45">
        <f>ROUND(7.6,1)</f>
        <v>7.6</v>
      </c>
      <c r="G24" s="45">
        <f>ROUND(8.9,1)</f>
        <v>8.9</v>
      </c>
      <c r="H24" s="45">
        <f>ROUND(3.3,1)</f>
        <v>3.3</v>
      </c>
      <c r="I24" s="45">
        <f>ROUND(5.4,1)</f>
        <v>5.4</v>
      </c>
      <c r="J24" s="45">
        <f>ROUND(6.5,1)</f>
        <v>6.5</v>
      </c>
      <c r="K24" s="45">
        <f>ROUND(4.9,1)</f>
        <v>4.9000000000000004</v>
      </c>
      <c r="L24" s="45">
        <f>ROUND(7.4,1)</f>
        <v>7.4</v>
      </c>
      <c r="M24" s="45">
        <f>ROUND(4.1,1)</f>
        <v>4.0999999999999996</v>
      </c>
      <c r="N24" s="45" t="s">
        <v>435</v>
      </c>
      <c r="O24" s="45">
        <f>ROUND(8,1)</f>
        <v>8</v>
      </c>
      <c r="P24" s="45">
        <f>ROUND(6.2,1)</f>
        <v>6.2</v>
      </c>
      <c r="Q24" s="45" t="s">
        <v>463</v>
      </c>
      <c r="R24" s="45" t="s">
        <v>459</v>
      </c>
      <c r="S24" s="156"/>
    </row>
    <row r="25" spans="1:19" ht="16.350000000000001" customHeight="1" x14ac:dyDescent="0.25">
      <c r="A25" s="61">
        <v>22</v>
      </c>
      <c r="B25" s="154" t="s">
        <v>162</v>
      </c>
      <c r="C25" s="45">
        <f>ROUND(8.7,1)</f>
        <v>8.6999999999999993</v>
      </c>
      <c r="D25" s="45">
        <f>ROUND(8.4,1)</f>
        <v>8.4</v>
      </c>
      <c r="E25" s="45">
        <f>ROUND(8.1,1)</f>
        <v>8.1</v>
      </c>
      <c r="F25" s="45">
        <f>ROUND(6.8,1)</f>
        <v>6.8</v>
      </c>
      <c r="G25" s="45">
        <f>ROUND(9.4,1)</f>
        <v>9.4</v>
      </c>
      <c r="H25" s="45">
        <f>ROUND(6.1,1)</f>
        <v>6.1</v>
      </c>
      <c r="I25" s="45">
        <f>ROUND(8.8,1)</f>
        <v>8.8000000000000007</v>
      </c>
      <c r="J25" s="45">
        <f>ROUND(8,1)</f>
        <v>8</v>
      </c>
      <c r="K25" s="45">
        <f>ROUND(7.1,1)</f>
        <v>7.1</v>
      </c>
      <c r="L25" s="45">
        <f>ROUND(8.6,1)</f>
        <v>8.6</v>
      </c>
      <c r="M25" s="45">
        <f>ROUND(8.9,1)</f>
        <v>8.9</v>
      </c>
      <c r="N25" s="45" t="s">
        <v>435</v>
      </c>
      <c r="O25" s="45">
        <f>ROUND(8.9,1)</f>
        <v>8.9</v>
      </c>
      <c r="P25" s="45">
        <f>ROUND(8.2,1)</f>
        <v>8.1999999999999993</v>
      </c>
      <c r="Q25" s="45" t="s">
        <v>458</v>
      </c>
      <c r="R25" s="45" t="s">
        <v>459</v>
      </c>
      <c r="S25" s="156" t="s">
        <v>460</v>
      </c>
    </row>
    <row r="26" spans="1:19" ht="16.350000000000001" customHeight="1" x14ac:dyDescent="0.25">
      <c r="A26" s="61">
        <v>23</v>
      </c>
      <c r="B26" s="154" t="s">
        <v>168</v>
      </c>
      <c r="C26" s="45">
        <f>ROUND(6.3,1)</f>
        <v>6.3</v>
      </c>
      <c r="D26" s="45">
        <f>ROUND(6.8,1)</f>
        <v>6.8</v>
      </c>
      <c r="E26" s="45">
        <f>ROUND(6.7,1)</f>
        <v>6.7</v>
      </c>
      <c r="F26" s="45">
        <f>ROUND(5.4,1)</f>
        <v>5.4</v>
      </c>
      <c r="G26" s="45">
        <f>ROUND(9.6,1)</f>
        <v>9.6</v>
      </c>
      <c r="H26" s="45">
        <f>ROUND(4.3,1)</f>
        <v>4.3</v>
      </c>
      <c r="I26" s="45">
        <f>ROUND(5.1,1)</f>
        <v>5.0999999999999996</v>
      </c>
      <c r="J26" s="45">
        <f>ROUND(5.1,1)</f>
        <v>5.0999999999999996</v>
      </c>
      <c r="K26" s="45">
        <f>ROUND(5.8,1)</f>
        <v>5.8</v>
      </c>
      <c r="L26" s="45">
        <f>ROUND(7.4,1)</f>
        <v>7.4</v>
      </c>
      <c r="M26" s="45">
        <f>ROUND(4.5,1)</f>
        <v>4.5</v>
      </c>
      <c r="N26" s="45" t="s">
        <v>435</v>
      </c>
      <c r="O26" s="45">
        <f>ROUND(8.3,1)</f>
        <v>8.3000000000000007</v>
      </c>
      <c r="P26" s="45">
        <f>ROUND(6.3,1)</f>
        <v>6.3</v>
      </c>
      <c r="Q26" s="45" t="s">
        <v>464</v>
      </c>
      <c r="R26" s="45" t="s">
        <v>458</v>
      </c>
      <c r="S26" s="156"/>
    </row>
    <row r="27" spans="1:19" ht="16.350000000000001" customHeight="1" x14ac:dyDescent="0.25">
      <c r="A27" s="61">
        <v>24</v>
      </c>
      <c r="B27" s="154" t="s">
        <v>174</v>
      </c>
      <c r="C27" s="45">
        <f>ROUND(8.9,1)</f>
        <v>8.9</v>
      </c>
      <c r="D27" s="45">
        <f>ROUND(8.1,1)</f>
        <v>8.1</v>
      </c>
      <c r="E27" s="45">
        <f>ROUND(7.9,1)</f>
        <v>7.9</v>
      </c>
      <c r="F27" s="45">
        <f>ROUND(9.2,1)</f>
        <v>9.1999999999999993</v>
      </c>
      <c r="G27" s="45">
        <f>ROUND(9.8,1)</f>
        <v>9.8000000000000007</v>
      </c>
      <c r="H27" s="45">
        <f>ROUND(6.3,1)</f>
        <v>6.3</v>
      </c>
      <c r="I27" s="45">
        <f>ROUND(9.2,1)</f>
        <v>9.1999999999999993</v>
      </c>
      <c r="J27" s="45">
        <f>ROUND(8.8,1)</f>
        <v>8.8000000000000007</v>
      </c>
      <c r="K27" s="45">
        <f>ROUND(6.9,1)</f>
        <v>6.9</v>
      </c>
      <c r="L27" s="45">
        <f>ROUND(9.6,1)</f>
        <v>9.6</v>
      </c>
      <c r="M27" s="45">
        <f>ROUND(9.6,1)</f>
        <v>9.6</v>
      </c>
      <c r="N27" s="45" t="s">
        <v>435</v>
      </c>
      <c r="O27" s="45">
        <f>ROUND(8.7,1)</f>
        <v>8.6999999999999993</v>
      </c>
      <c r="P27" s="45">
        <f>ROUND(8.6,1)</f>
        <v>8.6</v>
      </c>
      <c r="Q27" s="45" t="s">
        <v>458</v>
      </c>
      <c r="R27" s="45" t="s">
        <v>459</v>
      </c>
      <c r="S27" s="156" t="s">
        <v>460</v>
      </c>
    </row>
    <row r="28" spans="1:19" ht="16.350000000000001" customHeight="1" x14ac:dyDescent="0.25">
      <c r="A28" s="69">
        <v>25</v>
      </c>
      <c r="B28" s="160" t="s">
        <v>180</v>
      </c>
      <c r="C28" s="46">
        <f>ROUND(8.5,1)</f>
        <v>8.5</v>
      </c>
      <c r="D28" s="46">
        <f>ROUND(8.1,1)</f>
        <v>8.1</v>
      </c>
      <c r="E28" s="46">
        <f>ROUND(7.6,1)</f>
        <v>7.6</v>
      </c>
      <c r="F28" s="46">
        <f>ROUND(6.3,1)</f>
        <v>6.3</v>
      </c>
      <c r="G28" s="46">
        <f>ROUND(9.1,1)</f>
        <v>9.1</v>
      </c>
      <c r="H28" s="46">
        <f>ROUND(4.7,1)</f>
        <v>4.7</v>
      </c>
      <c r="I28" s="46">
        <f>ROUND(6.6,1)</f>
        <v>6.6</v>
      </c>
      <c r="J28" s="46">
        <f>ROUND(8.1,1)</f>
        <v>8.1</v>
      </c>
      <c r="K28" s="46">
        <f>ROUND(6,1)</f>
        <v>6</v>
      </c>
      <c r="L28" s="46">
        <f>ROUND(8.9,1)</f>
        <v>8.9</v>
      </c>
      <c r="M28" s="46">
        <f>ROUND(7.5,1)</f>
        <v>7.5</v>
      </c>
      <c r="N28" s="46" t="s">
        <v>435</v>
      </c>
      <c r="O28" s="46">
        <f>ROUND(8.7,1)</f>
        <v>8.6999999999999993</v>
      </c>
      <c r="P28" s="46">
        <f>ROUND(7.5,1)</f>
        <v>7.5</v>
      </c>
      <c r="Q28" s="46" t="s">
        <v>464</v>
      </c>
      <c r="R28" s="46" t="s">
        <v>459</v>
      </c>
      <c r="S28" s="161"/>
    </row>
    <row r="29" spans="1:19" ht="16.350000000000001" customHeight="1" x14ac:dyDescent="0.25">
      <c r="A29" s="61">
        <v>26</v>
      </c>
      <c r="B29" s="154" t="s">
        <v>186</v>
      </c>
      <c r="C29" s="45">
        <f>ROUND(7.4,1)</f>
        <v>7.4</v>
      </c>
      <c r="D29" s="45">
        <f>ROUND(4.8,1)</f>
        <v>4.8</v>
      </c>
      <c r="E29" s="45">
        <f>ROUND(4.7,1)</f>
        <v>4.7</v>
      </c>
      <c r="F29" s="45">
        <f>ROUND(5.7,1)</f>
        <v>5.7</v>
      </c>
      <c r="G29" s="45">
        <f>ROUND(9.3,1)</f>
        <v>9.3000000000000007</v>
      </c>
      <c r="H29" s="45">
        <f>ROUND(5.2,1)</f>
        <v>5.2</v>
      </c>
      <c r="I29" s="45">
        <f>ROUND(8.7,1)</f>
        <v>8.6999999999999993</v>
      </c>
      <c r="J29" s="45">
        <f>ROUND(6.5,1)</f>
        <v>6.5</v>
      </c>
      <c r="K29" s="45">
        <f>ROUND(6.1,1)</f>
        <v>6.1</v>
      </c>
      <c r="L29" s="45">
        <f>ROUND(8.1,1)</f>
        <v>8.1</v>
      </c>
      <c r="M29" s="45">
        <f>ROUND(5.3,1)</f>
        <v>5.3</v>
      </c>
      <c r="N29" s="45" t="s">
        <v>435</v>
      </c>
      <c r="O29" s="45">
        <f>ROUND(8.1,1)</f>
        <v>8.1</v>
      </c>
      <c r="P29" s="45">
        <f>ROUND(6.7,1)</f>
        <v>6.7</v>
      </c>
      <c r="Q29" s="45" t="s">
        <v>464</v>
      </c>
      <c r="R29" s="45" t="s">
        <v>459</v>
      </c>
      <c r="S29" s="156"/>
    </row>
    <row r="30" spans="1:19" ht="16.350000000000001" customHeight="1" x14ac:dyDescent="0.25">
      <c r="A30" s="61">
        <v>27</v>
      </c>
      <c r="B30" s="154" t="s">
        <v>192</v>
      </c>
      <c r="C30" s="45">
        <f>ROUND(8.7,1)</f>
        <v>8.6999999999999993</v>
      </c>
      <c r="D30" s="45">
        <f>ROUND(8.1,1)</f>
        <v>8.1</v>
      </c>
      <c r="E30" s="45">
        <f>ROUND(7.9,1)</f>
        <v>7.9</v>
      </c>
      <c r="F30" s="45">
        <f>ROUND(8.3,1)</f>
        <v>8.3000000000000007</v>
      </c>
      <c r="G30" s="45">
        <f>ROUND(9.6,1)</f>
        <v>9.6</v>
      </c>
      <c r="H30" s="45">
        <f>ROUND(6.6,1)</f>
        <v>6.6</v>
      </c>
      <c r="I30" s="45">
        <f>ROUND(9.4,1)</f>
        <v>9.4</v>
      </c>
      <c r="J30" s="45">
        <f>ROUND(8.3,1)</f>
        <v>8.3000000000000007</v>
      </c>
      <c r="K30" s="45">
        <f>ROUND(6.9,1)</f>
        <v>6.9</v>
      </c>
      <c r="L30" s="45">
        <f>ROUND(9.8,1)</f>
        <v>9.8000000000000007</v>
      </c>
      <c r="M30" s="45">
        <f>ROUND(9,1)</f>
        <v>9</v>
      </c>
      <c r="N30" s="45" t="s">
        <v>435</v>
      </c>
      <c r="O30" s="45">
        <f>ROUND(8.9,1)</f>
        <v>8.9</v>
      </c>
      <c r="P30" s="45">
        <f>ROUND(8.5,1)</f>
        <v>8.5</v>
      </c>
      <c r="Q30" s="45" t="s">
        <v>461</v>
      </c>
      <c r="R30" s="45" t="s">
        <v>459</v>
      </c>
      <c r="S30" s="156" t="s">
        <v>462</v>
      </c>
    </row>
    <row r="31" spans="1:19" ht="16.350000000000001" customHeight="1" x14ac:dyDescent="0.25">
      <c r="A31" s="61">
        <v>28</v>
      </c>
      <c r="B31" s="154" t="s">
        <v>198</v>
      </c>
      <c r="C31" s="45">
        <f>ROUND(8.4,1)</f>
        <v>8.4</v>
      </c>
      <c r="D31" s="45">
        <f>ROUND(7.3,1)</f>
        <v>7.3</v>
      </c>
      <c r="E31" s="45">
        <f>ROUND(7.2,1)</f>
        <v>7.2</v>
      </c>
      <c r="F31" s="45">
        <f>ROUND(7.8,1)</f>
        <v>7.8</v>
      </c>
      <c r="G31" s="45">
        <f>ROUND(9.7,1)</f>
        <v>9.6999999999999993</v>
      </c>
      <c r="H31" s="45">
        <f>ROUND(6.8,1)</f>
        <v>6.8</v>
      </c>
      <c r="I31" s="45">
        <f>ROUND(8.9,1)</f>
        <v>8.9</v>
      </c>
      <c r="J31" s="45">
        <f>ROUND(7.8,1)</f>
        <v>7.8</v>
      </c>
      <c r="K31" s="45">
        <f>ROUND(7.9,1)</f>
        <v>7.9</v>
      </c>
      <c r="L31" s="45">
        <f>ROUND(8.9,1)</f>
        <v>8.9</v>
      </c>
      <c r="M31" s="45">
        <f>ROUND(8.3,1)</f>
        <v>8.3000000000000007</v>
      </c>
      <c r="N31" s="45" t="s">
        <v>435</v>
      </c>
      <c r="O31" s="45">
        <f>ROUND(8.1,1)</f>
        <v>8.1</v>
      </c>
      <c r="P31" s="45">
        <f>ROUND(8.1,1)</f>
        <v>8.1</v>
      </c>
      <c r="Q31" s="45" t="s">
        <v>461</v>
      </c>
      <c r="R31" s="45" t="s">
        <v>459</v>
      </c>
      <c r="S31" s="156" t="s">
        <v>462</v>
      </c>
    </row>
    <row r="32" spans="1:19" ht="16.350000000000001" customHeight="1" x14ac:dyDescent="0.25">
      <c r="A32" s="61">
        <v>29</v>
      </c>
      <c r="B32" s="154" t="s">
        <v>204</v>
      </c>
      <c r="C32" s="45">
        <f>ROUND(8.6,1)</f>
        <v>8.6</v>
      </c>
      <c r="D32" s="45">
        <f>ROUND(7.7,1)</f>
        <v>7.7</v>
      </c>
      <c r="E32" s="45">
        <f>ROUND(6.6,1)</f>
        <v>6.6</v>
      </c>
      <c r="F32" s="45">
        <f>ROUND(7.6,1)</f>
        <v>7.6</v>
      </c>
      <c r="G32" s="45">
        <f>ROUND(9.6,1)</f>
        <v>9.6</v>
      </c>
      <c r="H32" s="45">
        <f>ROUND(5.4,1)</f>
        <v>5.4</v>
      </c>
      <c r="I32" s="45">
        <f>ROUND(8.5,1)</f>
        <v>8.5</v>
      </c>
      <c r="J32" s="45">
        <f>ROUND(8,1)</f>
        <v>8</v>
      </c>
      <c r="K32" s="45">
        <f>ROUND(6.4,1)</f>
        <v>6.4</v>
      </c>
      <c r="L32" s="45">
        <f>ROUND(9,1)</f>
        <v>9</v>
      </c>
      <c r="M32" s="45">
        <f>ROUND(8.2,1)</f>
        <v>8.1999999999999993</v>
      </c>
      <c r="N32" s="45" t="s">
        <v>435</v>
      </c>
      <c r="O32" s="45">
        <f>ROUND(8.7,1)</f>
        <v>8.6999999999999993</v>
      </c>
      <c r="P32" s="45">
        <f>ROUND(7.9,1)</f>
        <v>7.9</v>
      </c>
      <c r="Q32" s="45" t="s">
        <v>458</v>
      </c>
      <c r="R32" s="45" t="s">
        <v>458</v>
      </c>
      <c r="S32" s="156" t="s">
        <v>460</v>
      </c>
    </row>
    <row r="33" spans="1:33" ht="16.350000000000001" customHeight="1" x14ac:dyDescent="0.25">
      <c r="A33" s="69">
        <v>30</v>
      </c>
      <c r="B33" s="160" t="s">
        <v>210</v>
      </c>
      <c r="C33" s="46">
        <f>ROUND(9,1)</f>
        <v>9</v>
      </c>
      <c r="D33" s="46">
        <f>ROUND(7.6,1)</f>
        <v>7.6</v>
      </c>
      <c r="E33" s="46">
        <f>ROUND(6.4,1)</f>
        <v>6.4</v>
      </c>
      <c r="F33" s="46">
        <f>ROUND(6.5,1)</f>
        <v>6.5</v>
      </c>
      <c r="G33" s="46">
        <f>ROUND(8.9,1)</f>
        <v>8.9</v>
      </c>
      <c r="H33" s="46">
        <f>ROUND(5.4,1)</f>
        <v>5.4</v>
      </c>
      <c r="I33" s="46">
        <f>ROUND(7.8,1)</f>
        <v>7.8</v>
      </c>
      <c r="J33" s="46">
        <f>ROUND(7.8,1)</f>
        <v>7.8</v>
      </c>
      <c r="K33" s="46">
        <f>ROUND(6.4,1)</f>
        <v>6.4</v>
      </c>
      <c r="L33" s="46">
        <f>ROUND(9,1)</f>
        <v>9</v>
      </c>
      <c r="M33" s="46">
        <f>ROUND(7.1,1)</f>
        <v>7.1</v>
      </c>
      <c r="N33" s="46" t="s">
        <v>435</v>
      </c>
      <c r="O33" s="46">
        <f>ROUND(7.9,1)</f>
        <v>7.9</v>
      </c>
      <c r="P33" s="46">
        <f>ROUND(7.5,1)</f>
        <v>7.5</v>
      </c>
      <c r="Q33" s="46" t="s">
        <v>458</v>
      </c>
      <c r="R33" s="46" t="s">
        <v>459</v>
      </c>
      <c r="S33" s="161" t="s">
        <v>460</v>
      </c>
    </row>
    <row r="34" spans="1:33" ht="16.350000000000001" customHeight="1" x14ac:dyDescent="0.25">
      <c r="A34" s="61">
        <v>31</v>
      </c>
      <c r="B34" s="154" t="s">
        <v>216</v>
      </c>
      <c r="C34" s="45">
        <f>ROUND(6.5,1)</f>
        <v>6.5</v>
      </c>
      <c r="D34" s="45">
        <f>ROUND(6,1)</f>
        <v>6</v>
      </c>
      <c r="E34" s="45">
        <f>ROUND(5.7,1)</f>
        <v>5.7</v>
      </c>
      <c r="F34" s="45">
        <f>ROUND(6,1)</f>
        <v>6</v>
      </c>
      <c r="G34" s="45">
        <f>ROUND(9.4,1)</f>
        <v>9.4</v>
      </c>
      <c r="H34" s="45">
        <f>ROUND(5.5,1)</f>
        <v>5.5</v>
      </c>
      <c r="I34" s="45">
        <f>ROUND(8.1,1)</f>
        <v>8.1</v>
      </c>
      <c r="J34" s="45">
        <f>ROUND(8,1)</f>
        <v>8</v>
      </c>
      <c r="K34" s="45">
        <f>ROUND(5.8,1)</f>
        <v>5.8</v>
      </c>
      <c r="L34" s="45">
        <f>ROUND(9.1,1)</f>
        <v>9.1</v>
      </c>
      <c r="M34" s="45">
        <f>ROUND(7.2,1)</f>
        <v>7.2</v>
      </c>
      <c r="N34" s="45" t="s">
        <v>435</v>
      </c>
      <c r="O34" s="45">
        <f>ROUND(8.9,1)</f>
        <v>8.9</v>
      </c>
      <c r="P34" s="45">
        <f>ROUND(7.2,1)</f>
        <v>7.2</v>
      </c>
      <c r="Q34" s="45" t="s">
        <v>458</v>
      </c>
      <c r="R34" s="45" t="s">
        <v>459</v>
      </c>
      <c r="S34" s="156" t="s">
        <v>460</v>
      </c>
    </row>
    <row r="35" spans="1:33" ht="16.350000000000001" customHeight="1" x14ac:dyDescent="0.25">
      <c r="A35" s="61">
        <v>32</v>
      </c>
      <c r="B35" s="154" t="s">
        <v>221</v>
      </c>
      <c r="C35" s="45">
        <f>ROUND(6.5,1)</f>
        <v>6.5</v>
      </c>
      <c r="D35" s="45">
        <f>ROUND(5.6,1)</f>
        <v>5.6</v>
      </c>
      <c r="E35" s="45">
        <f>ROUND(4.8,1)</f>
        <v>4.8</v>
      </c>
      <c r="F35" s="45">
        <f>ROUND(6.9,1)</f>
        <v>6.9</v>
      </c>
      <c r="G35" s="45">
        <f>ROUND(9.7,1)</f>
        <v>9.6999999999999993</v>
      </c>
      <c r="H35" s="45">
        <f>ROUND(4.1,1)</f>
        <v>4.0999999999999996</v>
      </c>
      <c r="I35" s="45">
        <f>ROUND(8.3,1)</f>
        <v>8.3000000000000007</v>
      </c>
      <c r="J35" s="45">
        <f>ROUND(7.3,1)</f>
        <v>7.3</v>
      </c>
      <c r="K35" s="45">
        <f>ROUND(5.2,1)</f>
        <v>5.2</v>
      </c>
      <c r="L35" s="45">
        <f>ROUND(8.9,1)</f>
        <v>8.9</v>
      </c>
      <c r="M35" s="45">
        <f>ROUND(7.8,1)</f>
        <v>7.8</v>
      </c>
      <c r="N35" s="45" t="s">
        <v>435</v>
      </c>
      <c r="O35" s="45">
        <f>ROUND(8.4,1)</f>
        <v>8.4</v>
      </c>
      <c r="P35" s="45">
        <f>ROUND(7,1)</f>
        <v>7</v>
      </c>
      <c r="Q35" s="45" t="s">
        <v>464</v>
      </c>
      <c r="R35" s="45" t="s">
        <v>459</v>
      </c>
      <c r="S35" s="156"/>
    </row>
    <row r="36" spans="1:33" ht="16.350000000000001" customHeight="1" x14ac:dyDescent="0.25">
      <c r="A36" s="61">
        <v>33</v>
      </c>
      <c r="B36" s="154" t="s">
        <v>227</v>
      </c>
      <c r="C36" s="45">
        <f>ROUND(8,1)</f>
        <v>8</v>
      </c>
      <c r="D36" s="45">
        <f>ROUND(6.5,1)</f>
        <v>6.5</v>
      </c>
      <c r="E36" s="45">
        <f>ROUND(7.8,1)</f>
        <v>7.8</v>
      </c>
      <c r="F36" s="45">
        <f>ROUND(7.3,1)</f>
        <v>7.3</v>
      </c>
      <c r="G36" s="45">
        <f>ROUND(9.6,1)</f>
        <v>9.6</v>
      </c>
      <c r="H36" s="45">
        <f>ROUND(7.2,1)</f>
        <v>7.2</v>
      </c>
      <c r="I36" s="45">
        <f>ROUND(9.2,1)</f>
        <v>9.1999999999999993</v>
      </c>
      <c r="J36" s="45">
        <f>ROUND(9.1,1)</f>
        <v>9.1</v>
      </c>
      <c r="K36" s="45">
        <f>ROUND(7.7,1)</f>
        <v>7.7</v>
      </c>
      <c r="L36" s="45">
        <f>ROUND(9.5,1)</f>
        <v>9.5</v>
      </c>
      <c r="M36" s="45">
        <f>ROUND(9,1)</f>
        <v>9</v>
      </c>
      <c r="N36" s="45" t="s">
        <v>435</v>
      </c>
      <c r="O36" s="45">
        <f>ROUND(9.1,1)</f>
        <v>9.1</v>
      </c>
      <c r="P36" s="45">
        <f>ROUND(8.3,1)</f>
        <v>8.3000000000000007</v>
      </c>
      <c r="Q36" s="45" t="s">
        <v>461</v>
      </c>
      <c r="R36" s="45" t="s">
        <v>459</v>
      </c>
      <c r="S36" s="156" t="s">
        <v>462</v>
      </c>
    </row>
    <row r="37" spans="1:33" ht="16.350000000000001" customHeight="1" x14ac:dyDescent="0.25">
      <c r="A37" s="61">
        <v>34</v>
      </c>
      <c r="B37" s="154" t="s">
        <v>233</v>
      </c>
      <c r="C37" s="45">
        <f>ROUND(7.6,1)</f>
        <v>7.6</v>
      </c>
      <c r="D37" s="45">
        <f>ROUND(6.3,1)</f>
        <v>6.3</v>
      </c>
      <c r="E37" s="45">
        <f>ROUND(6.3,1)</f>
        <v>6.3</v>
      </c>
      <c r="F37" s="45">
        <f>ROUND(6.9,1)</f>
        <v>6.9</v>
      </c>
      <c r="G37" s="45">
        <f>ROUND(9.3,1)</f>
        <v>9.3000000000000007</v>
      </c>
      <c r="H37" s="45">
        <f>ROUND(6.6,1)</f>
        <v>6.6</v>
      </c>
      <c r="I37" s="45">
        <f>ROUND(8.4,1)</f>
        <v>8.4</v>
      </c>
      <c r="J37" s="45">
        <f>ROUND(7.2,1)</f>
        <v>7.2</v>
      </c>
      <c r="K37" s="45">
        <f>ROUND(6.9,1)</f>
        <v>6.9</v>
      </c>
      <c r="L37" s="45">
        <f>ROUND(8.6,1)</f>
        <v>8.6</v>
      </c>
      <c r="M37" s="45">
        <f>ROUND(7.6,1)</f>
        <v>7.6</v>
      </c>
      <c r="N37" s="45" t="s">
        <v>435</v>
      </c>
      <c r="O37" s="45">
        <f>ROUND(8.4,1)</f>
        <v>8.4</v>
      </c>
      <c r="P37" s="45">
        <f>ROUND(7.5,1)</f>
        <v>7.5</v>
      </c>
      <c r="Q37" s="45" t="s">
        <v>458</v>
      </c>
      <c r="R37" s="45" t="s">
        <v>459</v>
      </c>
      <c r="S37" s="156" t="s">
        <v>460</v>
      </c>
    </row>
    <row r="38" spans="1:33" ht="16.350000000000001" customHeight="1" x14ac:dyDescent="0.25">
      <c r="A38" s="69">
        <v>35</v>
      </c>
      <c r="B38" s="160" t="s">
        <v>239</v>
      </c>
      <c r="C38" s="46">
        <f>ROUND(8.6,1)</f>
        <v>8.6</v>
      </c>
      <c r="D38" s="46">
        <f>ROUND(6.2,1)</f>
        <v>6.2</v>
      </c>
      <c r="E38" s="46">
        <f>ROUND(8.5,1)</f>
        <v>8.5</v>
      </c>
      <c r="F38" s="46">
        <f>ROUND(7.9,1)</f>
        <v>7.9</v>
      </c>
      <c r="G38" s="46">
        <f>ROUND(9.8,1)</f>
        <v>9.8000000000000007</v>
      </c>
      <c r="H38" s="46">
        <f>ROUND(6.8,1)</f>
        <v>6.8</v>
      </c>
      <c r="I38" s="46">
        <f>ROUND(9.1,1)</f>
        <v>9.1</v>
      </c>
      <c r="J38" s="46">
        <f>ROUND(8.4,1)</f>
        <v>8.4</v>
      </c>
      <c r="K38" s="46">
        <f>ROUND(7.1,1)</f>
        <v>7.1</v>
      </c>
      <c r="L38" s="46">
        <f>ROUND(9.3,1)</f>
        <v>9.3000000000000007</v>
      </c>
      <c r="M38" s="46">
        <f>ROUND(8.7,1)</f>
        <v>8.6999999999999993</v>
      </c>
      <c r="N38" s="46" t="s">
        <v>435</v>
      </c>
      <c r="O38" s="46">
        <f>ROUND(9.4,1)</f>
        <v>9.4</v>
      </c>
      <c r="P38" s="46">
        <f>ROUND(8.3,1)</f>
        <v>8.3000000000000007</v>
      </c>
      <c r="Q38" s="46" t="s">
        <v>458</v>
      </c>
      <c r="R38" s="46" t="s">
        <v>459</v>
      </c>
      <c r="S38" s="161" t="s">
        <v>460</v>
      </c>
    </row>
    <row r="39" spans="1:33" ht="16.350000000000001" customHeight="1" x14ac:dyDescent="0.25">
      <c r="A39" s="61">
        <v>36</v>
      </c>
      <c r="B39" s="154" t="s">
        <v>245</v>
      </c>
      <c r="C39" s="45">
        <f>ROUND(6.9,1)</f>
        <v>6.9</v>
      </c>
      <c r="D39" s="45">
        <f>ROUND(6.7,1)</f>
        <v>6.7</v>
      </c>
      <c r="E39" s="45">
        <f>ROUND(5.6,1)</f>
        <v>5.6</v>
      </c>
      <c r="F39" s="45">
        <f>ROUND(6.1,1)</f>
        <v>6.1</v>
      </c>
      <c r="G39" s="45">
        <f>ROUND(9.4,1)</f>
        <v>9.4</v>
      </c>
      <c r="H39" s="45">
        <f>ROUND(6.8,1)</f>
        <v>6.8</v>
      </c>
      <c r="I39" s="45">
        <f>ROUND(8.2,1)</f>
        <v>8.1999999999999993</v>
      </c>
      <c r="J39" s="45">
        <f>ROUND(7.1,1)</f>
        <v>7.1</v>
      </c>
      <c r="K39" s="45">
        <f>ROUND(6.8,1)</f>
        <v>6.8</v>
      </c>
      <c r="L39" s="45">
        <f>ROUND(8.9,1)</f>
        <v>8.9</v>
      </c>
      <c r="M39" s="45">
        <f>ROUND(7.6,1)</f>
        <v>7.6</v>
      </c>
      <c r="N39" s="45" t="s">
        <v>435</v>
      </c>
      <c r="O39" s="45">
        <f>ROUND(8.3,1)</f>
        <v>8.3000000000000007</v>
      </c>
      <c r="P39" s="45">
        <f>ROUND(7.4,1)</f>
        <v>7.4</v>
      </c>
      <c r="Q39" s="45" t="s">
        <v>458</v>
      </c>
      <c r="R39" s="45" t="s">
        <v>459</v>
      </c>
      <c r="S39" s="156" t="s">
        <v>460</v>
      </c>
    </row>
    <row r="40" spans="1:33" ht="16.350000000000001" customHeight="1" x14ac:dyDescent="0.25">
      <c r="A40" s="61">
        <v>37</v>
      </c>
      <c r="B40" s="154" t="s">
        <v>251</v>
      </c>
      <c r="C40" s="45">
        <f>ROUND(7.6,1)</f>
        <v>7.6</v>
      </c>
      <c r="D40" s="45">
        <f>ROUND(6.6,1)</f>
        <v>6.6</v>
      </c>
      <c r="E40" s="45">
        <f>ROUND(6.5,1)</f>
        <v>6.5</v>
      </c>
      <c r="F40" s="45">
        <f>ROUND(5.7,1)</f>
        <v>5.7</v>
      </c>
      <c r="G40" s="45">
        <f>ROUND(8.3,1)</f>
        <v>8.3000000000000007</v>
      </c>
      <c r="H40" s="45">
        <f>ROUND(5,1)</f>
        <v>5</v>
      </c>
      <c r="I40" s="45">
        <f>ROUND(7.1,1)</f>
        <v>7.1</v>
      </c>
      <c r="J40" s="45">
        <f>ROUND(8.6,1)</f>
        <v>8.6</v>
      </c>
      <c r="K40" s="45">
        <f>ROUND(6.3,1)</f>
        <v>6.3</v>
      </c>
      <c r="L40" s="45">
        <f>ROUND(9.3,1)</f>
        <v>9.3000000000000007</v>
      </c>
      <c r="M40" s="45">
        <f>ROUND(9,1)</f>
        <v>9</v>
      </c>
      <c r="N40" s="45" t="s">
        <v>435</v>
      </c>
      <c r="O40" s="45">
        <f>ROUND(8.4,1)</f>
        <v>8.4</v>
      </c>
      <c r="P40" s="45">
        <f>ROUND(7.4,1)</f>
        <v>7.4</v>
      </c>
      <c r="Q40" s="45" t="s">
        <v>458</v>
      </c>
      <c r="R40" s="45" t="s">
        <v>458</v>
      </c>
      <c r="S40" s="156" t="s">
        <v>460</v>
      </c>
    </row>
    <row r="41" spans="1:33" ht="16.350000000000001" customHeight="1" x14ac:dyDescent="0.25">
      <c r="A41" s="61">
        <v>38</v>
      </c>
      <c r="B41" s="154" t="s">
        <v>257</v>
      </c>
      <c r="C41" s="45">
        <f>ROUND(7.7,1)</f>
        <v>7.7</v>
      </c>
      <c r="D41" s="45">
        <f>ROUND(6.5,1)</f>
        <v>6.5</v>
      </c>
      <c r="E41" s="45">
        <f>ROUND(6.4,1)</f>
        <v>6.4</v>
      </c>
      <c r="F41" s="45">
        <f>ROUND(7.9,1)</f>
        <v>7.9</v>
      </c>
      <c r="G41" s="45">
        <f>ROUND(9,1)</f>
        <v>9</v>
      </c>
      <c r="H41" s="45">
        <f>ROUND(6.2,1)</f>
        <v>6.2</v>
      </c>
      <c r="I41" s="45">
        <f>ROUND(7.6,1)</f>
        <v>7.6</v>
      </c>
      <c r="J41" s="45">
        <f>ROUND(6.6,1)</f>
        <v>6.6</v>
      </c>
      <c r="K41" s="45">
        <f>ROUND(6.8,1)</f>
        <v>6.8</v>
      </c>
      <c r="L41" s="45">
        <f>ROUND(9.4,1)</f>
        <v>9.4</v>
      </c>
      <c r="M41" s="45">
        <f>ROUND(6.6,1)</f>
        <v>6.6</v>
      </c>
      <c r="N41" s="45" t="s">
        <v>435</v>
      </c>
      <c r="O41" s="45">
        <f>ROUND(8.7,1)</f>
        <v>8.6999999999999993</v>
      </c>
      <c r="P41" s="45">
        <f>ROUND(7.5,1)</f>
        <v>7.5</v>
      </c>
      <c r="Q41" s="45" t="s">
        <v>458</v>
      </c>
      <c r="R41" s="45" t="s">
        <v>459</v>
      </c>
      <c r="S41" s="156" t="s">
        <v>460</v>
      </c>
    </row>
    <row r="42" spans="1:33" ht="16.350000000000001" customHeight="1" x14ac:dyDescent="0.25">
      <c r="A42" s="61">
        <v>39</v>
      </c>
      <c r="B42" s="154" t="s">
        <v>263</v>
      </c>
      <c r="C42" s="45">
        <f>ROUND(7.3,1)</f>
        <v>7.3</v>
      </c>
      <c r="D42" s="45">
        <f>ROUND(6.1,1)</f>
        <v>6.1</v>
      </c>
      <c r="E42" s="45">
        <f>ROUND(6,1)</f>
        <v>6</v>
      </c>
      <c r="F42" s="45">
        <f>ROUND(6,1)</f>
        <v>6</v>
      </c>
      <c r="G42" s="45">
        <f>ROUND(9.2,1)</f>
        <v>9.1999999999999993</v>
      </c>
      <c r="H42" s="45">
        <f>ROUND(4.6,1)</f>
        <v>4.5999999999999996</v>
      </c>
      <c r="I42" s="45">
        <f>ROUND(8.2,1)</f>
        <v>8.1999999999999993</v>
      </c>
      <c r="J42" s="45">
        <f>ROUND(7.4,1)</f>
        <v>7.4</v>
      </c>
      <c r="K42" s="45">
        <f>ROUND(7.4,1)</f>
        <v>7.4</v>
      </c>
      <c r="L42" s="45">
        <f>ROUND(8.5,1)</f>
        <v>8.5</v>
      </c>
      <c r="M42" s="45">
        <f>ROUND(6.9,1)</f>
        <v>6.9</v>
      </c>
      <c r="N42" s="45" t="s">
        <v>435</v>
      </c>
      <c r="O42" s="45">
        <f>ROUND(6.7,1)</f>
        <v>6.7</v>
      </c>
      <c r="P42" s="45">
        <f>ROUND(7,1)</f>
        <v>7</v>
      </c>
      <c r="Q42" s="45" t="s">
        <v>464</v>
      </c>
      <c r="R42" s="45" t="s">
        <v>459</v>
      </c>
      <c r="S42" s="156"/>
    </row>
    <row r="43" spans="1:33" ht="16.350000000000001" customHeight="1" x14ac:dyDescent="0.25">
      <c r="A43" s="69">
        <v>40</v>
      </c>
      <c r="B43" s="160" t="s">
        <v>268</v>
      </c>
      <c r="C43" s="46">
        <f>ROUND(8.1,1)</f>
        <v>8.1</v>
      </c>
      <c r="D43" s="46">
        <f>ROUND(6.6,1)</f>
        <v>6.6</v>
      </c>
      <c r="E43" s="46">
        <f>ROUND(6.2,1)</f>
        <v>6.2</v>
      </c>
      <c r="F43" s="46">
        <f>ROUND(5.2,1)</f>
        <v>5.2</v>
      </c>
      <c r="G43" s="46">
        <f>ROUND(8.5,1)</f>
        <v>8.5</v>
      </c>
      <c r="H43" s="46">
        <f>ROUND(5.7,1)</f>
        <v>5.7</v>
      </c>
      <c r="I43" s="46">
        <f>ROUND(7.8,1)</f>
        <v>7.8</v>
      </c>
      <c r="J43" s="46">
        <f>ROUND(6.9,1)</f>
        <v>6.9</v>
      </c>
      <c r="K43" s="46">
        <f>ROUND(6.9,1)</f>
        <v>6.9</v>
      </c>
      <c r="L43" s="46">
        <f>ROUND(8.8,1)</f>
        <v>8.8000000000000007</v>
      </c>
      <c r="M43" s="46">
        <f>ROUND(6.6,1)</f>
        <v>6.6</v>
      </c>
      <c r="N43" s="46" t="s">
        <v>435</v>
      </c>
      <c r="O43" s="46">
        <f>ROUND(7.9,1)</f>
        <v>7.9</v>
      </c>
      <c r="P43" s="46">
        <f>ROUND(7.1,1)</f>
        <v>7.1</v>
      </c>
      <c r="Q43" s="46" t="s">
        <v>458</v>
      </c>
      <c r="R43" s="46" t="s">
        <v>459</v>
      </c>
      <c r="S43" s="161" t="s">
        <v>460</v>
      </c>
    </row>
    <row r="44" spans="1:33" ht="16.350000000000001" customHeight="1" x14ac:dyDescent="0.25">
      <c r="A44" s="61">
        <v>41</v>
      </c>
      <c r="B44" s="154" t="s">
        <v>274</v>
      </c>
      <c r="C44" s="45">
        <f>ROUND(7.8,1)</f>
        <v>7.8</v>
      </c>
      <c r="D44" s="45">
        <f>ROUND(6.9,1)</f>
        <v>6.9</v>
      </c>
      <c r="E44" s="45">
        <f>ROUND(5.8,1)</f>
        <v>5.8</v>
      </c>
      <c r="F44" s="45">
        <f>ROUND(7.8,1)</f>
        <v>7.8</v>
      </c>
      <c r="G44" s="45">
        <f>ROUND(8.4,1)</f>
        <v>8.4</v>
      </c>
      <c r="H44" s="45">
        <f>ROUND(4.7,1)</f>
        <v>4.7</v>
      </c>
      <c r="I44" s="45">
        <f>ROUND(7.8,1)</f>
        <v>7.8</v>
      </c>
      <c r="J44" s="45">
        <f>ROUND(7.2,1)</f>
        <v>7.2</v>
      </c>
      <c r="K44" s="45">
        <f>ROUND(6.2,1)</f>
        <v>6.2</v>
      </c>
      <c r="L44" s="45">
        <f>ROUND(9.1,1)</f>
        <v>9.1</v>
      </c>
      <c r="M44" s="45">
        <f>ROUND(7.7,1)</f>
        <v>7.7</v>
      </c>
      <c r="N44" s="45" t="s">
        <v>435</v>
      </c>
      <c r="O44" s="45">
        <f>ROUND(8.4,1)</f>
        <v>8.4</v>
      </c>
      <c r="P44" s="45">
        <f>ROUND(7.3,1)</f>
        <v>7.3</v>
      </c>
      <c r="Q44" s="45" t="s">
        <v>464</v>
      </c>
      <c r="R44" s="45" t="s">
        <v>459</v>
      </c>
      <c r="S44" s="156"/>
    </row>
    <row r="45" spans="1:33" ht="16.350000000000001" customHeight="1" x14ac:dyDescent="0.25">
      <c r="A45" s="61">
        <v>42</v>
      </c>
      <c r="B45" s="154" t="s">
        <v>280</v>
      </c>
      <c r="C45" s="45">
        <f>ROUND(6.6,1)</f>
        <v>6.6</v>
      </c>
      <c r="D45" s="45">
        <f>ROUND(6.8,1)</f>
        <v>6.8</v>
      </c>
      <c r="E45" s="45">
        <f>ROUND(5.7,1)</f>
        <v>5.7</v>
      </c>
      <c r="F45" s="45">
        <f>ROUND(5.4,1)</f>
        <v>5.4</v>
      </c>
      <c r="G45" s="45">
        <f>ROUND(8.9,1)</f>
        <v>8.9</v>
      </c>
      <c r="H45" s="45">
        <f>ROUND(5.3,1)</f>
        <v>5.3</v>
      </c>
      <c r="I45" s="45">
        <f>ROUND(7.4,1)</f>
        <v>7.4</v>
      </c>
      <c r="J45" s="45">
        <f>ROUND(7,1)</f>
        <v>7</v>
      </c>
      <c r="K45" s="45">
        <f>ROUND(6.4,1)</f>
        <v>6.4</v>
      </c>
      <c r="L45" s="45">
        <f>ROUND(8.1,1)</f>
        <v>8.1</v>
      </c>
      <c r="M45" s="45">
        <f>ROUND(7.3,1)</f>
        <v>7.3</v>
      </c>
      <c r="N45" s="45" t="s">
        <v>435</v>
      </c>
      <c r="O45" s="45">
        <f>ROUND(8.7,1)</f>
        <v>8.6999999999999993</v>
      </c>
      <c r="P45" s="45">
        <f>ROUND(7,1)</f>
        <v>7</v>
      </c>
      <c r="Q45" s="45" t="s">
        <v>458</v>
      </c>
      <c r="R45" s="45" t="s">
        <v>459</v>
      </c>
      <c r="S45" s="156" t="s">
        <v>460</v>
      </c>
    </row>
    <row r="46" spans="1:33" ht="16.350000000000001" customHeight="1" x14ac:dyDescent="0.25">
      <c r="A46" s="61">
        <v>43</v>
      </c>
      <c r="B46" s="154" t="s">
        <v>286</v>
      </c>
      <c r="C46" s="45">
        <f>ROUND(9,1)</f>
        <v>9</v>
      </c>
      <c r="D46" s="45">
        <f>ROUND(8,1)</f>
        <v>8</v>
      </c>
      <c r="E46" s="45">
        <f>ROUND(8.6,1)</f>
        <v>8.6</v>
      </c>
      <c r="F46" s="45">
        <f>ROUND(6.5,1)</f>
        <v>6.5</v>
      </c>
      <c r="G46" s="45">
        <f>ROUND(9.4,1)</f>
        <v>9.4</v>
      </c>
      <c r="H46" s="45">
        <f>ROUND(5.9,1)</f>
        <v>5.9</v>
      </c>
      <c r="I46" s="45">
        <f>ROUND(9.5,1)</f>
        <v>9.5</v>
      </c>
      <c r="J46" s="45">
        <f>ROUND(8.8,1)</f>
        <v>8.8000000000000007</v>
      </c>
      <c r="K46" s="45">
        <f>ROUND(6.2,1)</f>
        <v>6.2</v>
      </c>
      <c r="L46" s="45">
        <f>ROUND(9.3,1)</f>
        <v>9.3000000000000007</v>
      </c>
      <c r="M46" s="45">
        <f>ROUND(9.5,1)</f>
        <v>9.5</v>
      </c>
      <c r="N46" s="45" t="s">
        <v>435</v>
      </c>
      <c r="O46" s="45">
        <f>ROUND(9,1)</f>
        <v>9</v>
      </c>
      <c r="P46" s="45">
        <f>ROUND(8.3,1)</f>
        <v>8.3000000000000007</v>
      </c>
      <c r="Q46" s="45" t="s">
        <v>458</v>
      </c>
      <c r="R46" s="45" t="s">
        <v>459</v>
      </c>
      <c r="S46" s="156" t="s">
        <v>460</v>
      </c>
    </row>
    <row r="47" spans="1:33" s="53" customFormat="1" ht="23.25" customHeight="1" x14ac:dyDescent="0.25">
      <c r="A47" s="238" t="s">
        <v>465</v>
      </c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40" t="s">
        <v>466</v>
      </c>
      <c r="O47" s="239"/>
      <c r="P47" s="239"/>
      <c r="Q47" s="239"/>
      <c r="R47" s="239"/>
      <c r="S47" s="239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</row>
    <row r="48" spans="1:33" s="53" customFormat="1" ht="13.5" hidden="1" customHeight="1" x14ac:dyDescent="0.25">
      <c r="A48" s="238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 s="236" t="s">
        <v>19</v>
      </c>
      <c r="O50" s="236"/>
      <c r="P50" s="236"/>
      <c r="Q50" s="236"/>
      <c r="R50" s="236"/>
      <c r="S50" s="236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N62"/>
      <c r="O62"/>
      <c r="P62"/>
      <c r="Q62"/>
      <c r="R62"/>
      <c r="S62"/>
    </row>
  </sheetData>
  <mergeCells count="21">
    <mergeCell ref="P2:P3"/>
    <mergeCell ref="Q2:S2"/>
    <mergeCell ref="A47:M48"/>
    <mergeCell ref="N47:S48"/>
    <mergeCell ref="N50:S50"/>
    <mergeCell ref="J2:J3"/>
    <mergeCell ref="K2:K3"/>
    <mergeCell ref="L2:L3"/>
    <mergeCell ref="M2:M3"/>
    <mergeCell ref="N2:N3"/>
    <mergeCell ref="O2:O3"/>
    <mergeCell ref="A2:A3"/>
    <mergeCell ref="B2:B3"/>
    <mergeCell ref="A1:S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467</v>
      </c>
      <c r="B1" s="241"/>
      <c r="C1" s="241"/>
      <c r="D1" s="241"/>
    </row>
    <row r="3" spans="1:4" ht="22.5" customHeight="1" x14ac:dyDescent="0.25">
      <c r="A3" s="242" t="s">
        <v>468</v>
      </c>
      <c r="B3" s="242" t="s">
        <v>469</v>
      </c>
      <c r="C3" s="242" t="s">
        <v>470</v>
      </c>
      <c r="D3" s="242"/>
    </row>
    <row r="4" spans="1:4" ht="21" customHeight="1" x14ac:dyDescent="0.25">
      <c r="A4" s="242"/>
      <c r="B4" s="242"/>
      <c r="C4" s="148" t="s">
        <v>471</v>
      </c>
      <c r="D4" s="148" t="s">
        <v>472</v>
      </c>
    </row>
    <row r="5" spans="1:4" ht="18" customHeight="1" x14ac:dyDescent="0.25">
      <c r="A5" s="243">
        <v>1</v>
      </c>
      <c r="B5" s="243" t="s">
        <v>442</v>
      </c>
      <c r="C5" s="163" t="s">
        <v>402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443</v>
      </c>
      <c r="C9" s="163" t="s">
        <v>403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444</v>
      </c>
      <c r="C13" s="163" t="s">
        <v>404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445</v>
      </c>
      <c r="C17" s="163" t="s">
        <v>405</v>
      </c>
      <c r="D17" s="162"/>
    </row>
    <row r="18" spans="1:4" ht="18" customHeight="1" x14ac:dyDescent="0.25">
      <c r="A18" s="243"/>
      <c r="B18" s="243"/>
      <c r="C18" s="163" t="s">
        <v>473</v>
      </c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446</v>
      </c>
      <c r="C21" s="163" t="s">
        <v>406</v>
      </c>
      <c r="D21" s="162"/>
    </row>
    <row r="22" spans="1:4" ht="18" customHeight="1" x14ac:dyDescent="0.25">
      <c r="A22" s="243"/>
      <c r="B22" s="243"/>
      <c r="C22" s="163"/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447</v>
      </c>
      <c r="C25" s="163" t="s">
        <v>427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448</v>
      </c>
      <c r="C29" s="163" t="s">
        <v>428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449</v>
      </c>
      <c r="C33" s="163" t="s">
        <v>429</v>
      </c>
      <c r="D33" s="162"/>
    </row>
    <row r="34" spans="1:4" ht="18" customHeight="1" x14ac:dyDescent="0.25">
      <c r="A34" s="243"/>
      <c r="B34" s="243"/>
      <c r="C34" s="163"/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450</v>
      </c>
      <c r="C37" s="163" t="s">
        <v>19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411</v>
      </c>
      <c r="C41" s="163" t="s">
        <v>430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451</v>
      </c>
      <c r="C45" s="163" t="s">
        <v>438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452</v>
      </c>
      <c r="C49" s="163" t="s">
        <v>439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433</v>
      </c>
      <c r="C53" s="163" t="s">
        <v>440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0" sqref="A20:K20"/>
    </sheetView>
  </sheetViews>
  <sheetFormatPr defaultRowHeight="15" customHeight="1" x14ac:dyDescent="0.25"/>
  <cols>
    <col min="1" max="1" width="8.28515625" style="23" customWidth="1"/>
    <col min="2" max="11" width="8.28515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322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474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Bìa ngoài</vt:lpstr>
      <vt:lpstr>Bìa trong</vt:lpstr>
      <vt:lpstr>Sơ yếu lý lịch</vt:lpstr>
      <vt:lpstr>Điểm danh</vt:lpstr>
      <vt:lpstr>Phần ghi điểm HKI</vt:lpstr>
      <vt:lpstr>Điểm HK1</vt:lpstr>
      <vt:lpstr>Kết quả HK I</vt:lpstr>
      <vt:lpstr>danh sách GVBM HKI</vt:lpstr>
      <vt:lpstr>Phần ghi điểm HKII</vt:lpstr>
      <vt:lpstr>Điểm HK2</vt:lpstr>
      <vt:lpstr>Kết quả HK II</vt:lpstr>
      <vt:lpstr>danh sách GVBM HKII</vt:lpstr>
      <vt:lpstr>Kết quả CN</vt:lpstr>
      <vt:lpstr>Tổng hợp KQ ĐG_XL CN_C3</vt:lpstr>
      <vt:lpstr>NX hiệu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2014-07-28T09:06:10Z</dcterms:created>
  <dcterms:modified xsi:type="dcterms:W3CDTF">2021-05-13T14:57:12Z</dcterms:modified>
</cp:coreProperties>
</file>