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0000C4A7-635A-4DFB-8B7E-61DBFAC83581}" xr6:coauthVersionLast="46" xr6:coauthVersionMax="46" xr10:uidLastSave="{00000000-0000-0000-0000-000000000000}"/>
  <bookViews>
    <workbookView xWindow="-120" yWindow="-120" windowWidth="29040" windowHeight="15990"/>
  </bookViews>
  <sheets>
    <sheet name="the_duc_12tna1" sheetId="1" r:id="rId1"/>
    <sheet name="the_duc_12tna2" sheetId="2" r:id="rId2"/>
    <sheet name="the_duc_12tn1" sheetId="3" r:id="rId3"/>
    <sheet name="the_duc_12tn2" sheetId="4" r:id="rId4"/>
    <sheet name="the_duc_12a1" sheetId="5" r:id="rId5"/>
    <sheet name="the_duc_12a2" sheetId="6" r:id="rId6"/>
    <sheet name="the_duc_12a3" sheetId="7" r:id="rId7"/>
    <sheet name="the_duc_12a4" sheetId="8" r:id="rId8"/>
    <sheet name="the_duc_12a5" sheetId="9" r:id="rId9"/>
    <sheet name="the_duc_12a6" sheetId="10" r:id="rId10"/>
    <sheet name="the_duc_12a7" sheetId="11" r:id="rId11"/>
    <sheet name="the_duc_12a8" sheetId="12" r:id="rId12"/>
    <sheet name="the_duc_12a9" sheetId="13" r:id="rId13"/>
    <sheet name="the_duc_12a10" sheetId="14" r:id="rId14"/>
    <sheet name="the_duc_12a11" sheetId="15" r:id="rId15"/>
    <sheet name="the_duc_12a12" sheetId="16" r:id="rId16"/>
  </sheets>
  <calcPr calcId="181029"/>
</workbook>
</file>

<file path=xl/calcChain.xml><?xml version="1.0" encoding="utf-8"?>
<calcChain xmlns="http://schemas.openxmlformats.org/spreadsheetml/2006/main">
  <c r="J8" i="1" l="1"/>
  <c r="M8" i="1" s="1"/>
  <c r="J9" i="1"/>
  <c r="M9" i="1" s="1"/>
  <c r="J10" i="1"/>
  <c r="M10" i="1" s="1"/>
  <c r="N10" i="1"/>
  <c r="J11" i="1"/>
  <c r="N11" i="1" s="1"/>
  <c r="J12" i="1"/>
  <c r="M12" i="1" s="1"/>
  <c r="J13" i="1"/>
  <c r="M13" i="1" s="1"/>
  <c r="J14" i="1"/>
  <c r="M14" i="1" s="1"/>
  <c r="N14" i="1"/>
  <c r="J15" i="1"/>
  <c r="M15" i="1" s="1"/>
  <c r="J16" i="1"/>
  <c r="M16" i="1" s="1"/>
  <c r="J17" i="1"/>
  <c r="M17" i="1" s="1"/>
  <c r="J18" i="1"/>
  <c r="M18" i="1" s="1"/>
  <c r="N18" i="1"/>
  <c r="J19" i="1"/>
  <c r="M19" i="1" s="1"/>
  <c r="J20" i="1"/>
  <c r="M20" i="1" s="1"/>
  <c r="J21" i="1"/>
  <c r="M21" i="1" s="1"/>
  <c r="J22" i="1"/>
  <c r="M22" i="1" s="1"/>
  <c r="N22" i="1"/>
  <c r="J23" i="1"/>
  <c r="M23" i="1" s="1"/>
  <c r="J24" i="1"/>
  <c r="M24" i="1" s="1"/>
  <c r="J25" i="1"/>
  <c r="M25" i="1" s="1"/>
  <c r="J26" i="1"/>
  <c r="M26" i="1" s="1"/>
  <c r="N26" i="1"/>
  <c r="J27" i="1"/>
  <c r="M27" i="1" s="1"/>
  <c r="J28" i="1"/>
  <c r="M28" i="1" s="1"/>
  <c r="J29" i="1"/>
  <c r="M29" i="1" s="1"/>
  <c r="J30" i="1"/>
  <c r="M30" i="1" s="1"/>
  <c r="N30" i="1"/>
  <c r="J31" i="1"/>
  <c r="M31" i="1" s="1"/>
  <c r="J32" i="1"/>
  <c r="M32" i="1" s="1"/>
  <c r="J33" i="1"/>
  <c r="M33" i="1" s="1"/>
  <c r="J34" i="1"/>
  <c r="M34" i="1" s="1"/>
  <c r="N34" i="1"/>
  <c r="J35" i="1"/>
  <c r="M35" i="1" s="1"/>
  <c r="J36" i="1"/>
  <c r="M36" i="1" s="1"/>
  <c r="J37" i="1"/>
  <c r="M37" i="1" s="1"/>
  <c r="J38" i="1"/>
  <c r="M38" i="1" s="1"/>
  <c r="N38" i="1"/>
  <c r="J39" i="1"/>
  <c r="M39" i="1" s="1"/>
  <c r="J40" i="1"/>
  <c r="M40" i="1" s="1"/>
  <c r="J41" i="1"/>
  <c r="M41" i="1" s="1"/>
  <c r="J42" i="1"/>
  <c r="M42" i="1" s="1"/>
  <c r="N42" i="1"/>
  <c r="J43" i="1"/>
  <c r="M43" i="1" s="1"/>
  <c r="J44" i="1"/>
  <c r="M44" i="1" s="1"/>
  <c r="J45" i="1"/>
  <c r="M45" i="1" s="1"/>
  <c r="J46" i="1"/>
  <c r="M46" i="1" s="1"/>
  <c r="N46" i="1"/>
  <c r="J47" i="1"/>
  <c r="M47" i="1" s="1"/>
  <c r="J48" i="1"/>
  <c r="M48" i="1" s="1"/>
  <c r="J49" i="1"/>
  <c r="M49" i="1" s="1"/>
  <c r="J8" i="2"/>
  <c r="N8" i="2" s="1"/>
  <c r="M8" i="2"/>
  <c r="J9" i="2"/>
  <c r="M9" i="2" s="1"/>
  <c r="N9" i="2"/>
  <c r="J10" i="2"/>
  <c r="M10" i="2"/>
  <c r="N10" i="2"/>
  <c r="J11" i="2"/>
  <c r="M11" i="2"/>
  <c r="N11" i="2"/>
  <c r="J12" i="2"/>
  <c r="N12" i="2" s="1"/>
  <c r="M12" i="2"/>
  <c r="J13" i="2"/>
  <c r="M13" i="2" s="1"/>
  <c r="N13" i="2"/>
  <c r="J14" i="2"/>
  <c r="M14" i="2"/>
  <c r="N14" i="2"/>
  <c r="J15" i="2"/>
  <c r="M15" i="2"/>
  <c r="N15" i="2"/>
  <c r="J16" i="2"/>
  <c r="N16" i="2" s="1"/>
  <c r="M16" i="2"/>
  <c r="J17" i="2"/>
  <c r="M17" i="2" s="1"/>
  <c r="N17" i="2"/>
  <c r="J18" i="2"/>
  <c r="M18" i="2" s="1"/>
  <c r="N18" i="2"/>
  <c r="J19" i="2"/>
  <c r="M19" i="2"/>
  <c r="N19" i="2"/>
  <c r="J20" i="2"/>
  <c r="N20" i="2" s="1"/>
  <c r="M20" i="2"/>
  <c r="J21" i="2"/>
  <c r="M21" i="2" s="1"/>
  <c r="N21" i="2"/>
  <c r="J22" i="2"/>
  <c r="M22" i="2" s="1"/>
  <c r="N22" i="2"/>
  <c r="J23" i="2"/>
  <c r="M23" i="2"/>
  <c r="N23" i="2"/>
  <c r="J24" i="2"/>
  <c r="N24" i="2" s="1"/>
  <c r="M24" i="2"/>
  <c r="J25" i="2"/>
  <c r="M25" i="2" s="1"/>
  <c r="N25" i="2"/>
  <c r="J26" i="2"/>
  <c r="M26" i="2" s="1"/>
  <c r="N26" i="2"/>
  <c r="J27" i="2"/>
  <c r="M27" i="2"/>
  <c r="N27" i="2"/>
  <c r="J28" i="2"/>
  <c r="N28" i="2" s="1"/>
  <c r="M28" i="2"/>
  <c r="J29" i="2"/>
  <c r="M29" i="2" s="1"/>
  <c r="N29" i="2"/>
  <c r="J30" i="2"/>
  <c r="M30" i="2" s="1"/>
  <c r="N30" i="2"/>
  <c r="J31" i="2"/>
  <c r="M31" i="2"/>
  <c r="N31" i="2"/>
  <c r="J32" i="2"/>
  <c r="N32" i="2" s="1"/>
  <c r="M32" i="2"/>
  <c r="J33" i="2"/>
  <c r="M33" i="2" s="1"/>
  <c r="N33" i="2"/>
  <c r="J34" i="2"/>
  <c r="M34" i="2" s="1"/>
  <c r="N34" i="2"/>
  <c r="J35" i="2"/>
  <c r="M35" i="2"/>
  <c r="N35" i="2"/>
  <c r="J36" i="2"/>
  <c r="N36" i="2" s="1"/>
  <c r="M36" i="2"/>
  <c r="J37" i="2"/>
  <c r="M37" i="2" s="1"/>
  <c r="N37" i="2"/>
  <c r="J38" i="2"/>
  <c r="M38" i="2" s="1"/>
  <c r="N38" i="2"/>
  <c r="J39" i="2"/>
  <c r="M39" i="2"/>
  <c r="N39" i="2"/>
  <c r="J40" i="2"/>
  <c r="N40" i="2" s="1"/>
  <c r="M40" i="2"/>
  <c r="J41" i="2"/>
  <c r="M41" i="2" s="1"/>
  <c r="N41" i="2"/>
  <c r="J42" i="2"/>
  <c r="M42" i="2" s="1"/>
  <c r="N42" i="2"/>
  <c r="J43" i="2"/>
  <c r="M43" i="2"/>
  <c r="N43" i="2"/>
  <c r="J44" i="2"/>
  <c r="N44" i="2" s="1"/>
  <c r="M44" i="2"/>
  <c r="J45" i="2"/>
  <c r="M45" i="2" s="1"/>
  <c r="J46" i="2"/>
  <c r="M46" i="2" s="1"/>
  <c r="N46" i="2"/>
  <c r="J47" i="2"/>
  <c r="M47" i="2"/>
  <c r="N47" i="2"/>
  <c r="F50" i="2"/>
  <c r="I50" i="2"/>
  <c r="J8" i="3"/>
  <c r="M8" i="3"/>
  <c r="N8" i="3"/>
  <c r="J9" i="3"/>
  <c r="M9" i="3"/>
  <c r="N9" i="3"/>
  <c r="J10" i="3"/>
  <c r="M10" i="3"/>
  <c r="J11" i="3"/>
  <c r="F49" i="3" s="1"/>
  <c r="I49" i="3" s="1"/>
  <c r="J12" i="3"/>
  <c r="M12" i="3"/>
  <c r="N12" i="3"/>
  <c r="J13" i="3"/>
  <c r="M13" i="3"/>
  <c r="N13" i="3"/>
  <c r="J14" i="3"/>
  <c r="N14" i="3" s="1"/>
  <c r="J15" i="3"/>
  <c r="J16" i="3"/>
  <c r="M16" i="3"/>
  <c r="N16" i="3"/>
  <c r="J17" i="3"/>
  <c r="M17" i="3"/>
  <c r="N17" i="3"/>
  <c r="J18" i="3"/>
  <c r="N18" i="3" s="1"/>
  <c r="M18" i="3"/>
  <c r="J19" i="3"/>
  <c r="J20" i="3"/>
  <c r="M20" i="3"/>
  <c r="N20" i="3"/>
  <c r="J21" i="3"/>
  <c r="M21" i="3"/>
  <c r="N21" i="3"/>
  <c r="J22" i="3"/>
  <c r="N22" i="3" s="1"/>
  <c r="J24" i="3"/>
  <c r="J25" i="3"/>
  <c r="M25" i="3"/>
  <c r="N25" i="3"/>
  <c r="J26" i="3"/>
  <c r="M26" i="3"/>
  <c r="N26" i="3"/>
  <c r="J27" i="3"/>
  <c r="N27" i="3" s="1"/>
  <c r="M27" i="3"/>
  <c r="J28" i="3"/>
  <c r="J29" i="3"/>
  <c r="M29" i="3"/>
  <c r="N29" i="3"/>
  <c r="J30" i="3"/>
  <c r="M30" i="3"/>
  <c r="N30" i="3"/>
  <c r="J31" i="3"/>
  <c r="N31" i="3" s="1"/>
  <c r="J32" i="3"/>
  <c r="J33" i="3"/>
  <c r="M33" i="3"/>
  <c r="N33" i="3"/>
  <c r="J34" i="3"/>
  <c r="M34" i="3"/>
  <c r="N34" i="3"/>
  <c r="J35" i="3"/>
  <c r="N35" i="3" s="1"/>
  <c r="J36" i="3"/>
  <c r="J37" i="3"/>
  <c r="M37" i="3"/>
  <c r="N37" i="3"/>
  <c r="J38" i="3"/>
  <c r="N38" i="3" s="1"/>
  <c r="M38" i="3"/>
  <c r="J39" i="3"/>
  <c r="N39" i="3" s="1"/>
  <c r="J40" i="3"/>
  <c r="J41" i="3"/>
  <c r="M41" i="3"/>
  <c r="N41" i="3"/>
  <c r="J42" i="3"/>
  <c r="M42" i="3" s="1"/>
  <c r="J43" i="3"/>
  <c r="N43" i="3" s="1"/>
  <c r="J44" i="3"/>
  <c r="J45" i="3"/>
  <c r="M45" i="3"/>
  <c r="N45" i="3"/>
  <c r="J46" i="3"/>
  <c r="M46" i="3" s="1"/>
  <c r="J8" i="4"/>
  <c r="M8" i="4" s="1"/>
  <c r="J9" i="4"/>
  <c r="M9" i="4"/>
  <c r="N9" i="4"/>
  <c r="J10" i="4"/>
  <c r="M10" i="4" s="1"/>
  <c r="N10" i="4"/>
  <c r="J11" i="4"/>
  <c r="N11" i="4"/>
  <c r="J12" i="4"/>
  <c r="M12" i="4" s="1"/>
  <c r="J13" i="4"/>
  <c r="M13" i="4" s="1"/>
  <c r="N13" i="4"/>
  <c r="J14" i="4"/>
  <c r="M14" i="4" s="1"/>
  <c r="N14" i="4"/>
  <c r="J15" i="4"/>
  <c r="M15" i="4" s="1"/>
  <c r="N15" i="4"/>
  <c r="J16" i="4"/>
  <c r="M16" i="4" s="1"/>
  <c r="J17" i="4"/>
  <c r="M17" i="4" s="1"/>
  <c r="N17" i="4"/>
  <c r="J18" i="4"/>
  <c r="M18" i="4" s="1"/>
  <c r="N18" i="4"/>
  <c r="J19" i="4"/>
  <c r="M19" i="4" s="1"/>
  <c r="J20" i="4"/>
  <c r="M20" i="4" s="1"/>
  <c r="J21" i="4"/>
  <c r="M21" i="4" s="1"/>
  <c r="N21" i="4"/>
  <c r="J22" i="4"/>
  <c r="M22" i="4" s="1"/>
  <c r="N22" i="4"/>
  <c r="J23" i="4"/>
  <c r="M23" i="4" s="1"/>
  <c r="N23" i="4"/>
  <c r="J24" i="4"/>
  <c r="M24" i="4" s="1"/>
  <c r="J25" i="4"/>
  <c r="M25" i="4" s="1"/>
  <c r="J26" i="4"/>
  <c r="M26" i="4" s="1"/>
  <c r="N26" i="4"/>
  <c r="J27" i="4"/>
  <c r="M27" i="4" s="1"/>
  <c r="N27" i="4"/>
  <c r="J28" i="4"/>
  <c r="M28" i="4" s="1"/>
  <c r="J29" i="4"/>
  <c r="M29" i="4" s="1"/>
  <c r="J30" i="4"/>
  <c r="M30" i="4" s="1"/>
  <c r="N30" i="4"/>
  <c r="J31" i="4"/>
  <c r="M31" i="4" s="1"/>
  <c r="N31" i="4"/>
  <c r="J32" i="4"/>
  <c r="M32" i="4" s="1"/>
  <c r="J33" i="4"/>
  <c r="M33" i="4" s="1"/>
  <c r="J34" i="4"/>
  <c r="M34" i="4" s="1"/>
  <c r="N34" i="4"/>
  <c r="J35" i="4"/>
  <c r="M35" i="4" s="1"/>
  <c r="N35" i="4"/>
  <c r="J36" i="4"/>
  <c r="M36" i="4" s="1"/>
  <c r="J37" i="4"/>
  <c r="M37" i="4" s="1"/>
  <c r="J38" i="4"/>
  <c r="M38" i="4" s="1"/>
  <c r="N38" i="4"/>
  <c r="J39" i="4"/>
  <c r="M39" i="4" s="1"/>
  <c r="J40" i="4"/>
  <c r="M40" i="4" s="1"/>
  <c r="J41" i="4"/>
  <c r="M41" i="4" s="1"/>
  <c r="J42" i="4"/>
  <c r="M42" i="4" s="1"/>
  <c r="N42" i="4"/>
  <c r="J43" i="4"/>
  <c r="M43" i="4" s="1"/>
  <c r="N43" i="4"/>
  <c r="J44" i="4"/>
  <c r="M44" i="4" s="1"/>
  <c r="J45" i="4"/>
  <c r="M45" i="4" s="1"/>
  <c r="J46" i="4"/>
  <c r="M46" i="4" s="1"/>
  <c r="N46" i="4"/>
  <c r="J47" i="4"/>
  <c r="M47" i="4" s="1"/>
  <c r="J48" i="4"/>
  <c r="M48" i="4" s="1"/>
  <c r="J49" i="4"/>
  <c r="M49" i="4" s="1"/>
  <c r="J50" i="4"/>
  <c r="M50" i="4" s="1"/>
  <c r="N50" i="4"/>
  <c r="J51" i="4"/>
  <c r="M51" i="4" s="1"/>
  <c r="J8" i="5"/>
  <c r="M8" i="5"/>
  <c r="N8" i="5"/>
  <c r="J9" i="5"/>
  <c r="M9" i="5"/>
  <c r="N9" i="5"/>
  <c r="J10" i="5"/>
  <c r="N10" i="5" s="1"/>
  <c r="M10" i="5"/>
  <c r="J11" i="5"/>
  <c r="M11" i="5" s="1"/>
  <c r="N11" i="5"/>
  <c r="J12" i="5"/>
  <c r="M12" i="5" s="1"/>
  <c r="N12" i="5"/>
  <c r="J13" i="5"/>
  <c r="M13" i="5"/>
  <c r="N13" i="5"/>
  <c r="J14" i="5"/>
  <c r="N14" i="5" s="1"/>
  <c r="M14" i="5"/>
  <c r="J15" i="5"/>
  <c r="M15" i="5" s="1"/>
  <c r="N15" i="5"/>
  <c r="J16" i="5"/>
  <c r="M16" i="5" s="1"/>
  <c r="N16" i="5"/>
  <c r="J17" i="5"/>
  <c r="M17" i="5"/>
  <c r="N17" i="5"/>
  <c r="J18" i="5"/>
  <c r="N18" i="5" s="1"/>
  <c r="M18" i="5"/>
  <c r="J19" i="5"/>
  <c r="M19" i="5" s="1"/>
  <c r="N19" i="5"/>
  <c r="J20" i="5"/>
  <c r="M20" i="5" s="1"/>
  <c r="N20" i="5"/>
  <c r="J21" i="5"/>
  <c r="M21" i="5"/>
  <c r="N21" i="5"/>
  <c r="J22" i="5"/>
  <c r="N22" i="5" s="1"/>
  <c r="M22" i="5"/>
  <c r="J23" i="5"/>
  <c r="M23" i="5" s="1"/>
  <c r="N23" i="5"/>
  <c r="J24" i="5"/>
  <c r="M24" i="5" s="1"/>
  <c r="N24" i="5"/>
  <c r="J25" i="5"/>
  <c r="M25" i="5"/>
  <c r="N25" i="5"/>
  <c r="J26" i="5"/>
  <c r="N26" i="5" s="1"/>
  <c r="M26" i="5"/>
  <c r="J27" i="5"/>
  <c r="M27" i="5" s="1"/>
  <c r="N27" i="5"/>
  <c r="J28" i="5"/>
  <c r="M28" i="5" s="1"/>
  <c r="N28" i="5"/>
  <c r="J29" i="5"/>
  <c r="M29" i="5"/>
  <c r="N29" i="5"/>
  <c r="J30" i="5"/>
  <c r="N30" i="5" s="1"/>
  <c r="M30" i="5"/>
  <c r="J31" i="5"/>
  <c r="M31" i="5" s="1"/>
  <c r="N31" i="5"/>
  <c r="J32" i="5"/>
  <c r="M32" i="5" s="1"/>
  <c r="N32" i="5"/>
  <c r="J33" i="5"/>
  <c r="M33" i="5"/>
  <c r="N33" i="5"/>
  <c r="J34" i="5"/>
  <c r="N34" i="5" s="1"/>
  <c r="M34" i="5"/>
  <c r="J35" i="5"/>
  <c r="M35" i="5" s="1"/>
  <c r="N35" i="5"/>
  <c r="J36" i="5"/>
  <c r="M36" i="5" s="1"/>
  <c r="N36" i="5"/>
  <c r="J37" i="5"/>
  <c r="M37" i="5"/>
  <c r="N37" i="5"/>
  <c r="J38" i="5"/>
  <c r="N38" i="5" s="1"/>
  <c r="M38" i="5"/>
  <c r="J39" i="5"/>
  <c r="M39" i="5" s="1"/>
  <c r="N39" i="5"/>
  <c r="J40" i="5"/>
  <c r="M40" i="5" s="1"/>
  <c r="N40" i="5"/>
  <c r="J41" i="5"/>
  <c r="M41" i="5"/>
  <c r="N41" i="5"/>
  <c r="J42" i="5"/>
  <c r="N42" i="5" s="1"/>
  <c r="M42" i="5"/>
  <c r="J43" i="5"/>
  <c r="M43" i="5" s="1"/>
  <c r="J44" i="5"/>
  <c r="M44" i="5" s="1"/>
  <c r="N44" i="5"/>
  <c r="J45" i="5"/>
  <c r="M45" i="5"/>
  <c r="N45" i="5"/>
  <c r="J46" i="5"/>
  <c r="N46" i="5" s="1"/>
  <c r="M46" i="5"/>
  <c r="J47" i="5"/>
  <c r="M47" i="5" s="1"/>
  <c r="J48" i="5"/>
  <c r="M48" i="5" s="1"/>
  <c r="N48" i="5"/>
  <c r="J49" i="5"/>
  <c r="M49" i="5"/>
  <c r="N49" i="5"/>
  <c r="J50" i="5"/>
  <c r="N50" i="5" s="1"/>
  <c r="J8" i="6"/>
  <c r="M8" i="6"/>
  <c r="N8" i="6"/>
  <c r="J9" i="6"/>
  <c r="M9" i="6" s="1"/>
  <c r="J10" i="6"/>
  <c r="J11" i="6"/>
  <c r="M11" i="6"/>
  <c r="N11" i="6"/>
  <c r="J12" i="6"/>
  <c r="M12" i="6"/>
  <c r="N12" i="6"/>
  <c r="J13" i="6"/>
  <c r="M13" i="6"/>
  <c r="N13" i="6"/>
  <c r="J15" i="6"/>
  <c r="J16" i="6"/>
  <c r="M16" i="6"/>
  <c r="N16" i="6"/>
  <c r="J17" i="6"/>
  <c r="M17" i="6"/>
  <c r="N17" i="6"/>
  <c r="M18" i="6"/>
  <c r="N18" i="6"/>
  <c r="J19" i="6"/>
  <c r="N19" i="6" s="1"/>
  <c r="M19" i="6"/>
  <c r="J20" i="6"/>
  <c r="M20" i="6" s="1"/>
  <c r="J21" i="6"/>
  <c r="M21" i="6" s="1"/>
  <c r="J22" i="6"/>
  <c r="M22" i="6"/>
  <c r="N22" i="6"/>
  <c r="J23" i="6"/>
  <c r="N23" i="6" s="1"/>
  <c r="J24" i="6"/>
  <c r="M24" i="6" s="1"/>
  <c r="J25" i="6"/>
  <c r="M25" i="6" s="1"/>
  <c r="J26" i="6"/>
  <c r="M26" i="6"/>
  <c r="N26" i="6"/>
  <c r="J27" i="6"/>
  <c r="N27" i="6" s="1"/>
  <c r="J28" i="6"/>
  <c r="M28" i="6" s="1"/>
  <c r="J29" i="6"/>
  <c r="M29" i="6" s="1"/>
  <c r="J30" i="6"/>
  <c r="M30" i="6"/>
  <c r="N30" i="6"/>
  <c r="J31" i="6"/>
  <c r="N31" i="6" s="1"/>
  <c r="J32" i="6"/>
  <c r="M32" i="6" s="1"/>
  <c r="J33" i="6"/>
  <c r="M33" i="6" s="1"/>
  <c r="J34" i="6"/>
  <c r="M34" i="6"/>
  <c r="N34" i="6"/>
  <c r="J35" i="6"/>
  <c r="N35" i="6" s="1"/>
  <c r="M35" i="6"/>
  <c r="J36" i="6"/>
  <c r="M36" i="6" s="1"/>
  <c r="J37" i="6"/>
  <c r="M37" i="6" s="1"/>
  <c r="J38" i="6"/>
  <c r="M38" i="6"/>
  <c r="N38" i="6"/>
  <c r="J39" i="6"/>
  <c r="N39" i="6" s="1"/>
  <c r="M39" i="6"/>
  <c r="J40" i="6"/>
  <c r="M40" i="6" s="1"/>
  <c r="J41" i="6"/>
  <c r="M41" i="6" s="1"/>
  <c r="J42" i="6"/>
  <c r="M42" i="6"/>
  <c r="N42" i="6"/>
  <c r="J43" i="6"/>
  <c r="N43" i="6" s="1"/>
  <c r="M43" i="6"/>
  <c r="J44" i="6"/>
  <c r="M44" i="6" s="1"/>
  <c r="J45" i="6"/>
  <c r="M45" i="6" s="1"/>
  <c r="J46" i="6"/>
  <c r="M46" i="6"/>
  <c r="N46" i="6"/>
  <c r="J8" i="7"/>
  <c r="M8" i="7"/>
  <c r="N8" i="7"/>
  <c r="J9" i="7"/>
  <c r="M9" i="7"/>
  <c r="N9" i="7"/>
  <c r="J10" i="7"/>
  <c r="J11" i="7"/>
  <c r="J12" i="7"/>
  <c r="M12" i="7"/>
  <c r="N12" i="7"/>
  <c r="J13" i="7"/>
  <c r="M13" i="7"/>
  <c r="N13" i="7"/>
  <c r="J14" i="7"/>
  <c r="M14" i="7" s="1"/>
  <c r="J15" i="7"/>
  <c r="J16" i="7"/>
  <c r="M16" i="7"/>
  <c r="N16" i="7"/>
  <c r="J17" i="7"/>
  <c r="M17" i="7"/>
  <c r="N17" i="7"/>
  <c r="J18" i="7"/>
  <c r="M18" i="7"/>
  <c r="N18" i="7"/>
  <c r="J19" i="7"/>
  <c r="J20" i="7"/>
  <c r="M20" i="7"/>
  <c r="N20" i="7"/>
  <c r="J21" i="7"/>
  <c r="M21" i="7"/>
  <c r="N21" i="7"/>
  <c r="J22" i="7"/>
  <c r="M22" i="7" s="1"/>
  <c r="J23" i="7"/>
  <c r="J24" i="7"/>
  <c r="M24" i="7"/>
  <c r="N24" i="7"/>
  <c r="J25" i="7"/>
  <c r="M25" i="7"/>
  <c r="N25" i="7"/>
  <c r="J26" i="7"/>
  <c r="M26" i="7"/>
  <c r="N26" i="7"/>
  <c r="J27" i="7"/>
  <c r="J28" i="7"/>
  <c r="M28" i="7"/>
  <c r="N28" i="7"/>
  <c r="J29" i="7"/>
  <c r="M29" i="7"/>
  <c r="N29" i="7"/>
  <c r="J30" i="7"/>
  <c r="M30" i="7"/>
  <c r="N30" i="7"/>
  <c r="J31" i="7"/>
  <c r="J32" i="7"/>
  <c r="M32" i="7"/>
  <c r="N32" i="7"/>
  <c r="J33" i="7"/>
  <c r="M33" i="7"/>
  <c r="N33" i="7"/>
  <c r="J34" i="7"/>
  <c r="M34" i="7" s="1"/>
  <c r="J35" i="7"/>
  <c r="J36" i="7"/>
  <c r="M36" i="7"/>
  <c r="N36" i="7"/>
  <c r="J37" i="7"/>
  <c r="M37" i="7"/>
  <c r="N37" i="7"/>
  <c r="J38" i="7"/>
  <c r="M38" i="7" s="1"/>
  <c r="J39" i="7"/>
  <c r="J40" i="7"/>
  <c r="M40" i="7"/>
  <c r="N40" i="7"/>
  <c r="J41" i="7"/>
  <c r="M41" i="7" s="1"/>
  <c r="N41" i="7"/>
  <c r="J42" i="7"/>
  <c r="M42" i="7" s="1"/>
  <c r="N42" i="7"/>
  <c r="J43" i="7"/>
  <c r="J44" i="7"/>
  <c r="M44" i="7" s="1"/>
  <c r="N44" i="7"/>
  <c r="J45" i="7"/>
  <c r="M45" i="7" s="1"/>
  <c r="N45" i="7"/>
  <c r="J46" i="7"/>
  <c r="M46" i="7" s="1"/>
  <c r="N46" i="7"/>
  <c r="J47" i="7"/>
  <c r="J48" i="7"/>
  <c r="M48" i="7" s="1"/>
  <c r="N48" i="7"/>
  <c r="J49" i="7"/>
  <c r="M49" i="7" s="1"/>
  <c r="N49" i="7"/>
  <c r="J50" i="7"/>
  <c r="N50" i="7" s="1"/>
  <c r="M50" i="7"/>
  <c r="J8" i="8"/>
  <c r="M8" i="8"/>
  <c r="N8" i="8"/>
  <c r="J9" i="8"/>
  <c r="M9" i="8"/>
  <c r="N9" i="8"/>
  <c r="J10" i="8"/>
  <c r="N10" i="8" s="1"/>
  <c r="M10" i="8"/>
  <c r="J11" i="8"/>
  <c r="N11" i="8" s="1"/>
  <c r="M11" i="8"/>
  <c r="J12" i="8"/>
  <c r="M12" i="8"/>
  <c r="N12" i="8"/>
  <c r="J13" i="8"/>
  <c r="M13" i="8"/>
  <c r="N13" i="8"/>
  <c r="J14" i="8"/>
  <c r="M14" i="8"/>
  <c r="N14" i="8"/>
  <c r="J15" i="8"/>
  <c r="N15" i="8" s="1"/>
  <c r="M15" i="8"/>
  <c r="J16" i="8"/>
  <c r="M16" i="8"/>
  <c r="N16" i="8"/>
  <c r="J17" i="8"/>
  <c r="M17" i="8"/>
  <c r="N17" i="8"/>
  <c r="J18" i="8"/>
  <c r="M18" i="8" s="1"/>
  <c r="N18" i="8"/>
  <c r="J19" i="8"/>
  <c r="N19" i="8" s="1"/>
  <c r="M19" i="8"/>
  <c r="J20" i="8"/>
  <c r="M20" i="8"/>
  <c r="N20" i="8"/>
  <c r="J21" i="8"/>
  <c r="M21" i="8"/>
  <c r="N21" i="8"/>
  <c r="J22" i="8"/>
  <c r="M22" i="8" s="1"/>
  <c r="J23" i="8"/>
  <c r="N23" i="8" s="1"/>
  <c r="M23" i="8"/>
  <c r="J24" i="8"/>
  <c r="M24" i="8"/>
  <c r="N24" i="8"/>
  <c r="J25" i="8"/>
  <c r="M25" i="8" s="1"/>
  <c r="N25" i="8"/>
  <c r="J26" i="8"/>
  <c r="M26" i="8"/>
  <c r="N26" i="8"/>
  <c r="J27" i="8"/>
  <c r="N27" i="8" s="1"/>
  <c r="M27" i="8"/>
  <c r="J28" i="8"/>
  <c r="M28" i="8"/>
  <c r="N28" i="8"/>
  <c r="J29" i="8"/>
  <c r="M29" i="8" s="1"/>
  <c r="N29" i="8"/>
  <c r="J30" i="8"/>
  <c r="M30" i="8"/>
  <c r="N30" i="8"/>
  <c r="J31" i="8"/>
  <c r="M31" i="8" s="1"/>
  <c r="J32" i="8"/>
  <c r="M32" i="8"/>
  <c r="N32" i="8"/>
  <c r="J33" i="8"/>
  <c r="M33" i="8" s="1"/>
  <c r="N33" i="8"/>
  <c r="J34" i="8"/>
  <c r="N34" i="8" s="1"/>
  <c r="J35" i="8"/>
  <c r="M35" i="8" s="1"/>
  <c r="J36" i="8"/>
  <c r="N36" i="8" s="1"/>
  <c r="M36" i="8"/>
  <c r="J37" i="8"/>
  <c r="M37" i="8" s="1"/>
  <c r="J38" i="8"/>
  <c r="M38" i="8" s="1"/>
  <c r="N38" i="8"/>
  <c r="J39" i="8"/>
  <c r="M39" i="8" s="1"/>
  <c r="J40" i="8"/>
  <c r="N40" i="8" s="1"/>
  <c r="M40" i="8"/>
  <c r="J41" i="8"/>
  <c r="M41" i="8" s="1"/>
  <c r="J42" i="8"/>
  <c r="M42" i="8" s="1"/>
  <c r="N42" i="8"/>
  <c r="J43" i="8"/>
  <c r="M43" i="8" s="1"/>
  <c r="J44" i="8"/>
  <c r="N44" i="8" s="1"/>
  <c r="M44" i="8"/>
  <c r="F47" i="8"/>
  <c r="I47" i="8" s="1"/>
  <c r="F48" i="8"/>
  <c r="I48" i="8" s="1"/>
  <c r="J8" i="9"/>
  <c r="J9" i="9"/>
  <c r="M9" i="9" s="1"/>
  <c r="J10" i="9"/>
  <c r="M10" i="9" s="1"/>
  <c r="N10" i="9"/>
  <c r="J11" i="9"/>
  <c r="M11" i="9"/>
  <c r="N11" i="9"/>
  <c r="J12" i="9"/>
  <c r="N12" i="9" s="1"/>
  <c r="M12" i="9"/>
  <c r="J13" i="9"/>
  <c r="M13" i="9" s="1"/>
  <c r="J14" i="9"/>
  <c r="M14" i="9" s="1"/>
  <c r="J15" i="9"/>
  <c r="M15" i="9"/>
  <c r="N15" i="9"/>
  <c r="J16" i="9"/>
  <c r="M16" i="9" s="1"/>
  <c r="J17" i="9"/>
  <c r="M17" i="9" s="1"/>
  <c r="J18" i="9"/>
  <c r="M18" i="9" s="1"/>
  <c r="J19" i="9"/>
  <c r="M19" i="9" s="1"/>
  <c r="J20" i="9"/>
  <c r="M20" i="9" s="1"/>
  <c r="N20" i="9"/>
  <c r="J21" i="9"/>
  <c r="M21" i="9" s="1"/>
  <c r="J22" i="9"/>
  <c r="M22" i="9" s="1"/>
  <c r="J23" i="9"/>
  <c r="N23" i="9" s="1"/>
  <c r="M23" i="9"/>
  <c r="J24" i="9"/>
  <c r="M24" i="9" s="1"/>
  <c r="J25" i="9"/>
  <c r="J26" i="9"/>
  <c r="M26" i="9" s="1"/>
  <c r="N26" i="9"/>
  <c r="J27" i="9"/>
  <c r="M27" i="9" s="1"/>
  <c r="J28" i="9"/>
  <c r="N28" i="9" s="1"/>
  <c r="M28" i="9"/>
  <c r="J29" i="9"/>
  <c r="J30" i="9"/>
  <c r="M30" i="9" s="1"/>
  <c r="J31" i="9"/>
  <c r="M31" i="9" s="1"/>
  <c r="N31" i="9"/>
  <c r="J32" i="9"/>
  <c r="M32" i="9" s="1"/>
  <c r="J33" i="9"/>
  <c r="J34" i="9"/>
  <c r="M34" i="9" s="1"/>
  <c r="J35" i="9"/>
  <c r="M35" i="9" s="1"/>
  <c r="J36" i="9"/>
  <c r="M36" i="9" s="1"/>
  <c r="N36" i="9"/>
  <c r="J37" i="9"/>
  <c r="J38" i="9"/>
  <c r="M38" i="9" s="1"/>
  <c r="J39" i="9"/>
  <c r="N39" i="9" s="1"/>
  <c r="M39" i="9"/>
  <c r="J40" i="9"/>
  <c r="M40" i="9" s="1"/>
  <c r="J41" i="9"/>
  <c r="J42" i="9"/>
  <c r="M42" i="9" s="1"/>
  <c r="N42" i="9"/>
  <c r="J43" i="9"/>
  <c r="M43" i="9" s="1"/>
  <c r="J44" i="9"/>
  <c r="N44" i="9" s="1"/>
  <c r="M44" i="9"/>
  <c r="J45" i="9"/>
  <c r="J46" i="9"/>
  <c r="M46" i="9" s="1"/>
  <c r="J47" i="9"/>
  <c r="M47" i="9" s="1"/>
  <c r="J48" i="9"/>
  <c r="M48" i="9" s="1"/>
  <c r="J8" i="10"/>
  <c r="M8" i="10"/>
  <c r="N8" i="10"/>
  <c r="J9" i="10"/>
  <c r="M9" i="10"/>
  <c r="N9" i="10"/>
  <c r="J10" i="10"/>
  <c r="N10" i="10" s="1"/>
  <c r="M10" i="10"/>
  <c r="J11" i="10"/>
  <c r="M11" i="10"/>
  <c r="N11" i="10"/>
  <c r="J12" i="10"/>
  <c r="M12" i="10"/>
  <c r="N12" i="10"/>
  <c r="J13" i="10"/>
  <c r="M13" i="10"/>
  <c r="N13" i="10"/>
  <c r="J14" i="10"/>
  <c r="M14" i="10" s="1"/>
  <c r="J15" i="10"/>
  <c r="M15" i="10"/>
  <c r="N15" i="10"/>
  <c r="J16" i="10"/>
  <c r="M16" i="10"/>
  <c r="N16" i="10"/>
  <c r="J17" i="10"/>
  <c r="M17" i="10"/>
  <c r="N17" i="10"/>
  <c r="J18" i="10"/>
  <c r="M18" i="10" s="1"/>
  <c r="J19" i="10"/>
  <c r="M19" i="10"/>
  <c r="N19" i="10"/>
  <c r="J20" i="10"/>
  <c r="M20" i="10"/>
  <c r="N20" i="10"/>
  <c r="J21" i="10"/>
  <c r="M21" i="10"/>
  <c r="N21" i="10"/>
  <c r="J22" i="10"/>
  <c r="M22" i="10" s="1"/>
  <c r="J23" i="10"/>
  <c r="M23" i="10"/>
  <c r="N23" i="10"/>
  <c r="J24" i="10"/>
  <c r="M24" i="10"/>
  <c r="N24" i="10"/>
  <c r="J25" i="10"/>
  <c r="N25" i="10" s="1"/>
  <c r="M25" i="10"/>
  <c r="J26" i="10"/>
  <c r="M26" i="10" s="1"/>
  <c r="J27" i="10"/>
  <c r="M27" i="10"/>
  <c r="N27" i="10"/>
  <c r="J28" i="10"/>
  <c r="M28" i="10"/>
  <c r="N28" i="10"/>
  <c r="J29" i="10"/>
  <c r="N29" i="10" s="1"/>
  <c r="M29" i="10"/>
  <c r="J30" i="10"/>
  <c r="M30" i="10" s="1"/>
  <c r="J31" i="10"/>
  <c r="M31" i="10"/>
  <c r="N31" i="10"/>
  <c r="J32" i="10"/>
  <c r="M32" i="10"/>
  <c r="N32" i="10"/>
  <c r="J33" i="10"/>
  <c r="N33" i="10" s="1"/>
  <c r="M33" i="10"/>
  <c r="J34" i="10"/>
  <c r="M34" i="10" s="1"/>
  <c r="J35" i="10"/>
  <c r="M35" i="10"/>
  <c r="N35" i="10"/>
  <c r="J36" i="10"/>
  <c r="N36" i="10" s="1"/>
  <c r="M36" i="10"/>
  <c r="J37" i="10"/>
  <c r="N37" i="10" s="1"/>
  <c r="M37" i="10"/>
  <c r="J38" i="10"/>
  <c r="M38" i="10" s="1"/>
  <c r="J39" i="10"/>
  <c r="M39" i="10" s="1"/>
  <c r="N39" i="10"/>
  <c r="J40" i="10"/>
  <c r="F54" i="10" s="1"/>
  <c r="I54" i="10" s="1"/>
  <c r="J41" i="10"/>
  <c r="M41" i="10" s="1"/>
  <c r="N41" i="10"/>
  <c r="J42" i="10"/>
  <c r="M42" i="10"/>
  <c r="N42" i="10"/>
  <c r="J43" i="10"/>
  <c r="M43" i="10" s="1"/>
  <c r="N43" i="10"/>
  <c r="J44" i="10"/>
  <c r="N44" i="10" s="1"/>
  <c r="M44" i="10"/>
  <c r="J45" i="10"/>
  <c r="M45" i="10" s="1"/>
  <c r="J46" i="10"/>
  <c r="M46" i="10" s="1"/>
  <c r="N46" i="10"/>
  <c r="J47" i="10"/>
  <c r="M47" i="10" s="1"/>
  <c r="N47" i="10"/>
  <c r="J48" i="10"/>
  <c r="M48" i="10"/>
  <c r="N48" i="10"/>
  <c r="J49" i="10"/>
  <c r="N49" i="10" s="1"/>
  <c r="M49" i="10"/>
  <c r="J50" i="10"/>
  <c r="N50" i="10" s="1"/>
  <c r="M50" i="10"/>
  <c r="J8" i="11"/>
  <c r="M8" i="11" s="1"/>
  <c r="N8" i="11"/>
  <c r="J9" i="11"/>
  <c r="F53" i="11" s="1"/>
  <c r="I53" i="11" s="1"/>
  <c r="J10" i="11"/>
  <c r="N10" i="11" s="1"/>
  <c r="J11" i="11"/>
  <c r="M11" i="11"/>
  <c r="N11" i="11"/>
  <c r="J12" i="11"/>
  <c r="M12" i="11" s="1"/>
  <c r="J13" i="11"/>
  <c r="N13" i="11" s="1"/>
  <c r="M13" i="11"/>
  <c r="J14" i="11"/>
  <c r="N14" i="11" s="1"/>
  <c r="J15" i="11"/>
  <c r="M15" i="11"/>
  <c r="N15" i="11"/>
  <c r="J16" i="11"/>
  <c r="M16" i="11" s="1"/>
  <c r="J17" i="11"/>
  <c r="M17" i="11"/>
  <c r="N17" i="11"/>
  <c r="J18" i="11"/>
  <c r="N18" i="11" s="1"/>
  <c r="M18" i="11"/>
  <c r="J19" i="11"/>
  <c r="M19" i="11"/>
  <c r="N19" i="11"/>
  <c r="J20" i="11"/>
  <c r="M20" i="11"/>
  <c r="N20" i="11"/>
  <c r="J21" i="11"/>
  <c r="M21" i="11" s="1"/>
  <c r="N21" i="11"/>
  <c r="J22" i="11"/>
  <c r="N22" i="11" s="1"/>
  <c r="J23" i="11"/>
  <c r="M23" i="11"/>
  <c r="N23" i="11"/>
  <c r="J24" i="11"/>
  <c r="M24" i="11" s="1"/>
  <c r="N24" i="11"/>
  <c r="J25" i="11"/>
  <c r="M25" i="11" s="1"/>
  <c r="J26" i="11"/>
  <c r="N26" i="11" s="1"/>
  <c r="M26" i="11"/>
  <c r="J27" i="11"/>
  <c r="N27" i="11" s="1"/>
  <c r="M27" i="11"/>
  <c r="J28" i="11"/>
  <c r="N28" i="11" s="1"/>
  <c r="M28" i="11"/>
  <c r="J29" i="11"/>
  <c r="M29" i="11" s="1"/>
  <c r="J30" i="11"/>
  <c r="N30" i="11" s="1"/>
  <c r="M30" i="11"/>
  <c r="J31" i="11"/>
  <c r="M31" i="11" s="1"/>
  <c r="J32" i="11"/>
  <c r="M32" i="11" s="1"/>
  <c r="N32" i="11"/>
  <c r="J33" i="11"/>
  <c r="M33" i="11"/>
  <c r="N33" i="11"/>
  <c r="J34" i="11"/>
  <c r="N34" i="11" s="1"/>
  <c r="J35" i="11"/>
  <c r="N35" i="11" s="1"/>
  <c r="M35" i="11"/>
  <c r="J36" i="11"/>
  <c r="M36" i="11" s="1"/>
  <c r="J37" i="11"/>
  <c r="M37" i="11" s="1"/>
  <c r="N37" i="11"/>
  <c r="J38" i="11"/>
  <c r="N38" i="11" s="1"/>
  <c r="J39" i="11"/>
  <c r="M39" i="11"/>
  <c r="N39" i="11"/>
  <c r="J40" i="11"/>
  <c r="N40" i="11" s="1"/>
  <c r="M40" i="11"/>
  <c r="J41" i="11"/>
  <c r="N41" i="11" s="1"/>
  <c r="M41" i="11"/>
  <c r="J42" i="11"/>
  <c r="N42" i="11" s="1"/>
  <c r="J43" i="11"/>
  <c r="M43" i="11" s="1"/>
  <c r="N43" i="11"/>
  <c r="J44" i="11"/>
  <c r="M44" i="11" s="1"/>
  <c r="J45" i="11"/>
  <c r="M45" i="11" s="1"/>
  <c r="N45" i="11"/>
  <c r="J46" i="11"/>
  <c r="N46" i="11" s="1"/>
  <c r="M46" i="11"/>
  <c r="J47" i="11"/>
  <c r="M47" i="11" s="1"/>
  <c r="J48" i="11"/>
  <c r="N48" i="11" s="1"/>
  <c r="M48" i="11"/>
  <c r="J49" i="11"/>
  <c r="M49" i="11" s="1"/>
  <c r="J50" i="11"/>
  <c r="N50" i="11" s="1"/>
  <c r="J8" i="12"/>
  <c r="F53" i="12" s="1"/>
  <c r="I53" i="12" s="1"/>
  <c r="M8" i="12"/>
  <c r="J9" i="12"/>
  <c r="M9" i="12" s="1"/>
  <c r="J10" i="12"/>
  <c r="M10" i="12" s="1"/>
  <c r="J11" i="12"/>
  <c r="M11" i="12" s="1"/>
  <c r="J12" i="12"/>
  <c r="M12" i="12"/>
  <c r="N12" i="12"/>
  <c r="J13" i="12"/>
  <c r="N13" i="12" s="1"/>
  <c r="M13" i="12"/>
  <c r="J14" i="12"/>
  <c r="N14" i="12" s="1"/>
  <c r="M14" i="12"/>
  <c r="J15" i="12"/>
  <c r="M15" i="12" s="1"/>
  <c r="J16" i="12"/>
  <c r="M16" i="12"/>
  <c r="N16" i="12"/>
  <c r="J17" i="12"/>
  <c r="N17" i="12" s="1"/>
  <c r="M17" i="12"/>
  <c r="J18" i="12"/>
  <c r="N18" i="12" s="1"/>
  <c r="M18" i="12"/>
  <c r="J19" i="12"/>
  <c r="M19" i="12" s="1"/>
  <c r="J20" i="12"/>
  <c r="M20" i="12"/>
  <c r="N20" i="12"/>
  <c r="J21" i="12"/>
  <c r="N21" i="12" s="1"/>
  <c r="M21" i="12"/>
  <c r="J22" i="12"/>
  <c r="N22" i="12" s="1"/>
  <c r="M22" i="12"/>
  <c r="J23" i="12"/>
  <c r="M23" i="12" s="1"/>
  <c r="J24" i="12"/>
  <c r="M24" i="12"/>
  <c r="N24" i="12"/>
  <c r="J25" i="12"/>
  <c r="N25" i="12" s="1"/>
  <c r="M25" i="12"/>
  <c r="J26" i="12"/>
  <c r="M26" i="12" s="1"/>
  <c r="J27" i="12"/>
  <c r="M27" i="12" s="1"/>
  <c r="J28" i="12"/>
  <c r="M28" i="12"/>
  <c r="N28" i="12"/>
  <c r="J29" i="12"/>
  <c r="N29" i="12" s="1"/>
  <c r="M29" i="12"/>
  <c r="J30" i="12"/>
  <c r="M30" i="12" s="1"/>
  <c r="J31" i="12"/>
  <c r="M31" i="12" s="1"/>
  <c r="J32" i="12"/>
  <c r="M32" i="12"/>
  <c r="N32" i="12"/>
  <c r="J33" i="12"/>
  <c r="N33" i="12" s="1"/>
  <c r="J34" i="12"/>
  <c r="M34" i="12" s="1"/>
  <c r="J35" i="12"/>
  <c r="M35" i="12" s="1"/>
  <c r="J36" i="12"/>
  <c r="M36" i="12"/>
  <c r="N36" i="12"/>
  <c r="J37" i="12"/>
  <c r="N37" i="12" s="1"/>
  <c r="J38" i="12"/>
  <c r="M38" i="12" s="1"/>
  <c r="J39" i="12"/>
  <c r="M39" i="12" s="1"/>
  <c r="J40" i="12"/>
  <c r="M40" i="12"/>
  <c r="N40" i="12"/>
  <c r="J41" i="12"/>
  <c r="N41" i="12" s="1"/>
  <c r="J42" i="12"/>
  <c r="M42" i="12" s="1"/>
  <c r="J43" i="12"/>
  <c r="M43" i="12" s="1"/>
  <c r="J44" i="12"/>
  <c r="M44" i="12"/>
  <c r="N44" i="12"/>
  <c r="J45" i="12"/>
  <c r="N45" i="12" s="1"/>
  <c r="J46" i="12"/>
  <c r="M46" i="12" s="1"/>
  <c r="J47" i="12"/>
  <c r="M47" i="12" s="1"/>
  <c r="J48" i="12"/>
  <c r="M48" i="12"/>
  <c r="N48" i="12"/>
  <c r="J49" i="12"/>
  <c r="N49" i="12" s="1"/>
  <c r="J50" i="12"/>
  <c r="M50" i="12" s="1"/>
  <c r="J8" i="13"/>
  <c r="N8" i="13" s="1"/>
  <c r="M8" i="13"/>
  <c r="J9" i="13"/>
  <c r="M9" i="13" s="1"/>
  <c r="N9" i="13"/>
  <c r="J10" i="13"/>
  <c r="M10" i="13" s="1"/>
  <c r="N10" i="13"/>
  <c r="J11" i="13"/>
  <c r="M11" i="13" s="1"/>
  <c r="N11" i="13"/>
  <c r="J12" i="13"/>
  <c r="N12" i="13" s="1"/>
  <c r="M12" i="13"/>
  <c r="J13" i="13"/>
  <c r="M13" i="13" s="1"/>
  <c r="N13" i="13"/>
  <c r="J14" i="13"/>
  <c r="M14" i="13" s="1"/>
  <c r="N14" i="13"/>
  <c r="J15" i="13"/>
  <c r="M15" i="13" s="1"/>
  <c r="N15" i="13"/>
  <c r="J16" i="13"/>
  <c r="N16" i="13" s="1"/>
  <c r="M16" i="13"/>
  <c r="J17" i="13"/>
  <c r="M17" i="13" s="1"/>
  <c r="N17" i="13"/>
  <c r="J18" i="13"/>
  <c r="M18" i="13" s="1"/>
  <c r="N18" i="13"/>
  <c r="J19" i="13"/>
  <c r="M19" i="13" s="1"/>
  <c r="J20" i="13"/>
  <c r="N20" i="13" s="1"/>
  <c r="M20" i="13"/>
  <c r="J21" i="13"/>
  <c r="M21" i="13" s="1"/>
  <c r="J22" i="13"/>
  <c r="M22" i="13" s="1"/>
  <c r="N22" i="13"/>
  <c r="J23" i="13"/>
  <c r="M23" i="13" s="1"/>
  <c r="J24" i="13"/>
  <c r="N24" i="13" s="1"/>
  <c r="M24" i="13"/>
  <c r="J25" i="13"/>
  <c r="M25" i="13" s="1"/>
  <c r="J26" i="13"/>
  <c r="M26" i="13" s="1"/>
  <c r="N26" i="13"/>
  <c r="J27" i="13"/>
  <c r="M27" i="13" s="1"/>
  <c r="J28" i="13"/>
  <c r="N28" i="13" s="1"/>
  <c r="M28" i="13"/>
  <c r="J29" i="13"/>
  <c r="M29" i="13" s="1"/>
  <c r="J30" i="13"/>
  <c r="M30" i="13" s="1"/>
  <c r="N30" i="13"/>
  <c r="J31" i="13"/>
  <c r="M31" i="13" s="1"/>
  <c r="J32" i="13"/>
  <c r="N32" i="13" s="1"/>
  <c r="M32" i="13"/>
  <c r="J33" i="13"/>
  <c r="M33" i="13" s="1"/>
  <c r="J34" i="13"/>
  <c r="M34" i="13" s="1"/>
  <c r="N34" i="13"/>
  <c r="J35" i="13"/>
  <c r="M35" i="13" s="1"/>
  <c r="J36" i="13"/>
  <c r="N36" i="13" s="1"/>
  <c r="M36" i="13"/>
  <c r="J37" i="13"/>
  <c r="M37" i="13" s="1"/>
  <c r="J38" i="13"/>
  <c r="M38" i="13" s="1"/>
  <c r="N38" i="13"/>
  <c r="J39" i="13"/>
  <c r="M39" i="13" s="1"/>
  <c r="J40" i="13"/>
  <c r="N40" i="13" s="1"/>
  <c r="M40" i="13"/>
  <c r="J41" i="13"/>
  <c r="M41" i="13" s="1"/>
  <c r="J42" i="13"/>
  <c r="M42" i="13" s="1"/>
  <c r="N42" i="13"/>
  <c r="J43" i="13"/>
  <c r="M43" i="13" s="1"/>
  <c r="J44" i="13"/>
  <c r="F54" i="13" s="1"/>
  <c r="I54" i="13" s="1"/>
  <c r="M44" i="13"/>
  <c r="J45" i="13"/>
  <c r="M45" i="13" s="1"/>
  <c r="J46" i="13"/>
  <c r="M46" i="13" s="1"/>
  <c r="N46" i="13"/>
  <c r="J47" i="13"/>
  <c r="M47" i="13" s="1"/>
  <c r="J48" i="13"/>
  <c r="N48" i="13" s="1"/>
  <c r="M48" i="13"/>
  <c r="J49" i="13"/>
  <c r="M49" i="13" s="1"/>
  <c r="J50" i="13"/>
  <c r="M50" i="13" s="1"/>
  <c r="N50" i="13"/>
  <c r="J51" i="13"/>
  <c r="M51" i="13" s="1"/>
  <c r="J8" i="14"/>
  <c r="M8" i="14"/>
  <c r="N8" i="14"/>
  <c r="J9" i="14"/>
  <c r="M9" i="14"/>
  <c r="N9" i="14"/>
  <c r="J10" i="14"/>
  <c r="M10" i="14"/>
  <c r="N10" i="14"/>
  <c r="J11" i="14"/>
  <c r="M11" i="14" s="1"/>
  <c r="J12" i="14"/>
  <c r="M12" i="14"/>
  <c r="N12" i="14"/>
  <c r="J13" i="14"/>
  <c r="M13" i="14"/>
  <c r="N13" i="14"/>
  <c r="J14" i="14"/>
  <c r="M14" i="14"/>
  <c r="N14" i="14"/>
  <c r="J15" i="14"/>
  <c r="M15" i="14" s="1"/>
  <c r="J16" i="14"/>
  <c r="M16" i="14"/>
  <c r="N16" i="14"/>
  <c r="J17" i="14"/>
  <c r="M17" i="14"/>
  <c r="N17" i="14"/>
  <c r="J18" i="14"/>
  <c r="M18" i="14"/>
  <c r="N18" i="14"/>
  <c r="J19" i="14"/>
  <c r="M19" i="14" s="1"/>
  <c r="J20" i="14"/>
  <c r="M20" i="14"/>
  <c r="N20" i="14"/>
  <c r="J21" i="14"/>
  <c r="M21" i="14"/>
  <c r="N21" i="14"/>
  <c r="J22" i="14"/>
  <c r="M22" i="14"/>
  <c r="N22" i="14"/>
  <c r="J23" i="14"/>
  <c r="M23" i="14" s="1"/>
  <c r="J24" i="14"/>
  <c r="M24" i="14"/>
  <c r="N24" i="14"/>
  <c r="J25" i="14"/>
  <c r="M25" i="14"/>
  <c r="N25" i="14"/>
  <c r="J26" i="14"/>
  <c r="M26" i="14"/>
  <c r="N26" i="14"/>
  <c r="J27" i="14"/>
  <c r="M27" i="14" s="1"/>
  <c r="J28" i="14"/>
  <c r="M28" i="14"/>
  <c r="N28" i="14"/>
  <c r="J29" i="14"/>
  <c r="M29" i="14"/>
  <c r="N29" i="14"/>
  <c r="J30" i="14"/>
  <c r="M30" i="14"/>
  <c r="N30" i="14"/>
  <c r="J31" i="14"/>
  <c r="M31" i="14" s="1"/>
  <c r="J32" i="14"/>
  <c r="M32" i="14"/>
  <c r="N32" i="14"/>
  <c r="J33" i="14"/>
  <c r="M33" i="14"/>
  <c r="N33" i="14"/>
  <c r="J34" i="14"/>
  <c r="M34" i="14" s="1"/>
  <c r="N34" i="14"/>
  <c r="J35" i="14"/>
  <c r="M35" i="14" s="1"/>
  <c r="J36" i="14"/>
  <c r="M36" i="14"/>
  <c r="N36" i="14"/>
  <c r="J37" i="14"/>
  <c r="M37" i="14"/>
  <c r="N37" i="14"/>
  <c r="J38" i="14"/>
  <c r="M38" i="14" s="1"/>
  <c r="N38" i="14"/>
  <c r="J39" i="14"/>
  <c r="M39" i="14" s="1"/>
  <c r="J40" i="14"/>
  <c r="M40" i="14" s="1"/>
  <c r="N40" i="14"/>
  <c r="J41" i="14"/>
  <c r="M41" i="14"/>
  <c r="N41" i="14"/>
  <c r="J42" i="14"/>
  <c r="M42" i="14" s="1"/>
  <c r="N42" i="14"/>
  <c r="J43" i="14"/>
  <c r="M43" i="14" s="1"/>
  <c r="J44" i="14"/>
  <c r="M44" i="14" s="1"/>
  <c r="N44" i="14"/>
  <c r="J45" i="14"/>
  <c r="M45" i="14"/>
  <c r="N45" i="14"/>
  <c r="J46" i="14"/>
  <c r="M46" i="14" s="1"/>
  <c r="N46" i="14"/>
  <c r="J47" i="14"/>
  <c r="M47" i="14" s="1"/>
  <c r="J48" i="14"/>
  <c r="M48" i="14" s="1"/>
  <c r="N48" i="14"/>
  <c r="J49" i="14"/>
  <c r="M49" i="14"/>
  <c r="N49" i="14"/>
  <c r="J50" i="14"/>
  <c r="M50" i="14" s="1"/>
  <c r="N50" i="14"/>
  <c r="J8" i="15"/>
  <c r="N8" i="15" s="1"/>
  <c r="M8" i="15"/>
  <c r="J9" i="15"/>
  <c r="M9" i="15" s="1"/>
  <c r="J10" i="15"/>
  <c r="M10" i="15"/>
  <c r="N10" i="15"/>
  <c r="J11" i="15"/>
  <c r="N11" i="15" s="1"/>
  <c r="M11" i="15"/>
  <c r="J12" i="15"/>
  <c r="N12" i="15" s="1"/>
  <c r="M12" i="15"/>
  <c r="J13" i="15"/>
  <c r="M13" i="15" s="1"/>
  <c r="J14" i="15"/>
  <c r="M14" i="15"/>
  <c r="N14" i="15"/>
  <c r="J15" i="15"/>
  <c r="N15" i="15" s="1"/>
  <c r="M15" i="15"/>
  <c r="J16" i="15"/>
  <c r="N16" i="15" s="1"/>
  <c r="M16" i="15"/>
  <c r="J17" i="15"/>
  <c r="M17" i="15" s="1"/>
  <c r="J18" i="15"/>
  <c r="M18" i="15"/>
  <c r="N18" i="15"/>
  <c r="J19" i="15"/>
  <c r="N19" i="15" s="1"/>
  <c r="M19" i="15"/>
  <c r="J20" i="15"/>
  <c r="N20" i="15" s="1"/>
  <c r="M20" i="15"/>
  <c r="J21" i="15"/>
  <c r="M21" i="15" s="1"/>
  <c r="J22" i="15"/>
  <c r="M22" i="15"/>
  <c r="N22" i="15"/>
  <c r="J23" i="15"/>
  <c r="N23" i="15" s="1"/>
  <c r="M23" i="15"/>
  <c r="J24" i="15"/>
  <c r="N24" i="15" s="1"/>
  <c r="M24" i="15"/>
  <c r="J25" i="15"/>
  <c r="M25" i="15" s="1"/>
  <c r="J26" i="15"/>
  <c r="M26" i="15"/>
  <c r="N26" i="15"/>
  <c r="J27" i="15"/>
  <c r="N27" i="15" s="1"/>
  <c r="J28" i="15"/>
  <c r="N28" i="15" s="1"/>
  <c r="M28" i="15"/>
  <c r="J29" i="15"/>
  <c r="M29" i="15" s="1"/>
  <c r="J30" i="15"/>
  <c r="M30" i="15"/>
  <c r="N30" i="15"/>
  <c r="J31" i="15"/>
  <c r="N31" i="15" s="1"/>
  <c r="J32" i="15"/>
  <c r="M32" i="15" s="1"/>
  <c r="J33" i="15"/>
  <c r="M33" i="15" s="1"/>
  <c r="J34" i="15"/>
  <c r="M34" i="15"/>
  <c r="N34" i="15"/>
  <c r="J35" i="15"/>
  <c r="N35" i="15" s="1"/>
  <c r="J36" i="15"/>
  <c r="M36" i="15" s="1"/>
  <c r="J37" i="15"/>
  <c r="M37" i="15" s="1"/>
  <c r="J38" i="15"/>
  <c r="M38" i="15"/>
  <c r="N38" i="15"/>
  <c r="J39" i="15"/>
  <c r="N39" i="15" s="1"/>
  <c r="J40" i="15"/>
  <c r="M40" i="15" s="1"/>
  <c r="J41" i="15"/>
  <c r="M41" i="15" s="1"/>
  <c r="J42" i="15"/>
  <c r="M42" i="15"/>
  <c r="N42" i="15"/>
  <c r="J43" i="15"/>
  <c r="N43" i="15" s="1"/>
  <c r="J44" i="15"/>
  <c r="M44" i="15" s="1"/>
  <c r="J45" i="15"/>
  <c r="M45" i="15" s="1"/>
  <c r="J46" i="15"/>
  <c r="M46" i="15"/>
  <c r="N46" i="15"/>
  <c r="J47" i="15"/>
  <c r="N47" i="15" s="1"/>
  <c r="J48" i="15"/>
  <c r="M48" i="15" s="1"/>
  <c r="J49" i="15"/>
  <c r="M49" i="15" s="1"/>
  <c r="F53" i="15"/>
  <c r="I53" i="15" s="1"/>
  <c r="J8" i="16"/>
  <c r="M8" i="16" s="1"/>
  <c r="J9" i="16"/>
  <c r="M9" i="16" s="1"/>
  <c r="N9" i="16"/>
  <c r="J10" i="16"/>
  <c r="M10" i="16" s="1"/>
  <c r="J11" i="16"/>
  <c r="M11" i="16"/>
  <c r="N11" i="16"/>
  <c r="J12" i="16"/>
  <c r="M12" i="16" s="1"/>
  <c r="J13" i="16"/>
  <c r="M13" i="16" s="1"/>
  <c r="N13" i="16"/>
  <c r="J14" i="16"/>
  <c r="M14" i="16" s="1"/>
  <c r="J16" i="16"/>
  <c r="M16" i="16"/>
  <c r="N16" i="16"/>
  <c r="J17" i="16"/>
  <c r="M17" i="16" s="1"/>
  <c r="J18" i="16"/>
  <c r="M18" i="16" s="1"/>
  <c r="N18" i="16"/>
  <c r="J19" i="16"/>
  <c r="M19" i="16" s="1"/>
  <c r="J20" i="16"/>
  <c r="M20" i="16"/>
  <c r="N20" i="16"/>
  <c r="J21" i="16"/>
  <c r="M21" i="16" s="1"/>
  <c r="J22" i="16"/>
  <c r="M22" i="16" s="1"/>
  <c r="N22" i="16"/>
  <c r="J23" i="16"/>
  <c r="M23" i="16" s="1"/>
  <c r="J24" i="16"/>
  <c r="M24" i="16"/>
  <c r="N24" i="16"/>
  <c r="J25" i="16"/>
  <c r="M25" i="16" s="1"/>
  <c r="J26" i="16"/>
  <c r="M26" i="16" s="1"/>
  <c r="N26" i="16"/>
  <c r="J27" i="16"/>
  <c r="M27" i="16" s="1"/>
  <c r="J28" i="16"/>
  <c r="F54" i="16" s="1"/>
  <c r="I54" i="16" s="1"/>
  <c r="M28" i="16"/>
  <c r="J29" i="16"/>
  <c r="M29" i="16" s="1"/>
  <c r="J30" i="16"/>
  <c r="M30" i="16" s="1"/>
  <c r="N30" i="16"/>
  <c r="J31" i="16"/>
  <c r="M31" i="16" s="1"/>
  <c r="J32" i="16"/>
  <c r="N32" i="16" s="1"/>
  <c r="M32" i="16"/>
  <c r="J33" i="16"/>
  <c r="M33" i="16" s="1"/>
  <c r="J34" i="16"/>
  <c r="M34" i="16" s="1"/>
  <c r="N34" i="16"/>
  <c r="J35" i="16"/>
  <c r="M35" i="16" s="1"/>
  <c r="J36" i="16"/>
  <c r="N36" i="16" s="1"/>
  <c r="M36" i="16"/>
  <c r="J37" i="16"/>
  <c r="M37" i="16" s="1"/>
  <c r="J38" i="16"/>
  <c r="M38" i="16" s="1"/>
  <c r="N38" i="16"/>
  <c r="J39" i="16"/>
  <c r="M39" i="16" s="1"/>
  <c r="J40" i="16"/>
  <c r="N40" i="16" s="1"/>
  <c r="M40" i="16"/>
  <c r="J41" i="16"/>
  <c r="M41" i="16" s="1"/>
  <c r="J42" i="16"/>
  <c r="M42" i="16" s="1"/>
  <c r="N42" i="16"/>
  <c r="J43" i="16"/>
  <c r="M43" i="16" s="1"/>
  <c r="J44" i="16"/>
  <c r="N44" i="16" s="1"/>
  <c r="M44" i="16"/>
  <c r="J45" i="16"/>
  <c r="M45" i="16" s="1"/>
  <c r="J46" i="16"/>
  <c r="M46" i="16" s="1"/>
  <c r="N46" i="16"/>
  <c r="J47" i="16"/>
  <c r="M47" i="16" s="1"/>
  <c r="J48" i="16"/>
  <c r="N48" i="16" s="1"/>
  <c r="M48" i="16"/>
  <c r="J49" i="16"/>
  <c r="M49" i="16" s="1"/>
  <c r="J50" i="16"/>
  <c r="M50" i="16" s="1"/>
  <c r="J51" i="16"/>
  <c r="M51" i="16" s="1"/>
  <c r="F53" i="14" l="1"/>
  <c r="I53" i="14" s="1"/>
  <c r="M47" i="15"/>
  <c r="M43" i="15"/>
  <c r="M39" i="15"/>
  <c r="M35" i="15"/>
  <c r="M31" i="15"/>
  <c r="M27" i="15"/>
  <c r="F54" i="14"/>
  <c r="I54" i="14" s="1"/>
  <c r="N47" i="14"/>
  <c r="N43" i="14"/>
  <c r="N39" i="14"/>
  <c r="N35" i="14"/>
  <c r="N31" i="14"/>
  <c r="N27" i="14"/>
  <c r="N23" i="14"/>
  <c r="N19" i="14"/>
  <c r="N15" i="14"/>
  <c r="N11" i="14"/>
  <c r="M49" i="12"/>
  <c r="M45" i="12"/>
  <c r="M41" i="12"/>
  <c r="M37" i="12"/>
  <c r="M33" i="12"/>
  <c r="N44" i="11"/>
  <c r="N31" i="11"/>
  <c r="N9" i="11"/>
  <c r="N40" i="10"/>
  <c r="M45" i="9"/>
  <c r="N45" i="9"/>
  <c r="M29" i="9"/>
  <c r="N29" i="9"/>
  <c r="F52" i="9"/>
  <c r="I52" i="9" s="1"/>
  <c r="M34" i="8"/>
  <c r="N38" i="7"/>
  <c r="N14" i="7"/>
  <c r="F54" i="7"/>
  <c r="I54" i="7" s="1"/>
  <c r="N19" i="4"/>
  <c r="M40" i="3"/>
  <c r="N40" i="3"/>
  <c r="M22" i="3"/>
  <c r="N47" i="1"/>
  <c r="N39" i="1"/>
  <c r="N31" i="1"/>
  <c r="N23" i="1"/>
  <c r="N15" i="1"/>
  <c r="F55" i="16"/>
  <c r="I55" i="16" s="1"/>
  <c r="N28" i="16"/>
  <c r="F55" i="13"/>
  <c r="I55" i="13" s="1"/>
  <c r="N44" i="13"/>
  <c r="N8" i="12"/>
  <c r="M22" i="11"/>
  <c r="M9" i="11"/>
  <c r="M40" i="10"/>
  <c r="N34" i="9"/>
  <c r="N18" i="9"/>
  <c r="M19" i="7"/>
  <c r="N19" i="7"/>
  <c r="M23" i="6"/>
  <c r="M39" i="3"/>
  <c r="M33" i="9"/>
  <c r="N33" i="9"/>
  <c r="M23" i="7"/>
  <c r="N23" i="7"/>
  <c r="F54" i="4"/>
  <c r="I54" i="4" s="1"/>
  <c r="M11" i="4"/>
  <c r="F51" i="9"/>
  <c r="I51" i="9" s="1"/>
  <c r="N47" i="16"/>
  <c r="N39" i="16"/>
  <c r="N31" i="16"/>
  <c r="N23" i="16"/>
  <c r="F52" i="15"/>
  <c r="I52" i="15" s="1"/>
  <c r="N51" i="13"/>
  <c r="N47" i="13"/>
  <c r="N43" i="13"/>
  <c r="N39" i="13"/>
  <c r="N35" i="13"/>
  <c r="N31" i="13"/>
  <c r="N27" i="13"/>
  <c r="N23" i="13"/>
  <c r="N19" i="13"/>
  <c r="N47" i="11"/>
  <c r="M34" i="11"/>
  <c r="N25" i="11"/>
  <c r="N12" i="11"/>
  <c r="N48" i="9"/>
  <c r="N43" i="9"/>
  <c r="N38" i="9"/>
  <c r="N32" i="9"/>
  <c r="N27" i="9"/>
  <c r="N22" i="9"/>
  <c r="N16" i="9"/>
  <c r="N22" i="8"/>
  <c r="N22" i="7"/>
  <c r="M10" i="6"/>
  <c r="N10" i="6"/>
  <c r="N10" i="3"/>
  <c r="F50" i="3"/>
  <c r="I50" i="3" s="1"/>
  <c r="N51" i="16"/>
  <c r="N43" i="16"/>
  <c r="N35" i="16"/>
  <c r="N27" i="16"/>
  <c r="N19" i="16"/>
  <c r="N14" i="16"/>
  <c r="N10" i="16"/>
  <c r="N49" i="15"/>
  <c r="N45" i="15"/>
  <c r="N41" i="15"/>
  <c r="N37" i="15"/>
  <c r="N33" i="15"/>
  <c r="N29" i="15"/>
  <c r="N25" i="15"/>
  <c r="N21" i="15"/>
  <c r="N17" i="15"/>
  <c r="N13" i="15"/>
  <c r="N9" i="15"/>
  <c r="F54" i="12"/>
  <c r="I54" i="12" s="1"/>
  <c r="N47" i="12"/>
  <c r="N43" i="12"/>
  <c r="N39" i="12"/>
  <c r="N35" i="12"/>
  <c r="N31" i="12"/>
  <c r="N27" i="12"/>
  <c r="N23" i="12"/>
  <c r="N19" i="12"/>
  <c r="N15" i="12"/>
  <c r="N11" i="12"/>
  <c r="F54" i="11"/>
  <c r="I54" i="11" s="1"/>
  <c r="M38" i="11"/>
  <c r="N29" i="11"/>
  <c r="N16" i="11"/>
  <c r="N38" i="10"/>
  <c r="N34" i="10"/>
  <c r="N30" i="10"/>
  <c r="N26" i="10"/>
  <c r="N22" i="10"/>
  <c r="N18" i="10"/>
  <c r="N14" i="10"/>
  <c r="M27" i="7"/>
  <c r="N27" i="7"/>
  <c r="N9" i="6"/>
  <c r="N47" i="4"/>
  <c r="N39" i="4"/>
  <c r="M44" i="3"/>
  <c r="N44" i="3"/>
  <c r="M32" i="3"/>
  <c r="N32" i="3"/>
  <c r="M15" i="3"/>
  <c r="N15" i="3"/>
  <c r="M43" i="7"/>
  <c r="N43" i="7"/>
  <c r="M42" i="11"/>
  <c r="M37" i="9"/>
  <c r="N37" i="9"/>
  <c r="N37" i="8"/>
  <c r="M47" i="7"/>
  <c r="N47" i="7"/>
  <c r="M27" i="6"/>
  <c r="M15" i="6"/>
  <c r="N15" i="6"/>
  <c r="M43" i="3"/>
  <c r="M31" i="3"/>
  <c r="M14" i="3"/>
  <c r="N43" i="1"/>
  <c r="N35" i="1"/>
  <c r="N27" i="1"/>
  <c r="N19" i="1"/>
  <c r="M28" i="3"/>
  <c r="N28" i="3"/>
  <c r="N50" i="16"/>
  <c r="N47" i="9"/>
  <c r="M31" i="7"/>
  <c r="N31" i="7"/>
  <c r="F50" i="6"/>
  <c r="I50" i="6" s="1"/>
  <c r="F52" i="1"/>
  <c r="I52" i="1" s="1"/>
  <c r="M11" i="1"/>
  <c r="M11" i="3"/>
  <c r="N11" i="3"/>
  <c r="N48" i="15"/>
  <c r="N44" i="15"/>
  <c r="N40" i="15"/>
  <c r="N36" i="15"/>
  <c r="N32" i="15"/>
  <c r="N50" i="12"/>
  <c r="N46" i="12"/>
  <c r="N42" i="12"/>
  <c r="N38" i="12"/>
  <c r="N34" i="12"/>
  <c r="N30" i="12"/>
  <c r="N26" i="12"/>
  <c r="N10" i="12"/>
  <c r="M50" i="11"/>
  <c r="F49" i="6"/>
  <c r="I49" i="6" s="1"/>
  <c r="M36" i="3"/>
  <c r="N36" i="3"/>
  <c r="M19" i="3"/>
  <c r="N19" i="3"/>
  <c r="M41" i="9"/>
  <c r="N41" i="9"/>
  <c r="M25" i="9"/>
  <c r="N25" i="9"/>
  <c r="M35" i="7"/>
  <c r="N35" i="7"/>
  <c r="M11" i="7"/>
  <c r="N11" i="7"/>
  <c r="M35" i="3"/>
  <c r="F53" i="1"/>
  <c r="I53" i="1" s="1"/>
  <c r="N49" i="16"/>
  <c r="N45" i="16"/>
  <c r="N41" i="16"/>
  <c r="N37" i="16"/>
  <c r="N33" i="16"/>
  <c r="N29" i="16"/>
  <c r="N25" i="16"/>
  <c r="N21" i="16"/>
  <c r="N17" i="16"/>
  <c r="N12" i="16"/>
  <c r="N8" i="16"/>
  <c r="N49" i="13"/>
  <c r="N45" i="13"/>
  <c r="N41" i="13"/>
  <c r="N37" i="13"/>
  <c r="N33" i="13"/>
  <c r="N29" i="13"/>
  <c r="N25" i="13"/>
  <c r="N21" i="13"/>
  <c r="N9" i="12"/>
  <c r="N49" i="11"/>
  <c r="N36" i="11"/>
  <c r="M10" i="11"/>
  <c r="N45" i="10"/>
  <c r="F53" i="10"/>
  <c r="I53" i="10" s="1"/>
  <c r="N46" i="9"/>
  <c r="N40" i="9"/>
  <c r="N35" i="9"/>
  <c r="N30" i="9"/>
  <c r="N24" i="9"/>
  <c r="N19" i="9"/>
  <c r="N14" i="9"/>
  <c r="N8" i="9"/>
  <c r="N41" i="8"/>
  <c r="F53" i="7"/>
  <c r="I53" i="7" s="1"/>
  <c r="N34" i="7"/>
  <c r="N10" i="7"/>
  <c r="M14" i="11"/>
  <c r="M8" i="9"/>
  <c r="M39" i="7"/>
  <c r="N39" i="7"/>
  <c r="M15" i="7"/>
  <c r="N15" i="7"/>
  <c r="M10" i="7"/>
  <c r="M31" i="6"/>
  <c r="M50" i="5"/>
  <c r="N51" i="4"/>
  <c r="M24" i="3"/>
  <c r="N24" i="3"/>
  <c r="N46" i="3"/>
  <c r="N42" i="3"/>
  <c r="N45" i="6"/>
  <c r="N41" i="6"/>
  <c r="N37" i="6"/>
  <c r="N33" i="6"/>
  <c r="N29" i="6"/>
  <c r="N25" i="6"/>
  <c r="N21" i="6"/>
  <c r="N49" i="4"/>
  <c r="N45" i="4"/>
  <c r="N41" i="4"/>
  <c r="N37" i="4"/>
  <c r="N33" i="4"/>
  <c r="N29" i="4"/>
  <c r="N25" i="4"/>
  <c r="N49" i="1"/>
  <c r="N45" i="1"/>
  <c r="N41" i="1"/>
  <c r="N37" i="1"/>
  <c r="N33" i="1"/>
  <c r="N29" i="1"/>
  <c r="N25" i="1"/>
  <c r="N21" i="1"/>
  <c r="N17" i="1"/>
  <c r="N13" i="1"/>
  <c r="N9" i="1"/>
  <c r="N21" i="9"/>
  <c r="N17" i="9"/>
  <c r="N13" i="9"/>
  <c r="N9" i="9"/>
  <c r="N44" i="6"/>
  <c r="N40" i="6"/>
  <c r="N36" i="6"/>
  <c r="N32" i="6"/>
  <c r="N28" i="6"/>
  <c r="N24" i="6"/>
  <c r="N20" i="6"/>
  <c r="F54" i="5"/>
  <c r="I54" i="5" s="1"/>
  <c r="N47" i="5"/>
  <c r="N43" i="5"/>
  <c r="N45" i="2"/>
  <c r="N43" i="8"/>
  <c r="N39" i="8"/>
  <c r="N35" i="8"/>
  <c r="N31" i="8"/>
  <c r="F55" i="4"/>
  <c r="I55" i="4" s="1"/>
  <c r="N48" i="4"/>
  <c r="N44" i="4"/>
  <c r="N40" i="4"/>
  <c r="N36" i="4"/>
  <c r="N32" i="4"/>
  <c r="N28" i="4"/>
  <c r="N24" i="4"/>
  <c r="N20" i="4"/>
  <c r="N16" i="4"/>
  <c r="N12" i="4"/>
  <c r="N8" i="4"/>
  <c r="N48" i="1"/>
  <c r="N44" i="1"/>
  <c r="N40" i="1"/>
  <c r="N36" i="1"/>
  <c r="N32" i="1"/>
  <c r="N28" i="1"/>
  <c r="N24" i="1"/>
  <c r="N20" i="1"/>
  <c r="N16" i="1"/>
  <c r="N12" i="1"/>
  <c r="N8" i="1"/>
  <c r="F53" i="5"/>
  <c r="I53" i="5" s="1"/>
  <c r="F51" i="2"/>
  <c r="I51" i="2" s="1"/>
</calcChain>
</file>

<file path=xl/sharedStrings.xml><?xml version="1.0" encoding="utf-8"?>
<sst xmlns="http://schemas.openxmlformats.org/spreadsheetml/2006/main" count="5789" uniqueCount="755">
  <si>
    <t>SỞ GIÁO DỤC VÀ ĐÀO TẠO LONG AN</t>
  </si>
  <si>
    <t>TRƯỜNG TRƯỜNG THPT ĐỨC HÒA</t>
  </si>
  <si>
    <t>BẢNG ĐIỂM CHI TIẾT - MÔN THỂ DỤC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</si>
  <si>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</si>
  <si>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</si>
  <si>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</si>
  <si>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</si>
  <si>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</si>
  <si>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</si>
  <si>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</si>
  <si>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</si>
  <si>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</si>
  <si>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</si>
  <si>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</si>
  <si>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</si>
  <si>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</si>
  <si>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</si>
  <si>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</si>
  <si>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GK1</t>
  </si>
  <si>
    <t>CK1</t>
  </si>
  <si>
    <t>Đặng Thị Minh</t>
  </si>
  <si>
    <t>Anh</t>
  </si>
  <si>
    <t>Đ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</si>
  <si>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</si>
  <si>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</si>
  <si>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</si>
  <si>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</si>
  <si>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</si>
  <si>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</si>
  <si>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</si>
  <si>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</si>
  <si>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</si>
  <si>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</si>
  <si>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</si>
  <si>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</si>
  <si>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</si>
  <si>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</si>
  <si>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</si>
  <si>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</si>
  <si>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</si>
  <si>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</si>
  <si>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</si>
  <si>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</si>
  <si>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</si>
  <si>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</si>
  <si>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</si>
  <si>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</si>
  <si>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</si>
  <si>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</si>
  <si>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</si>
  <si>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</si>
  <si>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</si>
  <si>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</si>
  <si>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</si>
  <si>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</si>
  <si>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</si>
  <si>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</si>
  <si>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</si>
  <si>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</si>
  <si>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</si>
  <si>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</si>
  <si>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</si>
  <si>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</si>
  <si>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</si>
  <si>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</si>
  <si>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</si>
  <si>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</si>
  <si>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</si>
  <si>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</si>
  <si>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</si>
  <si>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</si>
  <si>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</si>
  <si>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</si>
  <si>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</si>
  <si>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</si>
  <si>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</si>
  <si>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</si>
  <si>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</si>
  <si>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</si>
  <si>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</si>
  <si>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</si>
  <si>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</si>
  <si>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</si>
  <si>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</si>
  <si>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</si>
  <si>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</si>
  <si>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</si>
  <si>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</si>
  <si>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</si>
  <si>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</si>
  <si>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</si>
  <si>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</si>
  <si>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</si>
  <si>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</si>
  <si>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</si>
  <si>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</si>
  <si>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</si>
  <si>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</si>
  <si>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</si>
  <si>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</si>
  <si>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-</t>
  </si>
  <si>
    <t>Số lượng - Tỉ lệ (%)</t>
  </si>
  <si>
    <t>Chưa Đạt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</si>
  <si>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</si>
  <si>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</si>
  <si>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</si>
  <si>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</si>
  <si>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</si>
  <si>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</si>
  <si>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</si>
  <si>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</si>
  <si>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</si>
  <si>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</si>
  <si>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</si>
  <si>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</si>
  <si>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</si>
  <si>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</si>
  <si>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</si>
  <si>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</si>
  <si>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</si>
  <si>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</si>
  <si>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</si>
  <si>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</si>
  <si>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</si>
  <si>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</si>
  <si>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</si>
  <si>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</si>
  <si>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</si>
  <si>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</si>
  <si>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</si>
  <si>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</si>
  <si>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</si>
  <si>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</si>
  <si>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</si>
  <si>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</si>
  <si>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</si>
  <si>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</si>
  <si>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</si>
  <si>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</si>
  <si>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</si>
  <si>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</si>
  <si>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</si>
  <si>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</si>
  <si>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</si>
  <si>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</si>
  <si>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</si>
  <si>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</si>
  <si>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</si>
  <si>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</si>
  <si>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</si>
  <si>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</si>
  <si>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</si>
  <si>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</si>
  <si>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</si>
  <si>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</si>
  <si>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</si>
  <si>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</si>
  <si>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</si>
  <si>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</si>
  <si>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</si>
  <si>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</si>
  <si>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</si>
  <si>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</si>
  <si>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</si>
  <si>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</si>
  <si>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</si>
  <si>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</si>
  <si>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</si>
  <si>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</si>
  <si>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</si>
  <si>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</si>
  <si>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</si>
  <si>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</si>
  <si>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</si>
  <si>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</si>
  <si>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</si>
  <si>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</si>
  <si>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</si>
  <si>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</si>
  <si>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</si>
  <si>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</si>
  <si>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</si>
  <si>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</si>
  <si>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</si>
  <si>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</si>
  <si>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</si>
  <si>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</si>
  <si>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</si>
  <si>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</si>
  <si>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</si>
  <si>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</si>
  <si>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</si>
  <si>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</si>
  <si>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</si>
  <si>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</si>
  <si>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</si>
  <si>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</si>
  <si>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</si>
  <si>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</si>
  <si>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</si>
  <si>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</si>
  <si>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</si>
  <si>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</si>
  <si>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</si>
  <si>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</si>
  <si>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</si>
  <si>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</si>
  <si>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</si>
  <si>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</si>
  <si>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</si>
  <si>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</si>
  <si>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</si>
  <si>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</si>
  <si>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</si>
  <si>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</si>
  <si>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</si>
  <si>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</si>
  <si>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</si>
  <si>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</si>
  <si>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</si>
  <si>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</si>
  <si>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</si>
  <si>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</si>
  <si>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</si>
  <si>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</si>
  <si>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</si>
  <si>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</si>
  <si>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</si>
  <si>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</si>
  <si>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</si>
  <si>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</si>
  <si>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</si>
  <si>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</si>
  <si>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</si>
  <si>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</si>
  <si>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</si>
  <si>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</si>
  <si>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</si>
  <si>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</si>
  <si>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</si>
  <si>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</si>
  <si>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</si>
  <si>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</si>
  <si>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</si>
  <si>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</si>
  <si>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</si>
  <si>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</si>
  <si>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</si>
  <si>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</si>
  <si>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</si>
  <si>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</si>
  <si>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</si>
  <si>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</si>
  <si>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</si>
  <si>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</si>
  <si>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</si>
  <si>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</si>
  <si>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</si>
  <si>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</si>
  <si>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</si>
  <si>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</si>
  <si>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</si>
  <si>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</si>
  <si>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</si>
  <si>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</si>
  <si>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</si>
  <si>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</si>
  <si>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</si>
  <si>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</si>
  <si>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</si>
  <si>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</si>
  <si>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</si>
  <si>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</si>
  <si>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</si>
  <si>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</si>
  <si>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</si>
  <si>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</si>
  <si>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</si>
  <si>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</si>
  <si>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</si>
  <si>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</si>
  <si>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</si>
  <si>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</si>
  <si>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</si>
  <si>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</si>
  <si>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</si>
  <si>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</si>
  <si>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</si>
  <si>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</si>
  <si>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</si>
  <si>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</si>
  <si>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</si>
  <si>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</si>
  <si>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</si>
  <si>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</si>
  <si>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</si>
  <si>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</si>
  <si>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</si>
  <si>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</si>
  <si>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</si>
  <si>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</si>
  <si>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</si>
  <si>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</si>
  <si>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</si>
  <si>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</si>
  <si>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</si>
  <si>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</si>
  <si>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</si>
  <si>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CĐ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</si>
  <si>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</si>
  <si>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</si>
  <si>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</si>
  <si>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</si>
  <si>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</si>
  <si>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</si>
  <si>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</si>
  <si>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</si>
  <si>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</si>
  <si>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</si>
  <si>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</si>
  <si>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</si>
  <si>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</si>
  <si>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</si>
  <si>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</si>
  <si>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</si>
  <si>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</si>
  <si>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</si>
  <si>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</si>
  <si>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</si>
  <si>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</si>
  <si>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</si>
  <si>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</si>
  <si>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</si>
  <si>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</si>
  <si>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</si>
  <si>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</si>
  <si>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</si>
  <si>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</si>
  <si>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</si>
  <si>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</si>
  <si>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</si>
  <si>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</si>
  <si>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</si>
  <si>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Miễn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</si>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</sst>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55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Alignment="1" applyProtection="1">
      <alignment horizontal="left" vertical="center"/>
    </xf>
    <xf numFmtId="0" fontId="6" fillId="0" borderId="15" xfId="0" applyFont="1" applyFill="1" applyBorder="1" applyAlignment="1" applyProtection="1">
      <alignment horizontal="left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left" vertical="center"/>
    </xf>
    <xf numFmtId="0" fontId="7" fillId="0" borderId="10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6" fillId="0" borderId="15" xfId="0" applyFont="1" applyFill="1" applyBorder="1" applyAlignment="1" applyProtection="1">
      <alignment horizontal="left" vertical="center"/>
    </xf>
    <xf numFmtId="0" fontId="6" fillId="0" borderId="15" xfId="0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1900323865</v>
      </c>
      <c r="C8" s="21" t="s">
        <v>20</v>
      </c>
      <c r="D8" s="19" t="s">
        <v>21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49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49" si="1">J8</f>
        <v>Đ</v>
      </c>
      <c r="N8" s="13" t="str">
        <f t="shared" ref="N8:N49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1900323866</v>
      </c>
      <c r="C9" s="21" t="s">
        <v>23</v>
      </c>
      <c r="D9" s="19" t="s">
        <v>24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1900323867</v>
      </c>
      <c r="C10" s="21" t="s">
        <v>25</v>
      </c>
      <c r="D10" s="19" t="s">
        <v>26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1900323870</v>
      </c>
      <c r="C11" s="21" t="s">
        <v>27</v>
      </c>
      <c r="D11" s="19" t="s">
        <v>28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1900323868</v>
      </c>
      <c r="C12" s="22" t="s">
        <v>29</v>
      </c>
      <c r="D12" s="20" t="s">
        <v>30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1900323869</v>
      </c>
      <c r="C13" s="21" t="s">
        <v>31</v>
      </c>
      <c r="D13" s="19" t="s">
        <v>32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1900323872</v>
      </c>
      <c r="C14" s="21" t="s">
        <v>33</v>
      </c>
      <c r="D14" s="19" t="s">
        <v>34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1900323873</v>
      </c>
      <c r="C15" s="21" t="s">
        <v>35</v>
      </c>
      <c r="D15" s="19" t="s">
        <v>34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1900323875</v>
      </c>
      <c r="C16" s="21" t="s">
        <v>36</v>
      </c>
      <c r="D16" s="19" t="s">
        <v>37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1900323876</v>
      </c>
      <c r="C17" s="22" t="s">
        <v>38</v>
      </c>
      <c r="D17" s="20" t="s">
        <v>39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1900323877</v>
      </c>
      <c r="C18" s="21" t="s">
        <v>40</v>
      </c>
      <c r="D18" s="19" t="s">
        <v>41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1900323878</v>
      </c>
      <c r="C19" s="21" t="s">
        <v>42</v>
      </c>
      <c r="D19" s="19" t="s">
        <v>43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1900323879</v>
      </c>
      <c r="C20" s="21" t="s">
        <v>44</v>
      </c>
      <c r="D20" s="19" t="s">
        <v>43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1900323880</v>
      </c>
      <c r="C21" s="21" t="s">
        <v>45</v>
      </c>
      <c r="D21" s="19" t="s">
        <v>43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1900323881</v>
      </c>
      <c r="C22" s="22" t="s">
        <v>46</v>
      </c>
      <c r="D22" s="20" t="s">
        <v>43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1900323882</v>
      </c>
      <c r="C23" s="21" t="s">
        <v>47</v>
      </c>
      <c r="D23" s="19" t="s">
        <v>48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1900323883</v>
      </c>
      <c r="C24" s="21" t="s">
        <v>49</v>
      </c>
      <c r="D24" s="19" t="s">
        <v>50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1900323884</v>
      </c>
      <c r="C25" s="21" t="s">
        <v>51</v>
      </c>
      <c r="D25" s="19" t="s">
        <v>52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1900323885</v>
      </c>
      <c r="C26" s="21" t="s">
        <v>53</v>
      </c>
      <c r="D26" s="19" t="s">
        <v>54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1900323886</v>
      </c>
      <c r="C27" s="22" t="s">
        <v>55</v>
      </c>
      <c r="D27" s="20" t="s">
        <v>56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1900323887</v>
      </c>
      <c r="C28" s="21" t="s">
        <v>57</v>
      </c>
      <c r="D28" s="19" t="s">
        <v>58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1900323888</v>
      </c>
      <c r="C29" s="21" t="s">
        <v>59</v>
      </c>
      <c r="D29" s="19" t="s">
        <v>60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1900323889</v>
      </c>
      <c r="C30" s="21" t="s">
        <v>61</v>
      </c>
      <c r="D30" s="19" t="s">
        <v>62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1900323890</v>
      </c>
      <c r="C31" s="21" t="s">
        <v>63</v>
      </c>
      <c r="D31" s="19" t="s">
        <v>62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1900323891</v>
      </c>
      <c r="C32" s="22" t="s">
        <v>64</v>
      </c>
      <c r="D32" s="20" t="s">
        <v>65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1900323892</v>
      </c>
      <c r="C33" s="21" t="s">
        <v>66</v>
      </c>
      <c r="D33" s="19" t="s">
        <v>67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1900323893</v>
      </c>
      <c r="C34" s="21" t="s">
        <v>68</v>
      </c>
      <c r="D34" s="19" t="s">
        <v>67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1900323894</v>
      </c>
      <c r="C35" s="21" t="s">
        <v>69</v>
      </c>
      <c r="D35" s="19" t="s">
        <v>70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1900323895</v>
      </c>
      <c r="C36" s="21" t="s">
        <v>71</v>
      </c>
      <c r="D36" s="19" t="s">
        <v>72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1900323896</v>
      </c>
      <c r="C37" s="22" t="s">
        <v>73</v>
      </c>
      <c r="D37" s="20" t="s">
        <v>74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1900323897</v>
      </c>
      <c r="C38" s="21" t="s">
        <v>75</v>
      </c>
      <c r="D38" s="19" t="s">
        <v>76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1900323899</v>
      </c>
      <c r="C39" s="21" t="s">
        <v>77</v>
      </c>
      <c r="D39" s="19" t="s">
        <v>78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1900323898</v>
      </c>
      <c r="C40" s="21" t="s">
        <v>79</v>
      </c>
      <c r="D40" s="19" t="s">
        <v>80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1900323900</v>
      </c>
      <c r="C41" s="21" t="s">
        <v>81</v>
      </c>
      <c r="D41" s="19" t="s">
        <v>82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1900323901</v>
      </c>
      <c r="C42" s="22" t="s">
        <v>83</v>
      </c>
      <c r="D42" s="20" t="s">
        <v>84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1900323903</v>
      </c>
      <c r="C43" s="21" t="s">
        <v>85</v>
      </c>
      <c r="D43" s="19" t="s">
        <v>86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1900323902</v>
      </c>
      <c r="C44" s="21" t="s">
        <v>87</v>
      </c>
      <c r="D44" s="19" t="s">
        <v>88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1900323904</v>
      </c>
      <c r="C45" s="21" t="s">
        <v>77</v>
      </c>
      <c r="D45" s="19" t="s">
        <v>89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1900323905</v>
      </c>
      <c r="C46" s="21" t="s">
        <v>90</v>
      </c>
      <c r="D46" s="19" t="s">
        <v>91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1900323906</v>
      </c>
      <c r="C47" s="22" t="s">
        <v>92</v>
      </c>
      <c r="D47" s="20" t="s">
        <v>93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1900323907</v>
      </c>
      <c r="C48" s="21" t="s">
        <v>94</v>
      </c>
      <c r="D48" s="19" t="s">
        <v>95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8">
        <v>42</v>
      </c>
      <c r="B49" s="12">
        <v>1900323908</v>
      </c>
      <c r="C49" s="22" t="s">
        <v>96</v>
      </c>
      <c r="D49" s="20" t="s">
        <v>97</v>
      </c>
      <c r="E49" s="12" t="s">
        <v>22</v>
      </c>
      <c r="F49" s="12" t="s">
        <v>22</v>
      </c>
      <c r="G49" s="14" t="s">
        <v>22</v>
      </c>
      <c r="H49" s="14" t="s">
        <v>22</v>
      </c>
      <c r="I49" s="14" t="s">
        <v>22</v>
      </c>
      <c r="J49" s="16" t="str">
        <f t="shared" si="0"/>
        <v>Đ</v>
      </c>
      <c r="K49" s="12"/>
      <c r="L49" s="12" t="s">
        <v>22</v>
      </c>
      <c r="M49" s="12" t="str">
        <f t="shared" si="1"/>
        <v>Đ</v>
      </c>
      <c r="N49" s="14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9" t="s">
        <v>98</v>
      </c>
      <c r="B50" s="40"/>
      <c r="C50" s="41"/>
      <c r="D50" s="41"/>
      <c r="E50" s="40"/>
      <c r="F50" s="40"/>
      <c r="G50" s="40"/>
      <c r="H50" s="41"/>
      <c r="I50" s="42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0"/>
      <c r="B51" s="30"/>
      <c r="C51" s="43"/>
      <c r="D51" s="43"/>
      <c r="E51" s="30"/>
      <c r="F51" s="30"/>
      <c r="G51" s="30"/>
      <c r="H51" s="43"/>
      <c r="I51" s="44"/>
    </row>
    <row r="52" spans="1:37" ht="12.75" customHeight="1" x14ac:dyDescent="0.25">
      <c r="A52" s="45" t="s">
        <v>99</v>
      </c>
      <c r="B52" s="30"/>
      <c r="C52" s="43"/>
      <c r="D52" s="46" t="s">
        <v>76</v>
      </c>
      <c r="E52" s="47"/>
      <c r="F52" s="47" t="str">
        <f>TEXT(COUNTIF(J8:J49,"Đ")+COUNTIF(J8:J49,"D"),"#0")</f>
        <v>42</v>
      </c>
      <c r="G52" s="47"/>
      <c r="H52" s="23" t="s">
        <v>100</v>
      </c>
      <c r="I52" s="48" t="str">
        <f>ROUND(F52/IF((COUNTIF(J8:J49,"Đ")+COUNTIF(J8:J49,"D")+COUNTIF(J8:J49,"CD")+COUNTIF(J8:J49,"CĐ")+COUNTIF(J8:J49,"C"))=0,1,(COUNTIF(J8:J49,"Đ")+COUNTIF(J8:J49,"D")+COUNTIF(J8:J49,"CD")+COUNTIF(J8:J49,"CĐ")+COUNTIF(J8:J49,"C"))),4)*100&amp;"%"</f>
        <v>100%</v>
      </c>
    </row>
    <row r="53" spans="1:37" ht="12.75" customHeight="1" x14ac:dyDescent="0.25">
      <c r="A53" s="49" t="s">
        <v>101</v>
      </c>
      <c r="B53" s="50"/>
      <c r="C53" s="51"/>
      <c r="D53" s="52" t="s">
        <v>102</v>
      </c>
      <c r="E53" s="53"/>
      <c r="F53" s="53" t="str">
        <f>TEXT(COUNTIF(J8:J49,"CĐ")+COUNTIF(J8:J49,"CD")+COUNTIF(J8:J49,"C"),"#0")</f>
        <v>0</v>
      </c>
      <c r="G53" s="53"/>
      <c r="H53" s="24" t="s">
        <v>100</v>
      </c>
      <c r="I53" s="54" t="str">
        <f>ROUND(F53/IF((COUNTIF(J8:J49,"Đ")+COUNTIF(J8:J49,"D")+COUNTIF(J8:J49,"CD")+COUNTIF(J8:J49,"CĐ")+COUNTIF(J8:J49,"C"))=0,1,(COUNTIF(J8:J49,"Đ")+COUNTIF(J8:J49,"D")+COUNTIF(J8:J49,"CD")+COUNTIF(J8:J49,"CĐ")+COUNTIF(J8:J49,"C"))),4)*100&amp;"%"</f>
        <v>0%</v>
      </c>
    </row>
    <row r="65536" ht="15" x14ac:dyDescent="0.25"/>
  </sheetData>
  <mergeCells count="26"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495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1900323425</v>
      </c>
      <c r="C8" s="21" t="s">
        <v>496</v>
      </c>
      <c r="D8" s="19" t="s">
        <v>74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50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50" si="1">J8</f>
        <v>Đ</v>
      </c>
      <c r="N8" s="13" t="str">
        <f t="shared" ref="N8:N50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1900323427</v>
      </c>
      <c r="C9" s="21" t="s">
        <v>497</v>
      </c>
      <c r="D9" s="19" t="s">
        <v>172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1900323428</v>
      </c>
      <c r="C10" s="21" t="s">
        <v>263</v>
      </c>
      <c r="D10" s="19" t="s">
        <v>498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1900323429</v>
      </c>
      <c r="C11" s="21" t="s">
        <v>499</v>
      </c>
      <c r="D11" s="19" t="s">
        <v>26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1900323430</v>
      </c>
      <c r="C12" s="22" t="s">
        <v>500</v>
      </c>
      <c r="D12" s="20" t="s">
        <v>235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1900323432</v>
      </c>
      <c r="C13" s="21" t="s">
        <v>501</v>
      </c>
      <c r="D13" s="19" t="s">
        <v>502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1900323433</v>
      </c>
      <c r="C14" s="21" t="s">
        <v>503</v>
      </c>
      <c r="D14" s="19" t="s">
        <v>294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1900323434</v>
      </c>
      <c r="C15" s="21" t="s">
        <v>504</v>
      </c>
      <c r="D15" s="19" t="s">
        <v>41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1900323435</v>
      </c>
      <c r="C16" s="21" t="s">
        <v>505</v>
      </c>
      <c r="D16" s="19" t="s">
        <v>41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1900323356</v>
      </c>
      <c r="C17" s="22" t="s">
        <v>506</v>
      </c>
      <c r="D17" s="20" t="s">
        <v>41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1900323436</v>
      </c>
      <c r="C18" s="21" t="s">
        <v>507</v>
      </c>
      <c r="D18" s="19" t="s">
        <v>43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1900323437</v>
      </c>
      <c r="C19" s="21" t="s">
        <v>508</v>
      </c>
      <c r="D19" s="19" t="s">
        <v>43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1900323438</v>
      </c>
      <c r="C20" s="21" t="s">
        <v>296</v>
      </c>
      <c r="D20" s="19" t="s">
        <v>349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1900323439</v>
      </c>
      <c r="C21" s="21" t="s">
        <v>509</v>
      </c>
      <c r="D21" s="19" t="s">
        <v>60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1900323441</v>
      </c>
      <c r="C22" s="22" t="s">
        <v>336</v>
      </c>
      <c r="D22" s="20" t="s">
        <v>65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1900323442</v>
      </c>
      <c r="C23" s="21" t="s">
        <v>510</v>
      </c>
      <c r="D23" s="19" t="s">
        <v>138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1900323445</v>
      </c>
      <c r="C24" s="21" t="s">
        <v>511</v>
      </c>
      <c r="D24" s="19" t="s">
        <v>70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1900323446</v>
      </c>
      <c r="C25" s="21" t="s">
        <v>336</v>
      </c>
      <c r="D25" s="19" t="s">
        <v>142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1900323447</v>
      </c>
      <c r="C26" s="21" t="s">
        <v>512</v>
      </c>
      <c r="D26" s="19" t="s">
        <v>513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1900323450</v>
      </c>
      <c r="C27" s="22" t="s">
        <v>514</v>
      </c>
      <c r="D27" s="20" t="s">
        <v>395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1900323448</v>
      </c>
      <c r="C28" s="21" t="s">
        <v>49</v>
      </c>
      <c r="D28" s="19" t="s">
        <v>145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1900323451</v>
      </c>
      <c r="C29" s="21" t="s">
        <v>515</v>
      </c>
      <c r="D29" s="19" t="s">
        <v>205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1900323452</v>
      </c>
      <c r="C30" s="21" t="s">
        <v>125</v>
      </c>
      <c r="D30" s="19" t="s">
        <v>24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1900323453</v>
      </c>
      <c r="C31" s="21" t="s">
        <v>516</v>
      </c>
      <c r="D31" s="19" t="s">
        <v>517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1900323368</v>
      </c>
      <c r="C32" s="22" t="s">
        <v>518</v>
      </c>
      <c r="D32" s="20" t="s">
        <v>267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1900323454</v>
      </c>
      <c r="C33" s="21" t="s">
        <v>306</v>
      </c>
      <c r="D33" s="19" t="s">
        <v>267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1900323455</v>
      </c>
      <c r="C34" s="21" t="s">
        <v>519</v>
      </c>
      <c r="D34" s="19" t="s">
        <v>520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1900323456</v>
      </c>
      <c r="C35" s="21" t="s">
        <v>521</v>
      </c>
      <c r="D35" s="19" t="s">
        <v>76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1900323322</v>
      </c>
      <c r="C36" s="21" t="s">
        <v>272</v>
      </c>
      <c r="D36" s="19" t="s">
        <v>522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1900323370</v>
      </c>
      <c r="C37" s="22" t="s">
        <v>523</v>
      </c>
      <c r="D37" s="20" t="s">
        <v>209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1900323457</v>
      </c>
      <c r="C38" s="21" t="s">
        <v>524</v>
      </c>
      <c r="D38" s="19" t="s">
        <v>209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1900323459</v>
      </c>
      <c r="C39" s="21" t="s">
        <v>525</v>
      </c>
      <c r="D39" s="19" t="s">
        <v>80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1900323461</v>
      </c>
      <c r="C40" s="21" t="s">
        <v>526</v>
      </c>
      <c r="D40" s="19" t="s">
        <v>527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1900323460</v>
      </c>
      <c r="C41" s="21" t="s">
        <v>528</v>
      </c>
      <c r="D41" s="19" t="s">
        <v>82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1900323462</v>
      </c>
      <c r="C42" s="22" t="s">
        <v>323</v>
      </c>
      <c r="D42" s="20" t="s">
        <v>220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1900323463</v>
      </c>
      <c r="C43" s="21" t="s">
        <v>529</v>
      </c>
      <c r="D43" s="19" t="s">
        <v>151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1900323464</v>
      </c>
      <c r="C44" s="21" t="s">
        <v>323</v>
      </c>
      <c r="D44" s="19" t="s">
        <v>441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1900323371</v>
      </c>
      <c r="C45" s="21" t="s">
        <v>530</v>
      </c>
      <c r="D45" s="19" t="s">
        <v>407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1900323373</v>
      </c>
      <c r="C46" s="21" t="s">
        <v>531</v>
      </c>
      <c r="D46" s="19" t="s">
        <v>54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1900323465</v>
      </c>
      <c r="C47" s="22" t="s">
        <v>532</v>
      </c>
      <c r="D47" s="20" t="s">
        <v>222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1900323466</v>
      </c>
      <c r="C48" s="21" t="s">
        <v>162</v>
      </c>
      <c r="D48" s="19" t="s">
        <v>224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7">
        <v>42</v>
      </c>
      <c r="B49" s="10">
        <v>1900323468</v>
      </c>
      <c r="C49" s="21" t="s">
        <v>533</v>
      </c>
      <c r="D49" s="19" t="s">
        <v>327</v>
      </c>
      <c r="E49" s="10" t="s">
        <v>22</v>
      </c>
      <c r="F49" s="10" t="s">
        <v>22</v>
      </c>
      <c r="G49" s="13" t="s">
        <v>22</v>
      </c>
      <c r="H49" s="13" t="s">
        <v>22</v>
      </c>
      <c r="I49" s="13" t="s">
        <v>22</v>
      </c>
      <c r="J49" s="15" t="str">
        <f t="shared" si="0"/>
        <v>Đ</v>
      </c>
      <c r="K49" s="10"/>
      <c r="L49" s="10" t="s">
        <v>22</v>
      </c>
      <c r="M49" s="10" t="str">
        <f t="shared" si="1"/>
        <v>Đ</v>
      </c>
      <c r="N49" s="13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8">
        <v>43</v>
      </c>
      <c r="B50" s="12">
        <v>1900323469</v>
      </c>
      <c r="C50" s="22" t="s">
        <v>83</v>
      </c>
      <c r="D50" s="20" t="s">
        <v>310</v>
      </c>
      <c r="E50" s="12" t="s">
        <v>22</v>
      </c>
      <c r="F50" s="12" t="s">
        <v>22</v>
      </c>
      <c r="G50" s="14" t="s">
        <v>22</v>
      </c>
      <c r="H50" s="14" t="s">
        <v>22</v>
      </c>
      <c r="I50" s="14" t="s">
        <v>22</v>
      </c>
      <c r="J50" s="16" t="str">
        <f t="shared" si="0"/>
        <v>Đ</v>
      </c>
      <c r="K50" s="12"/>
      <c r="L50" s="12" t="s">
        <v>22</v>
      </c>
      <c r="M50" s="12" t="str">
        <f t="shared" si="1"/>
        <v>Đ</v>
      </c>
      <c r="N50" s="14" t="str">
        <f t="shared" si="2"/>
        <v>Đ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 t="s">
        <v>98</v>
      </c>
      <c r="B51" s="40"/>
      <c r="C51" s="41"/>
      <c r="D51" s="41"/>
      <c r="E51" s="40"/>
      <c r="F51" s="40"/>
      <c r="G51" s="40"/>
      <c r="H51" s="41"/>
      <c r="I51" s="42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0"/>
      <c r="B52" s="30"/>
      <c r="C52" s="43"/>
      <c r="D52" s="43"/>
      <c r="E52" s="30"/>
      <c r="F52" s="30"/>
      <c r="G52" s="30"/>
      <c r="H52" s="43"/>
      <c r="I52" s="44"/>
    </row>
    <row r="53" spans="1:37" ht="12.75" customHeight="1" x14ac:dyDescent="0.25">
      <c r="A53" s="45" t="s">
        <v>99</v>
      </c>
      <c r="B53" s="30"/>
      <c r="C53" s="43"/>
      <c r="D53" s="46" t="s">
        <v>76</v>
      </c>
      <c r="E53" s="47"/>
      <c r="F53" s="47" t="str">
        <f>TEXT(COUNTIF(J8:J50,"Đ")+COUNTIF(J8:J50,"D"),"#0")</f>
        <v>43</v>
      </c>
      <c r="G53" s="47"/>
      <c r="H53" s="23" t="s">
        <v>100</v>
      </c>
      <c r="I53" s="48" t="str">
        <f>ROUND(F53/IF((COUNTIF(J8:J50,"Đ")+COUNTIF(J8:J50,"D")+COUNTIF(J8:J50,"CD")+COUNTIF(J8:J50,"CĐ")+COUNTIF(J8:J50,"C"))=0,1,(COUNTIF(J8:J50,"Đ")+COUNTIF(J8:J50,"D")+COUNTIF(J8:J50,"CD")+COUNTIF(J8:J50,"CĐ")+COUNTIF(J8:J50,"C"))),4)*100&amp;"%"</f>
        <v>100%</v>
      </c>
    </row>
    <row r="54" spans="1:37" ht="12.75" customHeight="1" x14ac:dyDescent="0.25">
      <c r="A54" s="49" t="s">
        <v>101</v>
      </c>
      <c r="B54" s="50"/>
      <c r="C54" s="51"/>
      <c r="D54" s="52" t="s">
        <v>102</v>
      </c>
      <c r="E54" s="53"/>
      <c r="F54" s="53" t="str">
        <f>TEXT(COUNTIF(J8:J50,"CĐ")+COUNTIF(J8:J50,"CD")+COUNTIF(J8:J50,"C"),"#0")</f>
        <v>0</v>
      </c>
      <c r="G54" s="53"/>
      <c r="H54" s="24" t="s">
        <v>100</v>
      </c>
      <c r="I54" s="54" t="str">
        <f>ROUND(F54/IF((COUNTIF(J8:J50,"Đ")+COUNTIF(J8:J50,"D")+COUNTIF(J8:J50,"CD")+COUNTIF(J8:J50,"CĐ")+COUNTIF(J8:J50,"C"))=0,1,(COUNTIF(J8:J50,"Đ")+COUNTIF(J8:J50,"D")+COUNTIF(J8:J50,"CD")+COUNTIF(J8:J50,"CĐ")+COUNTIF(J8:J50,"C"))),4)*100&amp;"%"</f>
        <v>0%</v>
      </c>
    </row>
    <row r="65536" ht="15" x14ac:dyDescent="0.25"/>
  </sheetData>
  <mergeCells count="26"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0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534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1900323470</v>
      </c>
      <c r="C8" s="21" t="s">
        <v>535</v>
      </c>
      <c r="D8" s="19" t="s">
        <v>21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50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50" si="1">J8</f>
        <v>Đ</v>
      </c>
      <c r="N8" s="13" t="str">
        <f t="shared" ref="N8:N50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1900323471</v>
      </c>
      <c r="C9" s="21" t="s">
        <v>536</v>
      </c>
      <c r="D9" s="19" t="s">
        <v>537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1900323472</v>
      </c>
      <c r="C10" s="21" t="s">
        <v>251</v>
      </c>
      <c r="D10" s="19" t="s">
        <v>538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1900323473</v>
      </c>
      <c r="C11" s="21" t="s">
        <v>539</v>
      </c>
      <c r="D11" s="19" t="s">
        <v>26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1900323474</v>
      </c>
      <c r="C12" s="22" t="s">
        <v>457</v>
      </c>
      <c r="D12" s="20" t="s">
        <v>234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1900323475</v>
      </c>
      <c r="C13" s="21" t="s">
        <v>540</v>
      </c>
      <c r="D13" s="19" t="s">
        <v>30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1900323476</v>
      </c>
      <c r="C14" s="21" t="s">
        <v>541</v>
      </c>
      <c r="D14" s="19" t="s">
        <v>32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1900323477</v>
      </c>
      <c r="C15" s="21" t="s">
        <v>542</v>
      </c>
      <c r="D15" s="19" t="s">
        <v>339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1900323479</v>
      </c>
      <c r="C16" s="21" t="s">
        <v>543</v>
      </c>
      <c r="D16" s="19" t="s">
        <v>544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1900323480</v>
      </c>
      <c r="C17" s="22" t="s">
        <v>321</v>
      </c>
      <c r="D17" s="20" t="s">
        <v>240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1900323481</v>
      </c>
      <c r="C18" s="21" t="s">
        <v>545</v>
      </c>
      <c r="D18" s="19" t="s">
        <v>41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1900323482</v>
      </c>
      <c r="C19" s="21" t="s">
        <v>546</v>
      </c>
      <c r="D19" s="19" t="s">
        <v>244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1900323483</v>
      </c>
      <c r="C20" s="21" t="s">
        <v>547</v>
      </c>
      <c r="D20" s="19" t="s">
        <v>43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1900323484</v>
      </c>
      <c r="C21" s="21" t="s">
        <v>508</v>
      </c>
      <c r="D21" s="19" t="s">
        <v>43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1900323485</v>
      </c>
      <c r="C22" s="22" t="s">
        <v>548</v>
      </c>
      <c r="D22" s="20" t="s">
        <v>131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1900323486</v>
      </c>
      <c r="C23" s="21" t="s">
        <v>549</v>
      </c>
      <c r="D23" s="19" t="s">
        <v>193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1900323487</v>
      </c>
      <c r="C24" s="21" t="s">
        <v>550</v>
      </c>
      <c r="D24" s="19" t="s">
        <v>193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1900323488</v>
      </c>
      <c r="C25" s="21" t="s">
        <v>551</v>
      </c>
      <c r="D25" s="19" t="s">
        <v>552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1900323489</v>
      </c>
      <c r="C26" s="21" t="s">
        <v>553</v>
      </c>
      <c r="D26" s="19" t="s">
        <v>554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1900323490</v>
      </c>
      <c r="C27" s="22" t="s">
        <v>111</v>
      </c>
      <c r="D27" s="20" t="s">
        <v>62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1900323491</v>
      </c>
      <c r="C28" s="21" t="s">
        <v>555</v>
      </c>
      <c r="D28" s="19" t="s">
        <v>556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1900323492</v>
      </c>
      <c r="C29" s="21" t="s">
        <v>557</v>
      </c>
      <c r="D29" s="19" t="s">
        <v>65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1900323493</v>
      </c>
      <c r="C30" s="21" t="s">
        <v>558</v>
      </c>
      <c r="D30" s="19" t="s">
        <v>67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1900323494</v>
      </c>
      <c r="C31" s="21" t="s">
        <v>559</v>
      </c>
      <c r="D31" s="19" t="s">
        <v>140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1900323495</v>
      </c>
      <c r="C32" s="22" t="s">
        <v>560</v>
      </c>
      <c r="D32" s="20" t="s">
        <v>72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1900323496</v>
      </c>
      <c r="C33" s="21" t="s">
        <v>561</v>
      </c>
      <c r="D33" s="19" t="s">
        <v>72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1900323497</v>
      </c>
      <c r="C34" s="21" t="s">
        <v>562</v>
      </c>
      <c r="D34" s="19" t="s">
        <v>72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1900323498</v>
      </c>
      <c r="C35" s="21" t="s">
        <v>563</v>
      </c>
      <c r="D35" s="19" t="s">
        <v>72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1900323499</v>
      </c>
      <c r="C36" s="21" t="s">
        <v>79</v>
      </c>
      <c r="D36" s="19" t="s">
        <v>24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1900323500</v>
      </c>
      <c r="C37" s="22" t="s">
        <v>564</v>
      </c>
      <c r="D37" s="20" t="s">
        <v>478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1900323501</v>
      </c>
      <c r="C38" s="21" t="s">
        <v>565</v>
      </c>
      <c r="D38" s="19" t="s">
        <v>147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1900323502</v>
      </c>
      <c r="C39" s="21" t="s">
        <v>566</v>
      </c>
      <c r="D39" s="19" t="s">
        <v>82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1900323503</v>
      </c>
      <c r="C40" s="21" t="s">
        <v>567</v>
      </c>
      <c r="D40" s="19" t="s">
        <v>215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1900323504</v>
      </c>
      <c r="C41" s="21" t="s">
        <v>568</v>
      </c>
      <c r="D41" s="19" t="s">
        <v>569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1900323505</v>
      </c>
      <c r="C42" s="22" t="s">
        <v>570</v>
      </c>
      <c r="D42" s="20" t="s">
        <v>407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1900323507</v>
      </c>
      <c r="C43" s="21" t="s">
        <v>571</v>
      </c>
      <c r="D43" s="19" t="s">
        <v>278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1900323374</v>
      </c>
      <c r="C44" s="21" t="s">
        <v>408</v>
      </c>
      <c r="D44" s="19" t="s">
        <v>369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1900323509</v>
      </c>
      <c r="C45" s="21" t="s">
        <v>572</v>
      </c>
      <c r="D45" s="19" t="s">
        <v>161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1900323510</v>
      </c>
      <c r="C46" s="21" t="s">
        <v>323</v>
      </c>
      <c r="D46" s="19" t="s">
        <v>165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1900323511</v>
      </c>
      <c r="C47" s="22" t="s">
        <v>573</v>
      </c>
      <c r="D47" s="20" t="s">
        <v>353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1900323512</v>
      </c>
      <c r="C48" s="21" t="s">
        <v>574</v>
      </c>
      <c r="D48" s="19" t="s">
        <v>95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7">
        <v>42</v>
      </c>
      <c r="B49" s="10">
        <v>1900323513</v>
      </c>
      <c r="C49" s="21" t="s">
        <v>575</v>
      </c>
      <c r="D49" s="19" t="s">
        <v>310</v>
      </c>
      <c r="E49" s="10" t="s">
        <v>22</v>
      </c>
      <c r="F49" s="10" t="s">
        <v>22</v>
      </c>
      <c r="G49" s="13" t="s">
        <v>22</v>
      </c>
      <c r="H49" s="13" t="s">
        <v>22</v>
      </c>
      <c r="I49" s="13" t="s">
        <v>22</v>
      </c>
      <c r="J49" s="15" t="str">
        <f t="shared" si="0"/>
        <v>Đ</v>
      </c>
      <c r="K49" s="10"/>
      <c r="L49" s="10" t="s">
        <v>22</v>
      </c>
      <c r="M49" s="10" t="str">
        <f t="shared" si="1"/>
        <v>Đ</v>
      </c>
      <c r="N49" s="13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8">
        <v>43</v>
      </c>
      <c r="B50" s="12">
        <v>1900323514</v>
      </c>
      <c r="C50" s="22" t="s">
        <v>576</v>
      </c>
      <c r="D50" s="20" t="s">
        <v>577</v>
      </c>
      <c r="E50" s="12" t="s">
        <v>22</v>
      </c>
      <c r="F50" s="12" t="s">
        <v>22</v>
      </c>
      <c r="G50" s="14" t="s">
        <v>22</v>
      </c>
      <c r="H50" s="14" t="s">
        <v>22</v>
      </c>
      <c r="I50" s="14" t="s">
        <v>22</v>
      </c>
      <c r="J50" s="16" t="str">
        <f t="shared" si="0"/>
        <v>Đ</v>
      </c>
      <c r="K50" s="12"/>
      <c r="L50" s="12" t="s">
        <v>22</v>
      </c>
      <c r="M50" s="12" t="str">
        <f t="shared" si="1"/>
        <v>Đ</v>
      </c>
      <c r="N50" s="14" t="str">
        <f t="shared" si="2"/>
        <v>Đ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 t="s">
        <v>98</v>
      </c>
      <c r="B51" s="40"/>
      <c r="C51" s="41"/>
      <c r="D51" s="41"/>
      <c r="E51" s="40"/>
      <c r="F51" s="40"/>
      <c r="G51" s="40"/>
      <c r="H51" s="41"/>
      <c r="I51" s="42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0"/>
      <c r="B52" s="30"/>
      <c r="C52" s="43"/>
      <c r="D52" s="43"/>
      <c r="E52" s="30"/>
      <c r="F52" s="30"/>
      <c r="G52" s="30"/>
      <c r="H52" s="43"/>
      <c r="I52" s="44"/>
    </row>
    <row r="53" spans="1:37" ht="12.75" customHeight="1" x14ac:dyDescent="0.25">
      <c r="A53" s="45" t="s">
        <v>99</v>
      </c>
      <c r="B53" s="30"/>
      <c r="C53" s="43"/>
      <c r="D53" s="46" t="s">
        <v>76</v>
      </c>
      <c r="E53" s="47"/>
      <c r="F53" s="47" t="str">
        <f>TEXT(COUNTIF(J8:J50,"Đ")+COUNTIF(J8:J50,"D"),"#0")</f>
        <v>43</v>
      </c>
      <c r="G53" s="47"/>
      <c r="H53" s="23" t="s">
        <v>100</v>
      </c>
      <c r="I53" s="48" t="str">
        <f>ROUND(F53/IF((COUNTIF(J8:J50,"Đ")+COUNTIF(J8:J50,"D")+COUNTIF(J8:J50,"CD")+COUNTIF(J8:J50,"CĐ")+COUNTIF(J8:J50,"C"))=0,1,(COUNTIF(J8:J50,"Đ")+COUNTIF(J8:J50,"D")+COUNTIF(J8:J50,"CD")+COUNTIF(J8:J50,"CĐ")+COUNTIF(J8:J50,"C"))),4)*100&amp;"%"</f>
        <v>100%</v>
      </c>
    </row>
    <row r="54" spans="1:37" ht="12.75" customHeight="1" x14ac:dyDescent="0.25">
      <c r="A54" s="49" t="s">
        <v>101</v>
      </c>
      <c r="B54" s="50"/>
      <c r="C54" s="51"/>
      <c r="D54" s="52" t="s">
        <v>102</v>
      </c>
      <c r="E54" s="53"/>
      <c r="F54" s="53" t="str">
        <f>TEXT(COUNTIF(J8:J50,"CĐ")+COUNTIF(J8:J50,"CD")+COUNTIF(J8:J50,"C"),"#0")</f>
        <v>0</v>
      </c>
      <c r="G54" s="53"/>
      <c r="H54" s="24" t="s">
        <v>100</v>
      </c>
      <c r="I54" s="54" t="str">
        <f>ROUND(F54/IF((COUNTIF(J8:J50,"Đ")+COUNTIF(J8:J50,"D")+COUNTIF(J8:J50,"CD")+COUNTIF(J8:J50,"CĐ")+COUNTIF(J8:J50,"C"))=0,1,(COUNTIF(J8:J50,"Đ")+COUNTIF(J8:J50,"D")+COUNTIF(J8:J50,"CD")+COUNTIF(J8:J50,"CĐ")+COUNTIF(J8:J50,"C"))),4)*100&amp;"%"</f>
        <v>0%</v>
      </c>
    </row>
    <row r="65536" ht="15" x14ac:dyDescent="0.25"/>
  </sheetData>
  <mergeCells count="26"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0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578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1900323515</v>
      </c>
      <c r="C8" s="21" t="s">
        <v>579</v>
      </c>
      <c r="D8" s="19" t="s">
        <v>21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50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50" si="1">J8</f>
        <v>Đ</v>
      </c>
      <c r="N8" s="13" t="str">
        <f t="shared" ref="N8:N50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1900323516</v>
      </c>
      <c r="C9" s="21" t="s">
        <v>49</v>
      </c>
      <c r="D9" s="19" t="s">
        <v>21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1900323517</v>
      </c>
      <c r="C10" s="21" t="s">
        <v>580</v>
      </c>
      <c r="D10" s="19" t="s">
        <v>581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1900323520</v>
      </c>
      <c r="C11" s="21" t="s">
        <v>582</v>
      </c>
      <c r="D11" s="19" t="s">
        <v>288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1900323521</v>
      </c>
      <c r="C12" s="22" t="s">
        <v>111</v>
      </c>
      <c r="D12" s="20" t="s">
        <v>583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1900323350</v>
      </c>
      <c r="C13" s="21" t="s">
        <v>584</v>
      </c>
      <c r="D13" s="19" t="s">
        <v>294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1900323522</v>
      </c>
      <c r="C14" s="21" t="s">
        <v>585</v>
      </c>
      <c r="D14" s="19" t="s">
        <v>586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1900323352</v>
      </c>
      <c r="C15" s="21" t="s">
        <v>198</v>
      </c>
      <c r="D15" s="19" t="s">
        <v>586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1900323523</v>
      </c>
      <c r="C16" s="21" t="s">
        <v>587</v>
      </c>
      <c r="D16" s="19" t="s">
        <v>34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1900323353</v>
      </c>
      <c r="C17" s="22" t="s">
        <v>588</v>
      </c>
      <c r="D17" s="20" t="s">
        <v>34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1900323525</v>
      </c>
      <c r="C18" s="21" t="s">
        <v>589</v>
      </c>
      <c r="D18" s="19" t="s">
        <v>128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1900323528</v>
      </c>
      <c r="C19" s="21" t="s">
        <v>590</v>
      </c>
      <c r="D19" s="19" t="s">
        <v>552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1900323529</v>
      </c>
      <c r="C20" s="21" t="s">
        <v>53</v>
      </c>
      <c r="D20" s="19" t="s">
        <v>197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1900323531</v>
      </c>
      <c r="C21" s="21" t="s">
        <v>591</v>
      </c>
      <c r="D21" s="19" t="s">
        <v>62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1900323533</v>
      </c>
      <c r="C22" s="22" t="s">
        <v>336</v>
      </c>
      <c r="D22" s="20" t="s">
        <v>470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1900323534</v>
      </c>
      <c r="C23" s="21" t="s">
        <v>251</v>
      </c>
      <c r="D23" s="19" t="s">
        <v>142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1900323363</v>
      </c>
      <c r="C24" s="21" t="s">
        <v>198</v>
      </c>
      <c r="D24" s="19" t="s">
        <v>142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1900323535</v>
      </c>
      <c r="C25" s="21" t="s">
        <v>592</v>
      </c>
      <c r="D25" s="19" t="s">
        <v>593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1900323536</v>
      </c>
      <c r="C26" s="21" t="s">
        <v>594</v>
      </c>
      <c r="D26" s="19" t="s">
        <v>395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1900323537</v>
      </c>
      <c r="C27" s="22" t="s">
        <v>595</v>
      </c>
      <c r="D27" s="20" t="s">
        <v>395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1900323538</v>
      </c>
      <c r="C28" s="21" t="s">
        <v>596</v>
      </c>
      <c r="D28" s="19" t="s">
        <v>597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1900323539</v>
      </c>
      <c r="C29" s="21" t="s">
        <v>491</v>
      </c>
      <c r="D29" s="19" t="s">
        <v>147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1900323540</v>
      </c>
      <c r="C30" s="21" t="s">
        <v>272</v>
      </c>
      <c r="D30" s="19" t="s">
        <v>215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1900323542</v>
      </c>
      <c r="C31" s="21" t="s">
        <v>526</v>
      </c>
      <c r="D31" s="19" t="s">
        <v>598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1900323541</v>
      </c>
      <c r="C32" s="22" t="s">
        <v>599</v>
      </c>
      <c r="D32" s="20" t="s">
        <v>153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1900323543</v>
      </c>
      <c r="C33" s="21" t="s">
        <v>600</v>
      </c>
      <c r="D33" s="19" t="s">
        <v>86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1900323544</v>
      </c>
      <c r="C34" s="21" t="s">
        <v>335</v>
      </c>
      <c r="D34" s="19" t="s">
        <v>88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1900323545</v>
      </c>
      <c r="C35" s="21" t="s">
        <v>601</v>
      </c>
      <c r="D35" s="19" t="s">
        <v>569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1900323546</v>
      </c>
      <c r="C36" s="21" t="s">
        <v>602</v>
      </c>
      <c r="D36" s="19" t="s">
        <v>406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1900323548</v>
      </c>
      <c r="C37" s="22" t="s">
        <v>603</v>
      </c>
      <c r="D37" s="20" t="s">
        <v>604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1900323549</v>
      </c>
      <c r="C38" s="21" t="s">
        <v>210</v>
      </c>
      <c r="D38" s="19" t="s">
        <v>604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1900323550</v>
      </c>
      <c r="C39" s="21" t="s">
        <v>605</v>
      </c>
      <c r="D39" s="19" t="s">
        <v>124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1900323551</v>
      </c>
      <c r="C40" s="21" t="s">
        <v>162</v>
      </c>
      <c r="D40" s="19" t="s">
        <v>128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1900323552</v>
      </c>
      <c r="C41" s="21" t="s">
        <v>606</v>
      </c>
      <c r="D41" s="19" t="s">
        <v>407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1900323553</v>
      </c>
      <c r="C42" s="22" t="s">
        <v>277</v>
      </c>
      <c r="D42" s="20" t="s">
        <v>48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1900323375</v>
      </c>
      <c r="C43" s="21" t="s">
        <v>607</v>
      </c>
      <c r="D43" s="19" t="s">
        <v>56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1900323376</v>
      </c>
      <c r="C44" s="21" t="s">
        <v>608</v>
      </c>
      <c r="D44" s="19" t="s">
        <v>224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1900323377</v>
      </c>
      <c r="C45" s="21" t="s">
        <v>609</v>
      </c>
      <c r="D45" s="19" t="s">
        <v>161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1900323554</v>
      </c>
      <c r="C46" s="21" t="s">
        <v>306</v>
      </c>
      <c r="D46" s="19" t="s">
        <v>161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1900323555</v>
      </c>
      <c r="C47" s="22" t="s">
        <v>610</v>
      </c>
      <c r="D47" s="20" t="s">
        <v>91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1900323556</v>
      </c>
      <c r="C48" s="21" t="s">
        <v>611</v>
      </c>
      <c r="D48" s="19" t="s">
        <v>612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7">
        <v>42</v>
      </c>
      <c r="B49" s="10">
        <v>1900323381</v>
      </c>
      <c r="C49" s="21" t="s">
        <v>613</v>
      </c>
      <c r="D49" s="19" t="s">
        <v>327</v>
      </c>
      <c r="E49" s="10" t="s">
        <v>22</v>
      </c>
      <c r="F49" s="10" t="s">
        <v>22</v>
      </c>
      <c r="G49" s="13" t="s">
        <v>22</v>
      </c>
      <c r="H49" s="13" t="s">
        <v>22</v>
      </c>
      <c r="I49" s="13" t="s">
        <v>22</v>
      </c>
      <c r="J49" s="15" t="str">
        <f t="shared" si="0"/>
        <v>Đ</v>
      </c>
      <c r="K49" s="10"/>
      <c r="L49" s="10" t="s">
        <v>22</v>
      </c>
      <c r="M49" s="10" t="str">
        <f t="shared" si="1"/>
        <v>Đ</v>
      </c>
      <c r="N49" s="13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8">
        <v>43</v>
      </c>
      <c r="B50" s="12">
        <v>1900323559</v>
      </c>
      <c r="C50" s="22" t="s">
        <v>475</v>
      </c>
      <c r="D50" s="20" t="s">
        <v>577</v>
      </c>
      <c r="E50" s="12" t="s">
        <v>22</v>
      </c>
      <c r="F50" s="12" t="s">
        <v>22</v>
      </c>
      <c r="G50" s="14" t="s">
        <v>22</v>
      </c>
      <c r="H50" s="14" t="s">
        <v>22</v>
      </c>
      <c r="I50" s="14" t="s">
        <v>22</v>
      </c>
      <c r="J50" s="16" t="str">
        <f t="shared" si="0"/>
        <v>Đ</v>
      </c>
      <c r="K50" s="12"/>
      <c r="L50" s="12" t="s">
        <v>22</v>
      </c>
      <c r="M50" s="12" t="str">
        <f t="shared" si="1"/>
        <v>Đ</v>
      </c>
      <c r="N50" s="14" t="str">
        <f t="shared" si="2"/>
        <v>Đ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 t="s">
        <v>98</v>
      </c>
      <c r="B51" s="40"/>
      <c r="C51" s="41"/>
      <c r="D51" s="41"/>
      <c r="E51" s="40"/>
      <c r="F51" s="40"/>
      <c r="G51" s="40"/>
      <c r="H51" s="41"/>
      <c r="I51" s="42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0"/>
      <c r="B52" s="30"/>
      <c r="C52" s="43"/>
      <c r="D52" s="43"/>
      <c r="E52" s="30"/>
      <c r="F52" s="30"/>
      <c r="G52" s="30"/>
      <c r="H52" s="43"/>
      <c r="I52" s="44"/>
    </row>
    <row r="53" spans="1:37" ht="12.75" customHeight="1" x14ac:dyDescent="0.25">
      <c r="A53" s="45" t="s">
        <v>99</v>
      </c>
      <c r="B53" s="30"/>
      <c r="C53" s="43"/>
      <c r="D53" s="46" t="s">
        <v>76</v>
      </c>
      <c r="E53" s="47"/>
      <c r="F53" s="47" t="str">
        <f>TEXT(COUNTIF(J8:J50,"Đ")+COUNTIF(J8:J50,"D"),"#0")</f>
        <v>43</v>
      </c>
      <c r="G53" s="47"/>
      <c r="H53" s="23" t="s">
        <v>100</v>
      </c>
      <c r="I53" s="48" t="str">
        <f>ROUND(F53/IF((COUNTIF(J8:J50,"Đ")+COUNTIF(J8:J50,"D")+COUNTIF(J8:J50,"CD")+COUNTIF(J8:J50,"CĐ")+COUNTIF(J8:J50,"C"))=0,1,(COUNTIF(J8:J50,"Đ")+COUNTIF(J8:J50,"D")+COUNTIF(J8:J50,"CD")+COUNTIF(J8:J50,"CĐ")+COUNTIF(J8:J50,"C"))),4)*100&amp;"%"</f>
        <v>100%</v>
      </c>
    </row>
    <row r="54" spans="1:37" ht="12.75" customHeight="1" x14ac:dyDescent="0.25">
      <c r="A54" s="49" t="s">
        <v>101</v>
      </c>
      <c r="B54" s="50"/>
      <c r="C54" s="51"/>
      <c r="D54" s="52" t="s">
        <v>102</v>
      </c>
      <c r="E54" s="53"/>
      <c r="F54" s="53" t="str">
        <f>TEXT(COUNTIF(J8:J50,"CĐ")+COUNTIF(J8:J50,"CD")+COUNTIF(J8:J50,"C"),"#0")</f>
        <v>0</v>
      </c>
      <c r="G54" s="53"/>
      <c r="H54" s="24" t="s">
        <v>100</v>
      </c>
      <c r="I54" s="54" t="str">
        <f>ROUND(F54/IF((COUNTIF(J8:J50,"Đ")+COUNTIF(J8:J50,"D")+COUNTIF(J8:J50,"CD")+COUNTIF(J8:J50,"CĐ")+COUNTIF(J8:J50,"C"))=0,1,(COUNTIF(J8:J50,"Đ")+COUNTIF(J8:J50,"D")+COUNTIF(J8:J50,"CD")+COUNTIF(J8:J50,"CĐ")+COUNTIF(J8:J50,"C"))),4)*100&amp;"%"</f>
        <v>0%</v>
      </c>
    </row>
    <row r="65536" ht="15" x14ac:dyDescent="0.25"/>
  </sheetData>
  <mergeCells count="26"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0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614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1900323644</v>
      </c>
      <c r="C8" s="21" t="s">
        <v>615</v>
      </c>
      <c r="D8" s="19" t="s">
        <v>21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51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51" si="1">J8</f>
        <v>Đ</v>
      </c>
      <c r="N8" s="13" t="str">
        <f t="shared" ref="N8:N51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1900323645</v>
      </c>
      <c r="C9" s="21" t="s">
        <v>616</v>
      </c>
      <c r="D9" s="19" t="s">
        <v>110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1900323646</v>
      </c>
      <c r="C10" s="21" t="s">
        <v>617</v>
      </c>
      <c r="D10" s="19" t="s">
        <v>537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1900323647</v>
      </c>
      <c r="C11" s="21" t="s">
        <v>618</v>
      </c>
      <c r="D11" s="19" t="s">
        <v>619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1900323649</v>
      </c>
      <c r="C12" s="22" t="s">
        <v>620</v>
      </c>
      <c r="D12" s="20" t="s">
        <v>459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1900323650</v>
      </c>
      <c r="C13" s="21" t="s">
        <v>621</v>
      </c>
      <c r="D13" s="19" t="s">
        <v>622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1900323651</v>
      </c>
      <c r="C14" s="21" t="s">
        <v>623</v>
      </c>
      <c r="D14" s="19" t="s">
        <v>624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1900323652</v>
      </c>
      <c r="C15" s="21" t="s">
        <v>625</v>
      </c>
      <c r="D15" s="19" t="s">
        <v>180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1900323655</v>
      </c>
      <c r="C16" s="21" t="s">
        <v>169</v>
      </c>
      <c r="D16" s="19" t="s">
        <v>34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1900323656</v>
      </c>
      <c r="C17" s="22" t="s">
        <v>626</v>
      </c>
      <c r="D17" s="20" t="s">
        <v>34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1900323657</v>
      </c>
      <c r="C18" s="21" t="s">
        <v>510</v>
      </c>
      <c r="D18" s="19" t="s">
        <v>37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1900323658</v>
      </c>
      <c r="C19" s="21" t="s">
        <v>545</v>
      </c>
      <c r="D19" s="19" t="s">
        <v>41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1900323659</v>
      </c>
      <c r="C20" s="21" t="s">
        <v>627</v>
      </c>
      <c r="D20" s="19" t="s">
        <v>50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1900323660</v>
      </c>
      <c r="C21" s="21" t="s">
        <v>628</v>
      </c>
      <c r="D21" s="19" t="s">
        <v>54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1900323661</v>
      </c>
      <c r="C22" s="22" t="s">
        <v>629</v>
      </c>
      <c r="D22" s="20" t="s">
        <v>552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1900323358</v>
      </c>
      <c r="C23" s="21" t="s">
        <v>630</v>
      </c>
      <c r="D23" s="19" t="s">
        <v>60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1900323662</v>
      </c>
      <c r="C24" s="21" t="s">
        <v>631</v>
      </c>
      <c r="D24" s="19" t="s">
        <v>554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1900323359</v>
      </c>
      <c r="C25" s="21" t="s">
        <v>632</v>
      </c>
      <c r="D25" s="19" t="s">
        <v>307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1900323667</v>
      </c>
      <c r="C26" s="21" t="s">
        <v>633</v>
      </c>
      <c r="D26" s="19" t="s">
        <v>470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1900323663</v>
      </c>
      <c r="C27" s="22" t="s">
        <v>634</v>
      </c>
      <c r="D27" s="20" t="s">
        <v>201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1900323665</v>
      </c>
      <c r="C28" s="21" t="s">
        <v>635</v>
      </c>
      <c r="D28" s="19" t="s">
        <v>201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1900323668</v>
      </c>
      <c r="C29" s="21" t="s">
        <v>636</v>
      </c>
      <c r="D29" s="19" t="s">
        <v>258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1900323669</v>
      </c>
      <c r="C30" s="21" t="s">
        <v>637</v>
      </c>
      <c r="D30" s="19" t="s">
        <v>138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1900323670</v>
      </c>
      <c r="C31" s="21" t="s">
        <v>638</v>
      </c>
      <c r="D31" s="19" t="s">
        <v>70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1900323364</v>
      </c>
      <c r="C32" s="22" t="s">
        <v>639</v>
      </c>
      <c r="D32" s="20" t="s">
        <v>72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1900323365</v>
      </c>
      <c r="C33" s="21" t="s">
        <v>640</v>
      </c>
      <c r="D33" s="19" t="s">
        <v>72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1900323671</v>
      </c>
      <c r="C34" s="21" t="s">
        <v>641</v>
      </c>
      <c r="D34" s="19" t="s">
        <v>147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1900323672</v>
      </c>
      <c r="C35" s="21" t="s">
        <v>642</v>
      </c>
      <c r="D35" s="19" t="s">
        <v>420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1900323674</v>
      </c>
      <c r="C36" s="21" t="s">
        <v>643</v>
      </c>
      <c r="D36" s="19" t="s">
        <v>78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1900323673</v>
      </c>
      <c r="C37" s="22" t="s">
        <v>408</v>
      </c>
      <c r="D37" s="20" t="s">
        <v>80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1900323675</v>
      </c>
      <c r="C38" s="21" t="s">
        <v>644</v>
      </c>
      <c r="D38" s="19" t="s">
        <v>215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1900323676</v>
      </c>
      <c r="C39" s="21" t="s">
        <v>92</v>
      </c>
      <c r="D39" s="19" t="s">
        <v>215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1900323677</v>
      </c>
      <c r="C40" s="21" t="s">
        <v>645</v>
      </c>
      <c r="D40" s="19" t="s">
        <v>598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1900323678</v>
      </c>
      <c r="C41" s="21" t="s">
        <v>646</v>
      </c>
      <c r="D41" s="19" t="s">
        <v>88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1900324068</v>
      </c>
      <c r="C42" s="22" t="s">
        <v>647</v>
      </c>
      <c r="D42" s="20" t="s">
        <v>88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1900323679</v>
      </c>
      <c r="C43" s="21" t="s">
        <v>79</v>
      </c>
      <c r="D43" s="19" t="s">
        <v>89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1900323680</v>
      </c>
      <c r="C44" s="21" t="s">
        <v>268</v>
      </c>
      <c r="D44" s="19" t="s">
        <v>441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1900323681</v>
      </c>
      <c r="C45" s="21" t="s">
        <v>648</v>
      </c>
      <c r="D45" s="19" t="s">
        <v>155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1900323684</v>
      </c>
      <c r="C46" s="21" t="s">
        <v>649</v>
      </c>
      <c r="D46" s="19" t="s">
        <v>650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1900323685</v>
      </c>
      <c r="C47" s="22" t="s">
        <v>574</v>
      </c>
      <c r="D47" s="20" t="s">
        <v>56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1900323686</v>
      </c>
      <c r="C48" s="21" t="s">
        <v>651</v>
      </c>
      <c r="D48" s="19" t="s">
        <v>652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7">
        <v>42</v>
      </c>
      <c r="B49" s="10">
        <v>1900323687</v>
      </c>
      <c r="C49" s="21" t="s">
        <v>653</v>
      </c>
      <c r="D49" s="19" t="s">
        <v>58</v>
      </c>
      <c r="E49" s="10" t="s">
        <v>22</v>
      </c>
      <c r="F49" s="10" t="s">
        <v>22</v>
      </c>
      <c r="G49" s="13" t="s">
        <v>22</v>
      </c>
      <c r="H49" s="13" t="s">
        <v>22</v>
      </c>
      <c r="I49" s="13" t="s">
        <v>22</v>
      </c>
      <c r="J49" s="15" t="str">
        <f t="shared" si="0"/>
        <v>Đ</v>
      </c>
      <c r="K49" s="10"/>
      <c r="L49" s="10" t="s">
        <v>22</v>
      </c>
      <c r="M49" s="10" t="str">
        <f t="shared" si="1"/>
        <v>Đ</v>
      </c>
      <c r="N49" s="13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7">
        <v>43</v>
      </c>
      <c r="B50" s="10">
        <v>1900323378</v>
      </c>
      <c r="C50" s="21" t="s">
        <v>654</v>
      </c>
      <c r="D50" s="19" t="s">
        <v>91</v>
      </c>
      <c r="E50" s="10" t="s">
        <v>22</v>
      </c>
      <c r="F50" s="10" t="s">
        <v>22</v>
      </c>
      <c r="G50" s="13" t="s">
        <v>22</v>
      </c>
      <c r="H50" s="13" t="s">
        <v>22</v>
      </c>
      <c r="I50" s="13" t="s">
        <v>22</v>
      </c>
      <c r="J50" s="15" t="str">
        <f t="shared" si="0"/>
        <v>Đ</v>
      </c>
      <c r="K50" s="10"/>
      <c r="L50" s="10" t="s">
        <v>22</v>
      </c>
      <c r="M50" s="10" t="str">
        <f t="shared" si="1"/>
        <v>Đ</v>
      </c>
      <c r="N50" s="13" t="str">
        <f t="shared" si="2"/>
        <v>Đ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18">
        <v>44</v>
      </c>
      <c r="B51" s="12">
        <v>1900323688</v>
      </c>
      <c r="C51" s="22" t="s">
        <v>92</v>
      </c>
      <c r="D51" s="20" t="s">
        <v>327</v>
      </c>
      <c r="E51" s="12" t="s">
        <v>22</v>
      </c>
      <c r="F51" s="12" t="s">
        <v>22</v>
      </c>
      <c r="G51" s="14" t="s">
        <v>22</v>
      </c>
      <c r="H51" s="14" t="s">
        <v>22</v>
      </c>
      <c r="I51" s="14" t="s">
        <v>22</v>
      </c>
      <c r="J51" s="16" t="str">
        <f t="shared" si="0"/>
        <v>Đ</v>
      </c>
      <c r="K51" s="12"/>
      <c r="L51" s="12" t="s">
        <v>22</v>
      </c>
      <c r="M51" s="12" t="str">
        <f t="shared" si="1"/>
        <v>Đ</v>
      </c>
      <c r="N51" s="14" t="str">
        <f t="shared" si="2"/>
        <v>Đ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 t="s">
        <v>98</v>
      </c>
      <c r="B52" s="40"/>
      <c r="C52" s="41"/>
      <c r="D52" s="41"/>
      <c r="E52" s="40"/>
      <c r="F52" s="40"/>
      <c r="G52" s="40"/>
      <c r="H52" s="41"/>
      <c r="I52" s="42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0"/>
      <c r="B53" s="30"/>
      <c r="C53" s="43"/>
      <c r="D53" s="43"/>
      <c r="E53" s="30"/>
      <c r="F53" s="30"/>
      <c r="G53" s="30"/>
      <c r="H53" s="43"/>
      <c r="I53" s="44"/>
    </row>
    <row r="54" spans="1:37" ht="12.75" customHeight="1" x14ac:dyDescent="0.25">
      <c r="A54" s="45" t="s">
        <v>99</v>
      </c>
      <c r="B54" s="30"/>
      <c r="C54" s="43"/>
      <c r="D54" s="46" t="s">
        <v>76</v>
      </c>
      <c r="E54" s="47"/>
      <c r="F54" s="47" t="str">
        <f>TEXT(COUNTIF(J8:J51,"Đ")+COUNTIF(J8:J51,"D"),"#0")</f>
        <v>44</v>
      </c>
      <c r="G54" s="47"/>
      <c r="H54" s="23" t="s">
        <v>100</v>
      </c>
      <c r="I54" s="48" t="str">
        <f>ROUND(F54/IF((COUNTIF(J8:J51,"Đ")+COUNTIF(J8:J51,"D")+COUNTIF(J8:J51,"CD")+COUNTIF(J8:J51,"CĐ")+COUNTIF(J8:J51,"C"))=0,1,(COUNTIF(J8:J51,"Đ")+COUNTIF(J8:J51,"D")+COUNTIF(J8:J51,"CD")+COUNTIF(J8:J51,"CĐ")+COUNTIF(J8:J51,"C"))),4)*100&amp;"%"</f>
        <v>100%</v>
      </c>
    </row>
    <row r="55" spans="1:37" ht="12.75" customHeight="1" x14ac:dyDescent="0.25">
      <c r="A55" s="49" t="s">
        <v>101</v>
      </c>
      <c r="B55" s="50"/>
      <c r="C55" s="51"/>
      <c r="D55" s="52" t="s">
        <v>102</v>
      </c>
      <c r="E55" s="53"/>
      <c r="F55" s="53" t="str">
        <f>TEXT(COUNTIF(J8:J51,"CĐ")+COUNTIF(J8:J51,"CD")+COUNTIF(J8:J51,"C"),"#0")</f>
        <v>0</v>
      </c>
      <c r="G55" s="53"/>
      <c r="H55" s="24" t="s">
        <v>100</v>
      </c>
      <c r="I55" s="54" t="str">
        <f>ROUND(F55/IF((COUNTIF(J8:J51,"Đ")+COUNTIF(J8:J51,"D")+COUNTIF(J8:J51,"CD")+COUNTIF(J8:J51,"CĐ")+COUNTIF(J8:J51,"C"))=0,1,(COUNTIF(J8:J51,"Đ")+COUNTIF(J8:J51,"D")+COUNTIF(J8:J51,"CD")+COUNTIF(J8:J51,"CĐ")+COUNTIF(J8:J51,"C"))),4)*100&amp;"%"</f>
        <v>0%</v>
      </c>
    </row>
    <row r="65536" ht="15" x14ac:dyDescent="0.25"/>
  </sheetData>
  <mergeCells count="26"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1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655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1900323689</v>
      </c>
      <c r="C8" s="21" t="s">
        <v>656</v>
      </c>
      <c r="D8" s="19" t="s">
        <v>110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50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50" si="1">J8</f>
        <v>Đ</v>
      </c>
      <c r="N8" s="13" t="str">
        <f t="shared" ref="N8:N50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1900323690</v>
      </c>
      <c r="C9" s="21" t="s">
        <v>657</v>
      </c>
      <c r="D9" s="19" t="s">
        <v>147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1900323691</v>
      </c>
      <c r="C10" s="21" t="s">
        <v>658</v>
      </c>
      <c r="D10" s="19" t="s">
        <v>622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1900323692</v>
      </c>
      <c r="C11" s="21" t="s">
        <v>659</v>
      </c>
      <c r="D11" s="19" t="s">
        <v>177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1900323693</v>
      </c>
      <c r="C12" s="22" t="s">
        <v>514</v>
      </c>
      <c r="D12" s="20" t="s">
        <v>660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1900323694</v>
      </c>
      <c r="C13" s="21" t="s">
        <v>661</v>
      </c>
      <c r="D13" s="19" t="s">
        <v>118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1900323695</v>
      </c>
      <c r="C14" s="21" t="s">
        <v>457</v>
      </c>
      <c r="D14" s="19" t="s">
        <v>118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1900323696</v>
      </c>
      <c r="C15" s="21" t="s">
        <v>662</v>
      </c>
      <c r="D15" s="19" t="s">
        <v>240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1900323697</v>
      </c>
      <c r="C16" s="21" t="s">
        <v>23</v>
      </c>
      <c r="D16" s="19" t="s">
        <v>586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1900323698</v>
      </c>
      <c r="C17" s="22" t="s">
        <v>663</v>
      </c>
      <c r="D17" s="20" t="s">
        <v>34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1900323699</v>
      </c>
      <c r="C18" s="21" t="s">
        <v>23</v>
      </c>
      <c r="D18" s="19" t="s">
        <v>126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1900323700</v>
      </c>
      <c r="C19" s="21" t="s">
        <v>664</v>
      </c>
      <c r="D19" s="19" t="s">
        <v>41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1900323701</v>
      </c>
      <c r="C20" s="21" t="s">
        <v>665</v>
      </c>
      <c r="D20" s="19" t="s">
        <v>41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1900323702</v>
      </c>
      <c r="C21" s="21" t="s">
        <v>545</v>
      </c>
      <c r="D21" s="19" t="s">
        <v>41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1900323703</v>
      </c>
      <c r="C22" s="22" t="s">
        <v>666</v>
      </c>
      <c r="D22" s="20" t="s">
        <v>54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1900323704</v>
      </c>
      <c r="C23" s="21" t="s">
        <v>667</v>
      </c>
      <c r="D23" s="19" t="s">
        <v>411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1900323708</v>
      </c>
      <c r="C24" s="21" t="s">
        <v>23</v>
      </c>
      <c r="D24" s="19" t="s">
        <v>668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1900323710</v>
      </c>
      <c r="C25" s="21" t="s">
        <v>669</v>
      </c>
      <c r="D25" s="19" t="s">
        <v>138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1900323711</v>
      </c>
      <c r="C26" s="21" t="s">
        <v>336</v>
      </c>
      <c r="D26" s="19" t="s">
        <v>138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1900323705</v>
      </c>
      <c r="C27" s="22" t="s">
        <v>263</v>
      </c>
      <c r="D27" s="20" t="s">
        <v>191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1900323706</v>
      </c>
      <c r="C28" s="21" t="s">
        <v>670</v>
      </c>
      <c r="D28" s="19" t="s">
        <v>193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1900323707</v>
      </c>
      <c r="C29" s="21" t="s">
        <v>671</v>
      </c>
      <c r="D29" s="19" t="s">
        <v>193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1900323709</v>
      </c>
      <c r="C30" s="21" t="s">
        <v>33</v>
      </c>
      <c r="D30" s="19" t="s">
        <v>258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1900323712</v>
      </c>
      <c r="C31" s="21" t="s">
        <v>672</v>
      </c>
      <c r="D31" s="19" t="s">
        <v>142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1900323713</v>
      </c>
      <c r="C32" s="22" t="s">
        <v>251</v>
      </c>
      <c r="D32" s="20" t="s">
        <v>145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1900323716</v>
      </c>
      <c r="C33" s="21" t="s">
        <v>673</v>
      </c>
      <c r="D33" s="19" t="s">
        <v>110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1900323717</v>
      </c>
      <c r="C34" s="21" t="s">
        <v>674</v>
      </c>
      <c r="D34" s="19" t="s">
        <v>675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1900323247</v>
      </c>
      <c r="C35" s="21" t="s">
        <v>676</v>
      </c>
      <c r="D35" s="19" t="s">
        <v>459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1900323718</v>
      </c>
      <c r="C36" s="21" t="s">
        <v>677</v>
      </c>
      <c r="D36" s="19" t="s">
        <v>678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1900323719</v>
      </c>
      <c r="C37" s="22" t="s">
        <v>679</v>
      </c>
      <c r="D37" s="20" t="s">
        <v>399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1900323722</v>
      </c>
      <c r="C38" s="21" t="s">
        <v>465</v>
      </c>
      <c r="D38" s="19" t="s">
        <v>149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1900323721</v>
      </c>
      <c r="C39" s="21" t="s">
        <v>680</v>
      </c>
      <c r="D39" s="19" t="s">
        <v>215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1900323723</v>
      </c>
      <c r="C40" s="21" t="s">
        <v>681</v>
      </c>
      <c r="D40" s="19" t="s">
        <v>151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1901565477</v>
      </c>
      <c r="C41" s="21" t="s">
        <v>465</v>
      </c>
      <c r="D41" s="19" t="s">
        <v>89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1900323724</v>
      </c>
      <c r="C42" s="22" t="s">
        <v>682</v>
      </c>
      <c r="D42" s="20" t="s">
        <v>367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1900323725</v>
      </c>
      <c r="C43" s="21" t="s">
        <v>683</v>
      </c>
      <c r="D43" s="19" t="s">
        <v>407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1900323726</v>
      </c>
      <c r="C44" s="21" t="s">
        <v>684</v>
      </c>
      <c r="D44" s="19" t="s">
        <v>320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1900323731</v>
      </c>
      <c r="C45" s="21" t="s">
        <v>602</v>
      </c>
      <c r="D45" s="19" t="s">
        <v>668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1900323733</v>
      </c>
      <c r="C46" s="21" t="s">
        <v>221</v>
      </c>
      <c r="D46" s="19" t="s">
        <v>310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1900323728</v>
      </c>
      <c r="C47" s="22" t="s">
        <v>685</v>
      </c>
      <c r="D47" s="20" t="s">
        <v>191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1900323729</v>
      </c>
      <c r="C48" s="21" t="s">
        <v>649</v>
      </c>
      <c r="D48" s="19" t="s">
        <v>222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7">
        <v>42</v>
      </c>
      <c r="B49" s="10">
        <v>1900323730</v>
      </c>
      <c r="C49" s="21" t="s">
        <v>686</v>
      </c>
      <c r="D49" s="19" t="s">
        <v>161</v>
      </c>
      <c r="E49" s="10" t="s">
        <v>22</v>
      </c>
      <c r="F49" s="10" t="s">
        <v>22</v>
      </c>
      <c r="G49" s="13" t="s">
        <v>22</v>
      </c>
      <c r="H49" s="13" t="s">
        <v>22</v>
      </c>
      <c r="I49" s="13" t="s">
        <v>22</v>
      </c>
      <c r="J49" s="15" t="str">
        <f t="shared" si="0"/>
        <v>Đ</v>
      </c>
      <c r="K49" s="10"/>
      <c r="L49" s="10" t="s">
        <v>22</v>
      </c>
      <c r="M49" s="10" t="str">
        <f t="shared" si="1"/>
        <v>Đ</v>
      </c>
      <c r="N49" s="13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8">
        <v>43</v>
      </c>
      <c r="B50" s="12">
        <v>1900323732</v>
      </c>
      <c r="C50" s="22" t="s">
        <v>471</v>
      </c>
      <c r="D50" s="20" t="s">
        <v>687</v>
      </c>
      <c r="E50" s="12" t="s">
        <v>22</v>
      </c>
      <c r="F50" s="12" t="s">
        <v>22</v>
      </c>
      <c r="G50" s="14" t="s">
        <v>22</v>
      </c>
      <c r="H50" s="14" t="s">
        <v>22</v>
      </c>
      <c r="I50" s="14" t="s">
        <v>22</v>
      </c>
      <c r="J50" s="16" t="str">
        <f t="shared" si="0"/>
        <v>Đ</v>
      </c>
      <c r="K50" s="12"/>
      <c r="L50" s="12" t="s">
        <v>22</v>
      </c>
      <c r="M50" s="12" t="str">
        <f t="shared" si="1"/>
        <v>Đ</v>
      </c>
      <c r="N50" s="14" t="str">
        <f t="shared" si="2"/>
        <v>Đ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 t="s">
        <v>98</v>
      </c>
      <c r="B51" s="40"/>
      <c r="C51" s="41"/>
      <c r="D51" s="41"/>
      <c r="E51" s="40"/>
      <c r="F51" s="40"/>
      <c r="G51" s="40"/>
      <c r="H51" s="41"/>
      <c r="I51" s="42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0"/>
      <c r="B52" s="30"/>
      <c r="C52" s="43"/>
      <c r="D52" s="43"/>
      <c r="E52" s="30"/>
      <c r="F52" s="30"/>
      <c r="G52" s="30"/>
      <c r="H52" s="43"/>
      <c r="I52" s="44"/>
    </row>
    <row r="53" spans="1:37" ht="12.75" customHeight="1" x14ac:dyDescent="0.25">
      <c r="A53" s="45" t="s">
        <v>99</v>
      </c>
      <c r="B53" s="30"/>
      <c r="C53" s="43"/>
      <c r="D53" s="46" t="s">
        <v>76</v>
      </c>
      <c r="E53" s="47"/>
      <c r="F53" s="47" t="str">
        <f>TEXT(COUNTIF(J8:J50,"Đ")+COUNTIF(J8:J50,"D"),"#0")</f>
        <v>43</v>
      </c>
      <c r="G53" s="47"/>
      <c r="H53" s="23" t="s">
        <v>100</v>
      </c>
      <c r="I53" s="48" t="str">
        <f>ROUND(F53/IF((COUNTIF(J8:J50,"Đ")+COUNTIF(J8:J50,"D")+COUNTIF(J8:J50,"CD")+COUNTIF(J8:J50,"CĐ")+COUNTIF(J8:J50,"C"))=0,1,(COUNTIF(J8:J50,"Đ")+COUNTIF(J8:J50,"D")+COUNTIF(J8:J50,"CD")+COUNTIF(J8:J50,"CĐ")+COUNTIF(J8:J50,"C"))),4)*100&amp;"%"</f>
        <v>100%</v>
      </c>
    </row>
    <row r="54" spans="1:37" ht="12.75" customHeight="1" x14ac:dyDescent="0.25">
      <c r="A54" s="49" t="s">
        <v>101</v>
      </c>
      <c r="B54" s="50"/>
      <c r="C54" s="51"/>
      <c r="D54" s="52" t="s">
        <v>102</v>
      </c>
      <c r="E54" s="53"/>
      <c r="F54" s="53" t="str">
        <f>TEXT(COUNTIF(J8:J50,"CĐ")+COUNTIF(J8:J50,"CD")+COUNTIF(J8:J50,"C"),"#0")</f>
        <v>0</v>
      </c>
      <c r="G54" s="53"/>
      <c r="H54" s="24" t="s">
        <v>100</v>
      </c>
      <c r="I54" s="54" t="str">
        <f>ROUND(F54/IF((COUNTIF(J8:J50,"Đ")+COUNTIF(J8:J50,"D")+COUNTIF(J8:J50,"CD")+COUNTIF(J8:J50,"CĐ")+COUNTIF(J8:J50,"C"))=0,1,(COUNTIF(J8:J50,"Đ")+COUNTIF(J8:J50,"D")+COUNTIF(J8:J50,"CD")+COUNTIF(J8:J50,"CĐ")+COUNTIF(J8:J50,"C"))),4)*100&amp;"%"</f>
        <v>0%</v>
      </c>
    </row>
    <row r="65536" ht="15" x14ac:dyDescent="0.25"/>
  </sheetData>
  <mergeCells count="26"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0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688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1900323734</v>
      </c>
      <c r="C8" s="21" t="s">
        <v>689</v>
      </c>
      <c r="D8" s="19" t="s">
        <v>21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49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49" si="1">J8</f>
        <v>Đ</v>
      </c>
      <c r="N8" s="13" t="str">
        <f t="shared" ref="N8:N49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1900323735</v>
      </c>
      <c r="C9" s="21" t="s">
        <v>105</v>
      </c>
      <c r="D9" s="19" t="s">
        <v>619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1900323736</v>
      </c>
      <c r="C10" s="21" t="s">
        <v>492</v>
      </c>
      <c r="D10" s="19" t="s">
        <v>172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1900323737</v>
      </c>
      <c r="C11" s="21" t="s">
        <v>690</v>
      </c>
      <c r="D11" s="19" t="s">
        <v>114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1900323739</v>
      </c>
      <c r="C12" s="22" t="s">
        <v>298</v>
      </c>
      <c r="D12" s="20" t="s">
        <v>39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1900323740</v>
      </c>
      <c r="C13" s="21" t="s">
        <v>471</v>
      </c>
      <c r="D13" s="19" t="s">
        <v>39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1900323741</v>
      </c>
      <c r="C14" s="21" t="s">
        <v>691</v>
      </c>
      <c r="D14" s="19" t="s">
        <v>124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1900323742</v>
      </c>
      <c r="C15" s="21" t="s">
        <v>692</v>
      </c>
      <c r="D15" s="19" t="s">
        <v>41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1900323743</v>
      </c>
      <c r="C16" s="21" t="s">
        <v>693</v>
      </c>
      <c r="D16" s="19" t="s">
        <v>43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1900323744</v>
      </c>
      <c r="C17" s="22" t="s">
        <v>694</v>
      </c>
      <c r="D17" s="20" t="s">
        <v>131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1900323745</v>
      </c>
      <c r="C18" s="21" t="s">
        <v>695</v>
      </c>
      <c r="D18" s="19" t="s">
        <v>56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1900323746</v>
      </c>
      <c r="C19" s="21" t="s">
        <v>631</v>
      </c>
      <c r="D19" s="19" t="s">
        <v>56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1900323748</v>
      </c>
      <c r="C20" s="21" t="s">
        <v>388</v>
      </c>
      <c r="D20" s="19" t="s">
        <v>58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1900323749</v>
      </c>
      <c r="C21" s="21" t="s">
        <v>696</v>
      </c>
      <c r="D21" s="19" t="s">
        <v>60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1900323750</v>
      </c>
      <c r="C22" s="22" t="s">
        <v>146</v>
      </c>
      <c r="D22" s="20" t="s">
        <v>60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1900323753</v>
      </c>
      <c r="C23" s="21" t="s">
        <v>697</v>
      </c>
      <c r="D23" s="19" t="s">
        <v>470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1900323754</v>
      </c>
      <c r="C24" s="21" t="s">
        <v>336</v>
      </c>
      <c r="D24" s="19" t="s">
        <v>470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1900323751</v>
      </c>
      <c r="C25" s="21" t="s">
        <v>698</v>
      </c>
      <c r="D25" s="19" t="s">
        <v>201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1900323752</v>
      </c>
      <c r="C26" s="21" t="s">
        <v>699</v>
      </c>
      <c r="D26" s="19" t="s">
        <v>201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1900323755</v>
      </c>
      <c r="C27" s="22" t="s">
        <v>700</v>
      </c>
      <c r="D27" s="20" t="s">
        <v>258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1901565743</v>
      </c>
      <c r="C28" s="21" t="s">
        <v>631</v>
      </c>
      <c r="D28" s="19" t="s">
        <v>67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1900323756</v>
      </c>
      <c r="C29" s="21" t="s">
        <v>701</v>
      </c>
      <c r="D29" s="19" t="s">
        <v>138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1900323757</v>
      </c>
      <c r="C30" s="21" t="s">
        <v>702</v>
      </c>
      <c r="D30" s="19" t="s">
        <v>395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1900323758</v>
      </c>
      <c r="C31" s="21" t="s">
        <v>475</v>
      </c>
      <c r="D31" s="19" t="s">
        <v>21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1900323759</v>
      </c>
      <c r="C32" s="22" t="s">
        <v>443</v>
      </c>
      <c r="D32" s="20" t="s">
        <v>234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1900323760</v>
      </c>
      <c r="C33" s="21" t="s">
        <v>703</v>
      </c>
      <c r="D33" s="19" t="s">
        <v>76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1900323764</v>
      </c>
      <c r="C34" s="21" t="s">
        <v>704</v>
      </c>
      <c r="D34" s="19" t="s">
        <v>399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1900323765</v>
      </c>
      <c r="C35" s="21" t="s">
        <v>323</v>
      </c>
      <c r="D35" s="19" t="s">
        <v>82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1900323766</v>
      </c>
      <c r="C36" s="21" t="s">
        <v>705</v>
      </c>
      <c r="D36" s="19" t="s">
        <v>403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1900323767</v>
      </c>
      <c r="C37" s="22" t="s">
        <v>706</v>
      </c>
      <c r="D37" s="20" t="s">
        <v>89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1900323768</v>
      </c>
      <c r="C38" s="21" t="s">
        <v>492</v>
      </c>
      <c r="D38" s="19" t="s">
        <v>34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1900323769</v>
      </c>
      <c r="C39" s="21" t="s">
        <v>707</v>
      </c>
      <c r="D39" s="19" t="s">
        <v>39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1900323770</v>
      </c>
      <c r="C40" s="21" t="s">
        <v>708</v>
      </c>
      <c r="D40" s="19" t="s">
        <v>275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1900323771</v>
      </c>
      <c r="C41" s="21" t="s">
        <v>125</v>
      </c>
      <c r="D41" s="19" t="s">
        <v>155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1900323772</v>
      </c>
      <c r="C42" s="22" t="s">
        <v>709</v>
      </c>
      <c r="D42" s="20" t="s">
        <v>710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1900323773</v>
      </c>
      <c r="C43" s="21" t="s">
        <v>711</v>
      </c>
      <c r="D43" s="19" t="s">
        <v>278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1900323774</v>
      </c>
      <c r="C44" s="21" t="s">
        <v>712</v>
      </c>
      <c r="D44" s="19" t="s">
        <v>157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1900323775</v>
      </c>
      <c r="C45" s="21" t="s">
        <v>362</v>
      </c>
      <c r="D45" s="19" t="s">
        <v>161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1900323776</v>
      </c>
      <c r="C46" s="21" t="s">
        <v>521</v>
      </c>
      <c r="D46" s="19" t="s">
        <v>713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1900323379</v>
      </c>
      <c r="C47" s="22" t="s">
        <v>188</v>
      </c>
      <c r="D47" s="20" t="s">
        <v>91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1900323777</v>
      </c>
      <c r="C48" s="21" t="s">
        <v>714</v>
      </c>
      <c r="D48" s="19" t="s">
        <v>327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8">
        <v>42</v>
      </c>
      <c r="B49" s="12">
        <v>1900323778</v>
      </c>
      <c r="C49" s="22" t="s">
        <v>715</v>
      </c>
      <c r="D49" s="20" t="s">
        <v>372</v>
      </c>
      <c r="E49" s="12" t="s">
        <v>22</v>
      </c>
      <c r="F49" s="12" t="s">
        <v>22</v>
      </c>
      <c r="G49" s="14" t="s">
        <v>22</v>
      </c>
      <c r="H49" s="14" t="s">
        <v>22</v>
      </c>
      <c r="I49" s="14" t="s">
        <v>22</v>
      </c>
      <c r="J49" s="16" t="str">
        <f t="shared" si="0"/>
        <v>Đ</v>
      </c>
      <c r="K49" s="12"/>
      <c r="L49" s="12" t="s">
        <v>22</v>
      </c>
      <c r="M49" s="12" t="str">
        <f t="shared" si="1"/>
        <v>Đ</v>
      </c>
      <c r="N49" s="14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9" t="s">
        <v>98</v>
      </c>
      <c r="B50" s="40"/>
      <c r="C50" s="41"/>
      <c r="D50" s="41"/>
      <c r="E50" s="40"/>
      <c r="F50" s="40"/>
      <c r="G50" s="40"/>
      <c r="H50" s="41"/>
      <c r="I50" s="42"/>
      <c r="J50" s="7"/>
      <c r="K50" s="8"/>
      <c r="L50" s="8"/>
      <c r="M50" s="8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0"/>
      <c r="B51" s="30"/>
      <c r="C51" s="43"/>
      <c r="D51" s="43"/>
      <c r="E51" s="30"/>
      <c r="F51" s="30"/>
      <c r="G51" s="30"/>
      <c r="H51" s="43"/>
      <c r="I51" s="44"/>
    </row>
    <row r="52" spans="1:37" ht="12.75" customHeight="1" x14ac:dyDescent="0.25">
      <c r="A52" s="45" t="s">
        <v>99</v>
      </c>
      <c r="B52" s="30"/>
      <c r="C52" s="43"/>
      <c r="D52" s="46" t="s">
        <v>76</v>
      </c>
      <c r="E52" s="47"/>
      <c r="F52" s="47" t="str">
        <f>TEXT(COUNTIF(J8:J49,"Đ")+COUNTIF(J8:J49,"D"),"#0")</f>
        <v>42</v>
      </c>
      <c r="G52" s="47"/>
      <c r="H52" s="23" t="s">
        <v>100</v>
      </c>
      <c r="I52" s="48" t="str">
        <f>ROUND(F52/IF((COUNTIF(J8:J49,"Đ")+COUNTIF(J8:J49,"D")+COUNTIF(J8:J49,"CD")+COUNTIF(J8:J49,"CĐ")+COUNTIF(J8:J49,"C"))=0,1,(COUNTIF(J8:J49,"Đ")+COUNTIF(J8:J49,"D")+COUNTIF(J8:J49,"CD")+COUNTIF(J8:J49,"CĐ")+COUNTIF(J8:J49,"C"))),4)*100&amp;"%"</f>
        <v>100%</v>
      </c>
    </row>
    <row r="53" spans="1:37" ht="12.75" customHeight="1" x14ac:dyDescent="0.25">
      <c r="A53" s="49" t="s">
        <v>101</v>
      </c>
      <c r="B53" s="50"/>
      <c r="C53" s="51"/>
      <c r="D53" s="52" t="s">
        <v>102</v>
      </c>
      <c r="E53" s="53"/>
      <c r="F53" s="53" t="str">
        <f>TEXT(COUNTIF(J8:J49,"CĐ")+COUNTIF(J8:J49,"CD")+COUNTIF(J8:J49,"C"),"#0")</f>
        <v>0</v>
      </c>
      <c r="G53" s="53"/>
      <c r="H53" s="24" t="s">
        <v>100</v>
      </c>
      <c r="I53" s="54" t="str">
        <f>ROUND(F53/IF((COUNTIF(J8:J49,"Đ")+COUNTIF(J8:J49,"D")+COUNTIF(J8:J49,"CD")+COUNTIF(J8:J49,"CĐ")+COUNTIF(J8:J49,"C"))=0,1,(COUNTIF(J8:J49,"Đ")+COUNTIF(J8:J49,"D")+COUNTIF(J8:J49,"CD")+COUNTIF(J8:J49,"CĐ")+COUNTIF(J8:J49,"C"))),4)*100&amp;"%"</f>
        <v>0%</v>
      </c>
    </row>
    <row r="65536" ht="15" x14ac:dyDescent="0.25"/>
  </sheetData>
  <mergeCells count="26"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716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1900323779</v>
      </c>
      <c r="C8" s="21" t="s">
        <v>250</v>
      </c>
      <c r="D8" s="19" t="s">
        <v>74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14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14" si="1">J8</f>
        <v>Đ</v>
      </c>
      <c r="N8" s="13" t="str">
        <f t="shared" ref="N8:N14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1900323780</v>
      </c>
      <c r="C9" s="21" t="s">
        <v>717</v>
      </c>
      <c r="D9" s="19" t="s">
        <v>418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1900323782</v>
      </c>
      <c r="C10" s="21" t="s">
        <v>551</v>
      </c>
      <c r="D10" s="19" t="s">
        <v>422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1900323781</v>
      </c>
      <c r="C11" s="21" t="s">
        <v>718</v>
      </c>
      <c r="D11" s="19" t="s">
        <v>80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1900323783</v>
      </c>
      <c r="C12" s="22" t="s">
        <v>719</v>
      </c>
      <c r="D12" s="20" t="s">
        <v>720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1900323785</v>
      </c>
      <c r="C13" s="21" t="s">
        <v>721</v>
      </c>
      <c r="D13" s="19" t="s">
        <v>34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1900323786</v>
      </c>
      <c r="C14" s="21" t="s">
        <v>428</v>
      </c>
      <c r="D14" s="19" t="s">
        <v>34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27">
        <v>8</v>
      </c>
      <c r="B15" s="25">
        <v>1900323787</v>
      </c>
      <c r="C15" s="29" t="s">
        <v>722</v>
      </c>
      <c r="D15" s="28" t="s">
        <v>34</v>
      </c>
      <c r="E15" s="25"/>
      <c r="F15" s="25"/>
      <c r="G15" s="26"/>
      <c r="H15" s="26"/>
      <c r="I15" s="26"/>
      <c r="J15" s="15"/>
      <c r="K15" s="10"/>
      <c r="L15" s="10"/>
      <c r="M15" s="10"/>
      <c r="N15" s="13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1900323788</v>
      </c>
      <c r="C16" s="21" t="s">
        <v>723</v>
      </c>
      <c r="D16" s="19" t="s">
        <v>34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ref="J16:J51" si="3">IF(I16&lt;&gt;"",IF(COUNTIF(E16:I16,"Đ")+COUNTIF(E16:I16,"D")+COUNTIF(E16:I16,"CĐ")+COUNTIF(E16:I16,"C")+COUNTIF(E16:I16,"CD"),IF(AND((COUNTIF(E16:I16,"Đ")+COUNTIF(E16:I16,"D"))/(COUNTIF(E16:I16,"Đ")+COUNTIF(E16:I16,"D")+COUNTIF(E16:I16,"CĐ")+COUNTIF(E16:I16,"C")+COUNTIF(E16:I16,"CD"))&gt;=2/3,COUNTIF(I16:I16,"Đ")+COUNTIF(I16:I16,"D")&gt;0),"Đ","CĐ"),""),"")</f>
        <v>Đ</v>
      </c>
      <c r="K16" s="10"/>
      <c r="L16" s="10" t="s">
        <v>22</v>
      </c>
      <c r="M16" s="10" t="str">
        <f t="shared" ref="M16:M51" si="4">J16</f>
        <v>Đ</v>
      </c>
      <c r="N16" s="13" t="str">
        <f t="shared" ref="N16:N51" si="5">IF(J16&lt;&gt;"Miễn",J16,L16)</f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1900323790</v>
      </c>
      <c r="C17" s="22" t="s">
        <v>724</v>
      </c>
      <c r="D17" s="20" t="s">
        <v>407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3"/>
        <v>Đ</v>
      </c>
      <c r="K17" s="12"/>
      <c r="L17" s="12" t="s">
        <v>22</v>
      </c>
      <c r="M17" s="12" t="str">
        <f t="shared" si="4"/>
        <v>Đ</v>
      </c>
      <c r="N17" s="14" t="str">
        <f t="shared" si="5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1900323791</v>
      </c>
      <c r="C18" s="21" t="s">
        <v>725</v>
      </c>
      <c r="D18" s="19" t="s">
        <v>43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3"/>
        <v>Đ</v>
      </c>
      <c r="K18" s="10"/>
      <c r="L18" s="10" t="s">
        <v>22</v>
      </c>
      <c r="M18" s="10" t="str">
        <f t="shared" si="4"/>
        <v>Đ</v>
      </c>
      <c r="N18" s="13" t="str">
        <f t="shared" si="5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1900323792</v>
      </c>
      <c r="C19" s="21" t="s">
        <v>726</v>
      </c>
      <c r="D19" s="19" t="s">
        <v>43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3"/>
        <v>Đ</v>
      </c>
      <c r="K19" s="10"/>
      <c r="L19" s="10" t="s">
        <v>22</v>
      </c>
      <c r="M19" s="10" t="str">
        <f t="shared" si="4"/>
        <v>Đ</v>
      </c>
      <c r="N19" s="13" t="str">
        <f t="shared" si="5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1900323793</v>
      </c>
      <c r="C20" s="21" t="s">
        <v>727</v>
      </c>
      <c r="D20" s="19" t="s">
        <v>54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3"/>
        <v>Đ</v>
      </c>
      <c r="K20" s="10"/>
      <c r="L20" s="10" t="s">
        <v>22</v>
      </c>
      <c r="M20" s="10" t="str">
        <f t="shared" si="4"/>
        <v>Đ</v>
      </c>
      <c r="N20" s="13" t="str">
        <f t="shared" si="5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1900323794</v>
      </c>
      <c r="C21" s="21" t="s">
        <v>728</v>
      </c>
      <c r="D21" s="19" t="s">
        <v>414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3"/>
        <v>Đ</v>
      </c>
      <c r="K21" s="10"/>
      <c r="L21" s="10" t="s">
        <v>22</v>
      </c>
      <c r="M21" s="10" t="str">
        <f t="shared" si="4"/>
        <v>Đ</v>
      </c>
      <c r="N21" s="13" t="str">
        <f t="shared" si="5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1900323795</v>
      </c>
      <c r="C22" s="22" t="s">
        <v>729</v>
      </c>
      <c r="D22" s="20" t="s">
        <v>60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3"/>
        <v>Đ</v>
      </c>
      <c r="K22" s="12"/>
      <c r="L22" s="12" t="s">
        <v>22</v>
      </c>
      <c r="M22" s="12" t="str">
        <f t="shared" si="4"/>
        <v>Đ</v>
      </c>
      <c r="N22" s="14" t="str">
        <f t="shared" si="5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1900323796</v>
      </c>
      <c r="C23" s="21" t="s">
        <v>456</v>
      </c>
      <c r="D23" s="19" t="s">
        <v>730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3"/>
        <v>Đ</v>
      </c>
      <c r="K23" s="10"/>
      <c r="L23" s="10" t="s">
        <v>22</v>
      </c>
      <c r="M23" s="10" t="str">
        <f t="shared" si="4"/>
        <v>Đ</v>
      </c>
      <c r="N23" s="13" t="str">
        <f t="shared" si="5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1900323797</v>
      </c>
      <c r="C24" s="21" t="s">
        <v>699</v>
      </c>
      <c r="D24" s="19" t="s">
        <v>201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3"/>
        <v>Đ</v>
      </c>
      <c r="K24" s="10"/>
      <c r="L24" s="10" t="s">
        <v>22</v>
      </c>
      <c r="M24" s="10" t="str">
        <f t="shared" si="4"/>
        <v>Đ</v>
      </c>
      <c r="N24" s="13" t="str">
        <f t="shared" si="5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1900323798</v>
      </c>
      <c r="C25" s="21" t="s">
        <v>731</v>
      </c>
      <c r="D25" s="19" t="s">
        <v>138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3"/>
        <v>Đ</v>
      </c>
      <c r="K25" s="10"/>
      <c r="L25" s="10" t="s">
        <v>22</v>
      </c>
      <c r="M25" s="10" t="str">
        <f t="shared" si="4"/>
        <v>Đ</v>
      </c>
      <c r="N25" s="13" t="str">
        <f t="shared" si="5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1900323799</v>
      </c>
      <c r="C26" s="21" t="s">
        <v>732</v>
      </c>
      <c r="D26" s="19" t="s">
        <v>138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3"/>
        <v>Đ</v>
      </c>
      <c r="K26" s="10"/>
      <c r="L26" s="10" t="s">
        <v>22</v>
      </c>
      <c r="M26" s="10" t="str">
        <f t="shared" si="4"/>
        <v>Đ</v>
      </c>
      <c r="N26" s="13" t="str">
        <f t="shared" si="5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1900323800</v>
      </c>
      <c r="C27" s="22" t="s">
        <v>733</v>
      </c>
      <c r="D27" s="20" t="s">
        <v>734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3"/>
        <v>Đ</v>
      </c>
      <c r="K27" s="12"/>
      <c r="L27" s="12" t="s">
        <v>22</v>
      </c>
      <c r="M27" s="12" t="str">
        <f t="shared" si="4"/>
        <v>Đ</v>
      </c>
      <c r="N27" s="14" t="str">
        <f t="shared" si="5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1900323801</v>
      </c>
      <c r="C28" s="21" t="s">
        <v>735</v>
      </c>
      <c r="D28" s="19" t="s">
        <v>513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3"/>
        <v>Đ</v>
      </c>
      <c r="K28" s="10"/>
      <c r="L28" s="10" t="s">
        <v>22</v>
      </c>
      <c r="M28" s="10" t="str">
        <f t="shared" si="4"/>
        <v>Đ</v>
      </c>
      <c r="N28" s="13" t="str">
        <f t="shared" si="5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1900323802</v>
      </c>
      <c r="C29" s="21" t="s">
        <v>736</v>
      </c>
      <c r="D29" s="19" t="s">
        <v>72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3"/>
        <v>Đ</v>
      </c>
      <c r="K29" s="10"/>
      <c r="L29" s="10" t="s">
        <v>22</v>
      </c>
      <c r="M29" s="10" t="str">
        <f t="shared" si="4"/>
        <v>Đ</v>
      </c>
      <c r="N29" s="13" t="str">
        <f t="shared" si="5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1900323803</v>
      </c>
      <c r="C30" s="21" t="s">
        <v>737</v>
      </c>
      <c r="D30" s="19" t="s">
        <v>72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3"/>
        <v>Đ</v>
      </c>
      <c r="K30" s="10"/>
      <c r="L30" s="10" t="s">
        <v>22</v>
      </c>
      <c r="M30" s="10" t="str">
        <f t="shared" si="4"/>
        <v>Đ</v>
      </c>
      <c r="N30" s="13" t="str">
        <f t="shared" si="5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1900323804</v>
      </c>
      <c r="C31" s="21" t="s">
        <v>738</v>
      </c>
      <c r="D31" s="19" t="s">
        <v>72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3"/>
        <v>Đ</v>
      </c>
      <c r="K31" s="10"/>
      <c r="L31" s="10" t="s">
        <v>22</v>
      </c>
      <c r="M31" s="10" t="str">
        <f t="shared" si="4"/>
        <v>Đ</v>
      </c>
      <c r="N31" s="13" t="str">
        <f t="shared" si="5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1900323805</v>
      </c>
      <c r="C32" s="22" t="s">
        <v>739</v>
      </c>
      <c r="D32" s="20" t="s">
        <v>205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3"/>
        <v>Đ</v>
      </c>
      <c r="K32" s="12"/>
      <c r="L32" s="12" t="s">
        <v>22</v>
      </c>
      <c r="M32" s="12" t="str">
        <f t="shared" si="4"/>
        <v>Đ</v>
      </c>
      <c r="N32" s="14" t="str">
        <f t="shared" si="5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1900323806</v>
      </c>
      <c r="C33" s="21" t="s">
        <v>740</v>
      </c>
      <c r="D33" s="19" t="s">
        <v>147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3"/>
        <v>Đ</v>
      </c>
      <c r="K33" s="10"/>
      <c r="L33" s="10" t="s">
        <v>22</v>
      </c>
      <c r="M33" s="10" t="str">
        <f t="shared" si="4"/>
        <v>Đ</v>
      </c>
      <c r="N33" s="13" t="str">
        <f t="shared" si="5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1900323807</v>
      </c>
      <c r="C34" s="21" t="s">
        <v>264</v>
      </c>
      <c r="D34" s="19" t="s">
        <v>147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3"/>
        <v>Đ</v>
      </c>
      <c r="K34" s="10"/>
      <c r="L34" s="10" t="s">
        <v>22</v>
      </c>
      <c r="M34" s="10" t="str">
        <f t="shared" si="4"/>
        <v>Đ</v>
      </c>
      <c r="N34" s="13" t="str">
        <f t="shared" si="5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1900323808</v>
      </c>
      <c r="C35" s="21" t="s">
        <v>451</v>
      </c>
      <c r="D35" s="19" t="s">
        <v>76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3"/>
        <v>Đ</v>
      </c>
      <c r="K35" s="10"/>
      <c r="L35" s="10" t="s">
        <v>22</v>
      </c>
      <c r="M35" s="10" t="str">
        <f t="shared" si="4"/>
        <v>Đ</v>
      </c>
      <c r="N35" s="13" t="str">
        <f t="shared" si="5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1900323809</v>
      </c>
      <c r="C36" s="21" t="s">
        <v>741</v>
      </c>
      <c r="D36" s="19" t="s">
        <v>80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3"/>
        <v>Đ</v>
      </c>
      <c r="K36" s="10"/>
      <c r="L36" s="10" t="s">
        <v>22</v>
      </c>
      <c r="M36" s="10" t="str">
        <f t="shared" si="4"/>
        <v>Đ</v>
      </c>
      <c r="N36" s="13" t="str">
        <f t="shared" si="5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1900323810</v>
      </c>
      <c r="C37" s="22" t="s">
        <v>742</v>
      </c>
      <c r="D37" s="20" t="s">
        <v>743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3"/>
        <v>Đ</v>
      </c>
      <c r="K37" s="12"/>
      <c r="L37" s="12" t="s">
        <v>22</v>
      </c>
      <c r="M37" s="12" t="str">
        <f t="shared" si="4"/>
        <v>Đ</v>
      </c>
      <c r="N37" s="14" t="str">
        <f t="shared" si="5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1900323811</v>
      </c>
      <c r="C38" s="21" t="s">
        <v>744</v>
      </c>
      <c r="D38" s="19" t="s">
        <v>220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3"/>
        <v>Đ</v>
      </c>
      <c r="K38" s="10"/>
      <c r="L38" s="10" t="s">
        <v>22</v>
      </c>
      <c r="M38" s="10" t="str">
        <f t="shared" si="4"/>
        <v>Đ</v>
      </c>
      <c r="N38" s="13" t="str">
        <f t="shared" si="5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1900323812</v>
      </c>
      <c r="C39" s="21" t="s">
        <v>443</v>
      </c>
      <c r="D39" s="19" t="s">
        <v>745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3"/>
        <v>Đ</v>
      </c>
      <c r="K39" s="10"/>
      <c r="L39" s="10" t="s">
        <v>22</v>
      </c>
      <c r="M39" s="10" t="str">
        <f t="shared" si="4"/>
        <v>Đ</v>
      </c>
      <c r="N39" s="13" t="str">
        <f t="shared" si="5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1900323813</v>
      </c>
      <c r="C40" s="21" t="s">
        <v>306</v>
      </c>
      <c r="D40" s="19" t="s">
        <v>89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3"/>
        <v>Đ</v>
      </c>
      <c r="K40" s="10"/>
      <c r="L40" s="10" t="s">
        <v>22</v>
      </c>
      <c r="M40" s="10" t="str">
        <f t="shared" si="4"/>
        <v>Đ</v>
      </c>
      <c r="N40" s="13" t="str">
        <f t="shared" si="5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1900323814</v>
      </c>
      <c r="C41" s="21" t="s">
        <v>746</v>
      </c>
      <c r="D41" s="19" t="s">
        <v>367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3"/>
        <v>Đ</v>
      </c>
      <c r="K41" s="10"/>
      <c r="L41" s="10" t="s">
        <v>22</v>
      </c>
      <c r="M41" s="10" t="str">
        <f t="shared" si="4"/>
        <v>Đ</v>
      </c>
      <c r="N41" s="13" t="str">
        <f t="shared" si="5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1900323815</v>
      </c>
      <c r="C42" s="22" t="s">
        <v>83</v>
      </c>
      <c r="D42" s="20" t="s">
        <v>747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3"/>
        <v>Đ</v>
      </c>
      <c r="K42" s="12"/>
      <c r="L42" s="12" t="s">
        <v>22</v>
      </c>
      <c r="M42" s="12" t="str">
        <f t="shared" si="4"/>
        <v>Đ</v>
      </c>
      <c r="N42" s="14" t="str">
        <f t="shared" si="5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1900323816</v>
      </c>
      <c r="C43" s="21" t="s">
        <v>748</v>
      </c>
      <c r="D43" s="19" t="s">
        <v>407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3"/>
        <v>Đ</v>
      </c>
      <c r="K43" s="10"/>
      <c r="L43" s="10" t="s">
        <v>22</v>
      </c>
      <c r="M43" s="10" t="str">
        <f t="shared" si="4"/>
        <v>Đ</v>
      </c>
      <c r="N43" s="13" t="str">
        <f t="shared" si="5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1900323817</v>
      </c>
      <c r="C44" s="21" t="s">
        <v>749</v>
      </c>
      <c r="D44" s="19" t="s">
        <v>155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3"/>
        <v>Đ</v>
      </c>
      <c r="K44" s="10"/>
      <c r="L44" s="10" t="s">
        <v>22</v>
      </c>
      <c r="M44" s="10" t="str">
        <f t="shared" si="4"/>
        <v>Đ</v>
      </c>
      <c r="N44" s="13" t="str">
        <f t="shared" si="5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1900323818</v>
      </c>
      <c r="C45" s="21" t="s">
        <v>606</v>
      </c>
      <c r="D45" s="19" t="s">
        <v>131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3"/>
        <v>Đ</v>
      </c>
      <c r="K45" s="10"/>
      <c r="L45" s="10" t="s">
        <v>22</v>
      </c>
      <c r="M45" s="10" t="str">
        <f t="shared" si="4"/>
        <v>Đ</v>
      </c>
      <c r="N45" s="13" t="str">
        <f t="shared" si="5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1900323819</v>
      </c>
      <c r="C46" s="21" t="s">
        <v>268</v>
      </c>
      <c r="D46" s="19" t="s">
        <v>369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3"/>
        <v>Đ</v>
      </c>
      <c r="K46" s="10"/>
      <c r="L46" s="10" t="s">
        <v>22</v>
      </c>
      <c r="M46" s="10" t="str">
        <f t="shared" si="4"/>
        <v>Đ</v>
      </c>
      <c r="N46" s="13" t="str">
        <f t="shared" si="5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1900323820</v>
      </c>
      <c r="C47" s="22" t="s">
        <v>750</v>
      </c>
      <c r="D47" s="20" t="s">
        <v>751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3"/>
        <v>Đ</v>
      </c>
      <c r="K47" s="12"/>
      <c r="L47" s="12" t="s">
        <v>22</v>
      </c>
      <c r="M47" s="12" t="str">
        <f t="shared" si="4"/>
        <v>Đ</v>
      </c>
      <c r="N47" s="14" t="str">
        <f t="shared" si="5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1900323821</v>
      </c>
      <c r="C48" s="21" t="s">
        <v>752</v>
      </c>
      <c r="D48" s="19" t="s">
        <v>222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3"/>
        <v>Đ</v>
      </c>
      <c r="K48" s="10"/>
      <c r="L48" s="10" t="s">
        <v>22</v>
      </c>
      <c r="M48" s="10" t="str">
        <f t="shared" si="4"/>
        <v>Đ</v>
      </c>
      <c r="N48" s="13" t="str">
        <f t="shared" si="5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7">
        <v>42</v>
      </c>
      <c r="B49" s="10">
        <v>1900323382</v>
      </c>
      <c r="C49" s="21" t="s">
        <v>753</v>
      </c>
      <c r="D49" s="19" t="s">
        <v>372</v>
      </c>
      <c r="E49" s="10" t="s">
        <v>22</v>
      </c>
      <c r="F49" s="10" t="s">
        <v>22</v>
      </c>
      <c r="G49" s="13" t="s">
        <v>22</v>
      </c>
      <c r="H49" s="13" t="s">
        <v>22</v>
      </c>
      <c r="I49" s="13" t="s">
        <v>22</v>
      </c>
      <c r="J49" s="15" t="str">
        <f t="shared" si="3"/>
        <v>Đ</v>
      </c>
      <c r="K49" s="10"/>
      <c r="L49" s="10" t="s">
        <v>22</v>
      </c>
      <c r="M49" s="10" t="str">
        <f t="shared" si="4"/>
        <v>Đ</v>
      </c>
      <c r="N49" s="13" t="str">
        <f t="shared" si="5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7">
        <v>43</v>
      </c>
      <c r="B50" s="10">
        <v>1900323823</v>
      </c>
      <c r="C50" s="21" t="s">
        <v>754</v>
      </c>
      <c r="D50" s="19" t="s">
        <v>372</v>
      </c>
      <c r="E50" s="10" t="s">
        <v>22</v>
      </c>
      <c r="F50" s="10" t="s">
        <v>22</v>
      </c>
      <c r="G50" s="13" t="s">
        <v>22</v>
      </c>
      <c r="H50" s="13" t="s">
        <v>22</v>
      </c>
      <c r="I50" s="13" t="s">
        <v>22</v>
      </c>
      <c r="J50" s="15" t="str">
        <f t="shared" si="3"/>
        <v>Đ</v>
      </c>
      <c r="K50" s="10"/>
      <c r="L50" s="10" t="s">
        <v>22</v>
      </c>
      <c r="M50" s="10" t="str">
        <f t="shared" si="4"/>
        <v>Đ</v>
      </c>
      <c r="N50" s="13" t="str">
        <f t="shared" si="5"/>
        <v>Đ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18">
        <v>44</v>
      </c>
      <c r="B51" s="12">
        <v>1900323824</v>
      </c>
      <c r="C51" s="22" t="s">
        <v>475</v>
      </c>
      <c r="D51" s="20" t="s">
        <v>577</v>
      </c>
      <c r="E51" s="12" t="s">
        <v>22</v>
      </c>
      <c r="F51" s="12" t="s">
        <v>22</v>
      </c>
      <c r="G51" s="14" t="s">
        <v>22</v>
      </c>
      <c r="H51" s="14" t="s">
        <v>22</v>
      </c>
      <c r="I51" s="14" t="s">
        <v>22</v>
      </c>
      <c r="J51" s="16" t="str">
        <f t="shared" si="3"/>
        <v>Đ</v>
      </c>
      <c r="K51" s="12"/>
      <c r="L51" s="12" t="s">
        <v>22</v>
      </c>
      <c r="M51" s="12" t="str">
        <f t="shared" si="4"/>
        <v>Đ</v>
      </c>
      <c r="N51" s="14" t="str">
        <f t="shared" si="5"/>
        <v>Đ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 t="s">
        <v>98</v>
      </c>
      <c r="B52" s="40"/>
      <c r="C52" s="41"/>
      <c r="D52" s="41"/>
      <c r="E52" s="40"/>
      <c r="F52" s="40"/>
      <c r="G52" s="40"/>
      <c r="H52" s="41"/>
      <c r="I52" s="42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0"/>
      <c r="B53" s="30"/>
      <c r="C53" s="43"/>
      <c r="D53" s="43"/>
      <c r="E53" s="30"/>
      <c r="F53" s="30"/>
      <c r="G53" s="30"/>
      <c r="H53" s="43"/>
      <c r="I53" s="44"/>
    </row>
    <row r="54" spans="1:37" ht="12.75" customHeight="1" x14ac:dyDescent="0.25">
      <c r="A54" s="45" t="s">
        <v>99</v>
      </c>
      <c r="B54" s="30"/>
      <c r="C54" s="43"/>
      <c r="D54" s="46" t="s">
        <v>76</v>
      </c>
      <c r="E54" s="47"/>
      <c r="F54" s="47" t="str">
        <f>TEXT(COUNTIF(J8:J51,"Đ")+COUNTIF(J8:J51,"D"),"#0")</f>
        <v>43</v>
      </c>
      <c r="G54" s="47"/>
      <c r="H54" s="23" t="s">
        <v>100</v>
      </c>
      <c r="I54" s="48" t="str">
        <f>ROUND(F54/IF((COUNTIF(J8:J51,"Đ")+COUNTIF(J8:J51,"D")+COUNTIF(J8:J51,"CD")+COUNTIF(J8:J51,"CĐ")+COUNTIF(J8:J51,"C"))=0,1,(COUNTIF(J8:J51,"Đ")+COUNTIF(J8:J51,"D")+COUNTIF(J8:J51,"CD")+COUNTIF(J8:J51,"CĐ")+COUNTIF(J8:J51,"C"))),4)*100&amp;"%"</f>
        <v>100%</v>
      </c>
    </row>
    <row r="55" spans="1:37" ht="12.75" customHeight="1" x14ac:dyDescent="0.25">
      <c r="A55" s="49" t="s">
        <v>101</v>
      </c>
      <c r="B55" s="50"/>
      <c r="C55" s="51"/>
      <c r="D55" s="52" t="s">
        <v>102</v>
      </c>
      <c r="E55" s="53"/>
      <c r="F55" s="53" t="str">
        <f>TEXT(COUNTIF(J8:J51,"CĐ")+COUNTIF(J8:J51,"CD")+COUNTIF(J8:J51,"C"),"#0")</f>
        <v>0</v>
      </c>
      <c r="G55" s="53"/>
      <c r="H55" s="24" t="s">
        <v>100</v>
      </c>
      <c r="I55" s="54" t="str">
        <f>ROUND(F55/IF((COUNTIF(J8:J51,"Đ")+COUNTIF(J8:J51,"D")+COUNTIF(J8:J51,"CD")+COUNTIF(J8:J51,"CĐ")+COUNTIF(J8:J51,"C"))=0,1,(COUNTIF(J8:J51,"Đ")+COUNTIF(J8:J51,"D")+COUNTIF(J8:J51,"CD")+COUNTIF(J8:J51,"CĐ")+COUNTIF(J8:J51,"C"))),4)*100&amp;"%"</f>
        <v>0%</v>
      </c>
    </row>
    <row r="65536" ht="15" x14ac:dyDescent="0.25"/>
  </sheetData>
  <mergeCells count="26"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1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I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103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1900323909</v>
      </c>
      <c r="C8" s="21" t="s">
        <v>104</v>
      </c>
      <c r="D8" s="19" t="s">
        <v>21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47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47" si="1">J8</f>
        <v>Đ</v>
      </c>
      <c r="N8" s="13" t="str">
        <f t="shared" ref="N8:N47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1900323910</v>
      </c>
      <c r="C9" s="21" t="s">
        <v>105</v>
      </c>
      <c r="D9" s="19" t="s">
        <v>21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1900323911</v>
      </c>
      <c r="C10" s="21" t="s">
        <v>106</v>
      </c>
      <c r="D10" s="19" t="s">
        <v>21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1900323912</v>
      </c>
      <c r="C11" s="21" t="s">
        <v>107</v>
      </c>
      <c r="D11" s="19" t="s">
        <v>21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1900323913</v>
      </c>
      <c r="C12" s="22" t="s">
        <v>108</v>
      </c>
      <c r="D12" s="20" t="s">
        <v>21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1900323914</v>
      </c>
      <c r="C13" s="21" t="s">
        <v>109</v>
      </c>
      <c r="D13" s="19" t="s">
        <v>110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1900323915</v>
      </c>
      <c r="C14" s="21" t="s">
        <v>111</v>
      </c>
      <c r="D14" s="19" t="s">
        <v>26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1900323916</v>
      </c>
      <c r="C15" s="21" t="s">
        <v>112</v>
      </c>
      <c r="D15" s="19" t="s">
        <v>78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1900323917</v>
      </c>
      <c r="C16" s="21" t="s">
        <v>113</v>
      </c>
      <c r="D16" s="19" t="s">
        <v>114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1900323919</v>
      </c>
      <c r="C17" s="22" t="s">
        <v>115</v>
      </c>
      <c r="D17" s="20" t="s">
        <v>116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1900323267</v>
      </c>
      <c r="C18" s="21" t="s">
        <v>117</v>
      </c>
      <c r="D18" s="19" t="s">
        <v>118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1900323920</v>
      </c>
      <c r="C19" s="21" t="s">
        <v>119</v>
      </c>
      <c r="D19" s="19" t="s">
        <v>34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1900323921</v>
      </c>
      <c r="C20" s="21" t="s">
        <v>120</v>
      </c>
      <c r="D20" s="19" t="s">
        <v>37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1900323922</v>
      </c>
      <c r="C21" s="21" t="s">
        <v>121</v>
      </c>
      <c r="D21" s="19" t="s">
        <v>39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1900323923</v>
      </c>
      <c r="C22" s="22" t="s">
        <v>122</v>
      </c>
      <c r="D22" s="20" t="s">
        <v>39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1900323924</v>
      </c>
      <c r="C23" s="21" t="s">
        <v>123</v>
      </c>
      <c r="D23" s="19" t="s">
        <v>124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1900323926</v>
      </c>
      <c r="C24" s="21" t="s">
        <v>125</v>
      </c>
      <c r="D24" s="19" t="s">
        <v>126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1900323925</v>
      </c>
      <c r="C25" s="21" t="s">
        <v>127</v>
      </c>
      <c r="D25" s="19" t="s">
        <v>128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1900323927</v>
      </c>
      <c r="C26" s="21" t="s">
        <v>129</v>
      </c>
      <c r="D26" s="19" t="s">
        <v>41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1900323928</v>
      </c>
      <c r="C27" s="22" t="s">
        <v>130</v>
      </c>
      <c r="D27" s="20" t="s">
        <v>131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1900323929</v>
      </c>
      <c r="C28" s="21" t="s">
        <v>132</v>
      </c>
      <c r="D28" s="19" t="s">
        <v>60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1900323930</v>
      </c>
      <c r="C29" s="21" t="s">
        <v>133</v>
      </c>
      <c r="D29" s="19" t="s">
        <v>60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1900323931</v>
      </c>
      <c r="C30" s="21" t="s">
        <v>134</v>
      </c>
      <c r="D30" s="19" t="s">
        <v>135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1900323932</v>
      </c>
      <c r="C31" s="21" t="s">
        <v>136</v>
      </c>
      <c r="D31" s="19" t="s">
        <v>67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1900323933</v>
      </c>
      <c r="C32" s="22" t="s">
        <v>137</v>
      </c>
      <c r="D32" s="20" t="s">
        <v>138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1900323934</v>
      </c>
      <c r="C33" s="21" t="s">
        <v>139</v>
      </c>
      <c r="D33" s="19" t="s">
        <v>140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1900323935</v>
      </c>
      <c r="C34" s="21" t="s">
        <v>141</v>
      </c>
      <c r="D34" s="19" t="s">
        <v>142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1900323936</v>
      </c>
      <c r="C35" s="21" t="s">
        <v>143</v>
      </c>
      <c r="D35" s="19" t="s">
        <v>72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1900323937</v>
      </c>
      <c r="C36" s="21" t="s">
        <v>144</v>
      </c>
      <c r="D36" s="19" t="s">
        <v>145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1900323938</v>
      </c>
      <c r="C37" s="22" t="s">
        <v>146</v>
      </c>
      <c r="D37" s="20" t="s">
        <v>147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1900323941</v>
      </c>
      <c r="C38" s="21" t="s">
        <v>148</v>
      </c>
      <c r="D38" s="19" t="s">
        <v>149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1900323942</v>
      </c>
      <c r="C39" s="21" t="s">
        <v>150</v>
      </c>
      <c r="D39" s="19" t="s">
        <v>151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1900323943</v>
      </c>
      <c r="C40" s="21" t="s">
        <v>152</v>
      </c>
      <c r="D40" s="19" t="s">
        <v>153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1900323944</v>
      </c>
      <c r="C41" s="21" t="s">
        <v>154</v>
      </c>
      <c r="D41" s="19" t="s">
        <v>155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1900323945</v>
      </c>
      <c r="C42" s="22" t="s">
        <v>156</v>
      </c>
      <c r="D42" s="20" t="s">
        <v>157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1900323946</v>
      </c>
      <c r="C43" s="21" t="s">
        <v>158</v>
      </c>
      <c r="D43" s="19" t="s">
        <v>159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1900323948</v>
      </c>
      <c r="C44" s="21" t="s">
        <v>160</v>
      </c>
      <c r="D44" s="19" t="s">
        <v>161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1900323949</v>
      </c>
      <c r="C45" s="21" t="s">
        <v>162</v>
      </c>
      <c r="D45" s="19" t="s">
        <v>163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1900323950</v>
      </c>
      <c r="C46" s="21" t="s">
        <v>164</v>
      </c>
      <c r="D46" s="19" t="s">
        <v>165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1900323951</v>
      </c>
      <c r="C47" s="22" t="s">
        <v>166</v>
      </c>
      <c r="D47" s="20" t="s">
        <v>167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9" t="s">
        <v>98</v>
      </c>
      <c r="B48" s="40"/>
      <c r="C48" s="41"/>
      <c r="D48" s="41"/>
      <c r="E48" s="40"/>
      <c r="F48" s="40"/>
      <c r="G48" s="40"/>
      <c r="H48" s="41"/>
      <c r="I48" s="42"/>
      <c r="J48" s="7"/>
      <c r="K48" s="8"/>
      <c r="L48" s="8"/>
      <c r="M48" s="8"/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9" ht="12.75" customHeight="1" x14ac:dyDescent="0.25">
      <c r="A49" s="30"/>
      <c r="B49" s="30"/>
      <c r="C49" s="43"/>
      <c r="D49" s="43"/>
      <c r="E49" s="30"/>
      <c r="F49" s="30"/>
      <c r="G49" s="30"/>
      <c r="H49" s="43"/>
      <c r="I49" s="44"/>
    </row>
    <row r="50" spans="1:9" ht="12.75" customHeight="1" x14ac:dyDescent="0.25">
      <c r="A50" s="45" t="s">
        <v>99</v>
      </c>
      <c r="B50" s="30"/>
      <c r="C50" s="43"/>
      <c r="D50" s="46" t="s">
        <v>76</v>
      </c>
      <c r="E50" s="47"/>
      <c r="F50" s="47" t="str">
        <f>TEXT(COUNTIF(J8:J47,"Đ")+COUNTIF(J8:J47,"D"),"#0")</f>
        <v>40</v>
      </c>
      <c r="G50" s="47"/>
      <c r="H50" s="23" t="s">
        <v>100</v>
      </c>
      <c r="I50" s="48" t="str">
        <f>ROUND(F50/IF((COUNTIF(J8:J47,"Đ")+COUNTIF(J8:J47,"D")+COUNTIF(J8:J47,"CD")+COUNTIF(J8:J47,"CĐ")+COUNTIF(J8:J47,"C"))=0,1,(COUNTIF(J8:J47,"Đ")+COUNTIF(J8:J47,"D")+COUNTIF(J8:J47,"CD")+COUNTIF(J8:J47,"CĐ")+COUNTIF(J8:J47,"C"))),4)*100&amp;"%"</f>
        <v>100%</v>
      </c>
    </row>
    <row r="51" spans="1:9" ht="12.75" customHeight="1" x14ac:dyDescent="0.25">
      <c r="A51" s="49" t="s">
        <v>101</v>
      </c>
      <c r="B51" s="50"/>
      <c r="C51" s="51"/>
      <c r="D51" s="52" t="s">
        <v>102</v>
      </c>
      <c r="E51" s="53"/>
      <c r="F51" s="53" t="str">
        <f>TEXT(COUNTIF(J8:J47,"CĐ")+COUNTIF(J8:J47,"CD")+COUNTIF(J8:J47,"C"),"#0")</f>
        <v>0</v>
      </c>
      <c r="G51" s="53"/>
      <c r="H51" s="24" t="s">
        <v>100</v>
      </c>
      <c r="I51" s="54" t="str">
        <f>ROUND(F51/IF((COUNTIF(J8:J47,"Đ")+COUNTIF(J8:J47,"D")+COUNTIF(J8:J47,"CD")+COUNTIF(J8:J47,"CĐ")+COUNTIF(J8:J47,"C"))=0,1,(COUNTIF(J8:J47,"Đ")+COUNTIF(J8:J47,"D")+COUNTIF(J8:J47,"CD")+COUNTIF(J8:J47,"CĐ")+COUNTIF(J8:J47,"C"))),4)*100&amp;"%"</f>
        <v>0%</v>
      </c>
    </row>
    <row r="65536" ht="15" x14ac:dyDescent="0.25"/>
  </sheetData>
  <mergeCells count="26">
    <mergeCell ref="A48:I49"/>
    <mergeCell ref="A50:C50"/>
    <mergeCell ref="D50:E50"/>
    <mergeCell ref="F50:G50"/>
    <mergeCell ref="I50"/>
    <mergeCell ref="A51:C51"/>
    <mergeCell ref="D51:E51"/>
    <mergeCell ref="F51:G51"/>
    <mergeCell ref="I51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0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168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1900323560</v>
      </c>
      <c r="C8" s="21" t="s">
        <v>169</v>
      </c>
      <c r="D8" s="19" t="s">
        <v>74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22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22" si="1">J8</f>
        <v>Đ</v>
      </c>
      <c r="N8" s="13" t="str">
        <f t="shared" ref="N8:N22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1900323561</v>
      </c>
      <c r="C9" s="21" t="s">
        <v>170</v>
      </c>
      <c r="D9" s="19" t="s">
        <v>21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1900323562</v>
      </c>
      <c r="C10" s="21" t="s">
        <v>171</v>
      </c>
      <c r="D10" s="19" t="s">
        <v>172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1900323563</v>
      </c>
      <c r="C11" s="21" t="s">
        <v>173</v>
      </c>
      <c r="D11" s="19" t="s">
        <v>26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1900323565</v>
      </c>
      <c r="C12" s="22" t="s">
        <v>174</v>
      </c>
      <c r="D12" s="20" t="s">
        <v>175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1900323566</v>
      </c>
      <c r="C13" s="21" t="s">
        <v>176</v>
      </c>
      <c r="D13" s="19" t="s">
        <v>177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1900323567</v>
      </c>
      <c r="C14" s="21" t="s">
        <v>178</v>
      </c>
      <c r="D14" s="19" t="s">
        <v>177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1900323568</v>
      </c>
      <c r="C15" s="21" t="s">
        <v>179</v>
      </c>
      <c r="D15" s="19" t="s">
        <v>180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1900323569</v>
      </c>
      <c r="C16" s="21" t="s">
        <v>181</v>
      </c>
      <c r="D16" s="19" t="s">
        <v>89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1900323570</v>
      </c>
      <c r="C17" s="22" t="s">
        <v>182</v>
      </c>
      <c r="D17" s="20" t="s">
        <v>183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1900323571</v>
      </c>
      <c r="C18" s="21" t="s">
        <v>184</v>
      </c>
      <c r="D18" s="19" t="s">
        <v>185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1900323573</v>
      </c>
      <c r="C19" s="21" t="s">
        <v>125</v>
      </c>
      <c r="D19" s="19" t="s">
        <v>34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1900323524</v>
      </c>
      <c r="C20" s="21" t="s">
        <v>186</v>
      </c>
      <c r="D20" s="19" t="s">
        <v>124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1900323574</v>
      </c>
      <c r="C21" s="21" t="s">
        <v>187</v>
      </c>
      <c r="D21" s="19" t="s">
        <v>41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1900323575</v>
      </c>
      <c r="C22" s="22" t="s">
        <v>188</v>
      </c>
      <c r="D22" s="20" t="s">
        <v>43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27">
        <v>16</v>
      </c>
      <c r="B23" s="25">
        <v>1900323576</v>
      </c>
      <c r="C23" s="29" t="s">
        <v>189</v>
      </c>
      <c r="D23" s="28" t="s">
        <v>43</v>
      </c>
      <c r="E23" s="25"/>
      <c r="F23" s="25"/>
      <c r="G23" s="26"/>
      <c r="H23" s="26"/>
      <c r="I23" s="26"/>
      <c r="J23" s="15"/>
      <c r="K23" s="10"/>
      <c r="L23" s="10"/>
      <c r="M23" s="10"/>
      <c r="N23" s="13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1900323577</v>
      </c>
      <c r="C24" s="21" t="s">
        <v>190</v>
      </c>
      <c r="D24" s="19" t="s">
        <v>191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ref="J24:J46" si="3">IF(I24&lt;&gt;"",IF(COUNTIF(E24:I24,"Đ")+COUNTIF(E24:I24,"D")+COUNTIF(E24:I24,"CĐ")+COUNTIF(E24:I24,"C")+COUNTIF(E24:I24,"CD"),IF(AND((COUNTIF(E24:I24,"Đ")+COUNTIF(E24:I24,"D"))/(COUNTIF(E24:I24,"Đ")+COUNTIF(E24:I24,"D")+COUNTIF(E24:I24,"CĐ")+COUNTIF(E24:I24,"C")+COUNTIF(E24:I24,"CD"))&gt;=2/3,COUNTIF(I24:I24,"Đ")+COUNTIF(I24:I24,"D")&gt;0),"Đ","CĐ"),""),"")</f>
        <v>Đ</v>
      </c>
      <c r="K24" s="10"/>
      <c r="L24" s="10" t="s">
        <v>22</v>
      </c>
      <c r="M24" s="10" t="str">
        <f t="shared" ref="M24:M46" si="4">J24</f>
        <v>Đ</v>
      </c>
      <c r="N24" s="13" t="str">
        <f t="shared" ref="N24:N46" si="5">IF(J24&lt;&gt;"Miễn",J24,L24)</f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1900323578</v>
      </c>
      <c r="C25" s="21" t="s">
        <v>192</v>
      </c>
      <c r="D25" s="19" t="s">
        <v>193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3"/>
        <v>Đ</v>
      </c>
      <c r="K25" s="10"/>
      <c r="L25" s="10" t="s">
        <v>22</v>
      </c>
      <c r="M25" s="10" t="str">
        <f t="shared" si="4"/>
        <v>Đ</v>
      </c>
      <c r="N25" s="13" t="str">
        <f t="shared" si="5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1900323579</v>
      </c>
      <c r="C26" s="21" t="s">
        <v>194</v>
      </c>
      <c r="D26" s="19" t="s">
        <v>195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3"/>
        <v>Đ</v>
      </c>
      <c r="K26" s="10"/>
      <c r="L26" s="10" t="s">
        <v>22</v>
      </c>
      <c r="M26" s="10" t="str">
        <f t="shared" si="4"/>
        <v>Đ</v>
      </c>
      <c r="N26" s="13" t="str">
        <f t="shared" si="5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1900323580</v>
      </c>
      <c r="C27" s="22" t="s">
        <v>196</v>
      </c>
      <c r="D27" s="20" t="s">
        <v>197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3"/>
        <v>Đ</v>
      </c>
      <c r="K27" s="12"/>
      <c r="L27" s="12" t="s">
        <v>22</v>
      </c>
      <c r="M27" s="12" t="str">
        <f t="shared" si="4"/>
        <v>Đ</v>
      </c>
      <c r="N27" s="14" t="str">
        <f t="shared" si="5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1900323581</v>
      </c>
      <c r="C28" s="21" t="s">
        <v>198</v>
      </c>
      <c r="D28" s="19" t="s">
        <v>199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3"/>
        <v>Đ</v>
      </c>
      <c r="K28" s="10"/>
      <c r="L28" s="10" t="s">
        <v>22</v>
      </c>
      <c r="M28" s="10" t="str">
        <f t="shared" si="4"/>
        <v>Đ</v>
      </c>
      <c r="N28" s="13" t="str">
        <f t="shared" si="5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1900323582</v>
      </c>
      <c r="C29" s="21" t="s">
        <v>200</v>
      </c>
      <c r="D29" s="19" t="s">
        <v>201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3"/>
        <v>Đ</v>
      </c>
      <c r="K29" s="10"/>
      <c r="L29" s="10" t="s">
        <v>22</v>
      </c>
      <c r="M29" s="10" t="str">
        <f t="shared" si="4"/>
        <v>Đ</v>
      </c>
      <c r="N29" s="13" t="str">
        <f t="shared" si="5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1900323584</v>
      </c>
      <c r="C30" s="21" t="s">
        <v>202</v>
      </c>
      <c r="D30" s="19" t="s">
        <v>138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3"/>
        <v>Đ</v>
      </c>
      <c r="K30" s="10"/>
      <c r="L30" s="10" t="s">
        <v>22</v>
      </c>
      <c r="M30" s="10" t="str">
        <f t="shared" si="4"/>
        <v>Đ</v>
      </c>
      <c r="N30" s="13" t="str">
        <f t="shared" si="5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1900323585</v>
      </c>
      <c r="C31" s="21" t="s">
        <v>203</v>
      </c>
      <c r="D31" s="19" t="s">
        <v>138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3"/>
        <v>Đ</v>
      </c>
      <c r="K31" s="10"/>
      <c r="L31" s="10" t="s">
        <v>22</v>
      </c>
      <c r="M31" s="10" t="str">
        <f t="shared" si="4"/>
        <v>Đ</v>
      </c>
      <c r="N31" s="13" t="str">
        <f t="shared" si="5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1900323586</v>
      </c>
      <c r="C32" s="22" t="s">
        <v>204</v>
      </c>
      <c r="D32" s="20" t="s">
        <v>205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3"/>
        <v>Đ</v>
      </c>
      <c r="K32" s="12"/>
      <c r="L32" s="12" t="s">
        <v>22</v>
      </c>
      <c r="M32" s="12" t="str">
        <f t="shared" si="4"/>
        <v>Đ</v>
      </c>
      <c r="N32" s="14" t="str">
        <f t="shared" si="5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1900323587</v>
      </c>
      <c r="C33" s="21" t="s">
        <v>206</v>
      </c>
      <c r="D33" s="19" t="s">
        <v>147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3"/>
        <v>Đ</v>
      </c>
      <c r="K33" s="10"/>
      <c r="L33" s="10" t="s">
        <v>22</v>
      </c>
      <c r="M33" s="10" t="str">
        <f t="shared" si="4"/>
        <v>Đ</v>
      </c>
      <c r="N33" s="13" t="str">
        <f t="shared" si="5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1900323588</v>
      </c>
      <c r="C34" s="21" t="s">
        <v>207</v>
      </c>
      <c r="D34" s="19" t="s">
        <v>147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3"/>
        <v>Đ</v>
      </c>
      <c r="K34" s="10"/>
      <c r="L34" s="10" t="s">
        <v>22</v>
      </c>
      <c r="M34" s="10" t="str">
        <f t="shared" si="4"/>
        <v>Đ</v>
      </c>
      <c r="N34" s="13" t="str">
        <f t="shared" si="5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1900323761</v>
      </c>
      <c r="C35" s="21" t="s">
        <v>208</v>
      </c>
      <c r="D35" s="19" t="s">
        <v>209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3"/>
        <v>Đ</v>
      </c>
      <c r="K35" s="10"/>
      <c r="L35" s="10" t="s">
        <v>22</v>
      </c>
      <c r="M35" s="10" t="str">
        <f t="shared" si="4"/>
        <v>Đ</v>
      </c>
      <c r="N35" s="13" t="str">
        <f t="shared" si="5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1900323589</v>
      </c>
      <c r="C36" s="21" t="s">
        <v>210</v>
      </c>
      <c r="D36" s="19" t="s">
        <v>211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3"/>
        <v>Đ</v>
      </c>
      <c r="K36" s="10"/>
      <c r="L36" s="10" t="s">
        <v>22</v>
      </c>
      <c r="M36" s="10" t="str">
        <f t="shared" si="4"/>
        <v>Đ</v>
      </c>
      <c r="N36" s="13" t="str">
        <f t="shared" si="5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1900323590</v>
      </c>
      <c r="C37" s="22" t="s">
        <v>212</v>
      </c>
      <c r="D37" s="20" t="s">
        <v>213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3"/>
        <v>Đ</v>
      </c>
      <c r="K37" s="12"/>
      <c r="L37" s="12" t="s">
        <v>22</v>
      </c>
      <c r="M37" s="12" t="str">
        <f t="shared" si="4"/>
        <v>Đ</v>
      </c>
      <c r="N37" s="14" t="str">
        <f t="shared" si="5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1900323591</v>
      </c>
      <c r="C38" s="21" t="s">
        <v>214</v>
      </c>
      <c r="D38" s="19" t="s">
        <v>215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3"/>
        <v>Đ</v>
      </c>
      <c r="K38" s="10"/>
      <c r="L38" s="10" t="s">
        <v>22</v>
      </c>
      <c r="M38" s="10" t="str">
        <f t="shared" si="4"/>
        <v>Đ</v>
      </c>
      <c r="N38" s="13" t="str">
        <f t="shared" si="5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1900323940</v>
      </c>
      <c r="C39" s="21" t="s">
        <v>216</v>
      </c>
      <c r="D39" s="19" t="s">
        <v>149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3"/>
        <v>Đ</v>
      </c>
      <c r="K39" s="10"/>
      <c r="L39" s="10" t="s">
        <v>22</v>
      </c>
      <c r="M39" s="10" t="str">
        <f t="shared" si="4"/>
        <v>Đ</v>
      </c>
      <c r="N39" s="13" t="str">
        <f t="shared" si="5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1900323592</v>
      </c>
      <c r="C40" s="21" t="s">
        <v>217</v>
      </c>
      <c r="D40" s="19" t="s">
        <v>218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3"/>
        <v>Đ</v>
      </c>
      <c r="K40" s="10"/>
      <c r="L40" s="10" t="s">
        <v>22</v>
      </c>
      <c r="M40" s="10" t="str">
        <f t="shared" si="4"/>
        <v>Đ</v>
      </c>
      <c r="N40" s="13" t="str">
        <f t="shared" si="5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1900323593</v>
      </c>
      <c r="C41" s="21" t="s">
        <v>219</v>
      </c>
      <c r="D41" s="19" t="s">
        <v>220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3"/>
        <v>Đ</v>
      </c>
      <c r="K41" s="10"/>
      <c r="L41" s="10" t="s">
        <v>22</v>
      </c>
      <c r="M41" s="10" t="str">
        <f t="shared" si="4"/>
        <v>Đ</v>
      </c>
      <c r="N41" s="13" t="str">
        <f t="shared" si="5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1900323594</v>
      </c>
      <c r="C42" s="22" t="s">
        <v>221</v>
      </c>
      <c r="D42" s="20" t="s">
        <v>222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3"/>
        <v>Đ</v>
      </c>
      <c r="K42" s="12"/>
      <c r="L42" s="12" t="s">
        <v>22</v>
      </c>
      <c r="M42" s="12" t="str">
        <f t="shared" si="4"/>
        <v>Đ</v>
      </c>
      <c r="N42" s="14" t="str">
        <f t="shared" si="5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1900323595</v>
      </c>
      <c r="C43" s="21" t="s">
        <v>223</v>
      </c>
      <c r="D43" s="19" t="s">
        <v>224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3"/>
        <v>Đ</v>
      </c>
      <c r="K43" s="10"/>
      <c r="L43" s="10" t="s">
        <v>22</v>
      </c>
      <c r="M43" s="10" t="str">
        <f t="shared" si="4"/>
        <v>Đ</v>
      </c>
      <c r="N43" s="13" t="str">
        <f t="shared" si="5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1900323596</v>
      </c>
      <c r="C44" s="21" t="s">
        <v>225</v>
      </c>
      <c r="D44" s="19" t="s">
        <v>161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3"/>
        <v>Đ</v>
      </c>
      <c r="K44" s="10"/>
      <c r="L44" s="10" t="s">
        <v>22</v>
      </c>
      <c r="M44" s="10" t="str">
        <f t="shared" si="4"/>
        <v>Đ</v>
      </c>
      <c r="N44" s="13" t="str">
        <f t="shared" si="5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1900323597</v>
      </c>
      <c r="C45" s="21" t="s">
        <v>226</v>
      </c>
      <c r="D45" s="19" t="s">
        <v>161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3"/>
        <v>Đ</v>
      </c>
      <c r="K45" s="10"/>
      <c r="L45" s="10" t="s">
        <v>22</v>
      </c>
      <c r="M45" s="10" t="str">
        <f t="shared" si="4"/>
        <v>Đ</v>
      </c>
      <c r="N45" s="13" t="str">
        <f t="shared" si="5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8">
        <v>39</v>
      </c>
      <c r="B46" s="12">
        <v>1900323598</v>
      </c>
      <c r="C46" s="22" t="s">
        <v>150</v>
      </c>
      <c r="D46" s="20" t="s">
        <v>161</v>
      </c>
      <c r="E46" s="12" t="s">
        <v>22</v>
      </c>
      <c r="F46" s="12" t="s">
        <v>22</v>
      </c>
      <c r="G46" s="14" t="s">
        <v>22</v>
      </c>
      <c r="H46" s="14" t="s">
        <v>22</v>
      </c>
      <c r="I46" s="14" t="s">
        <v>22</v>
      </c>
      <c r="J46" s="16" t="str">
        <f t="shared" si="3"/>
        <v>Đ</v>
      </c>
      <c r="K46" s="12"/>
      <c r="L46" s="12" t="s">
        <v>22</v>
      </c>
      <c r="M46" s="12" t="str">
        <f t="shared" si="4"/>
        <v>Đ</v>
      </c>
      <c r="N46" s="14" t="str">
        <f t="shared" si="5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39" t="s">
        <v>98</v>
      </c>
      <c r="B47" s="40"/>
      <c r="C47" s="41"/>
      <c r="D47" s="41"/>
      <c r="E47" s="40"/>
      <c r="F47" s="40"/>
      <c r="G47" s="40"/>
      <c r="H47" s="41"/>
      <c r="I47" s="42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0"/>
      <c r="B48" s="30"/>
      <c r="C48" s="43"/>
      <c r="D48" s="43"/>
      <c r="E48" s="30"/>
      <c r="F48" s="30"/>
      <c r="G48" s="30"/>
      <c r="H48" s="43"/>
      <c r="I48" s="44"/>
    </row>
    <row r="49" spans="1:9" ht="12.75" customHeight="1" x14ac:dyDescent="0.25">
      <c r="A49" s="45" t="s">
        <v>99</v>
      </c>
      <c r="B49" s="30"/>
      <c r="C49" s="43"/>
      <c r="D49" s="46" t="s">
        <v>76</v>
      </c>
      <c r="E49" s="47"/>
      <c r="F49" s="47" t="str">
        <f>TEXT(COUNTIF(J8:J46,"Đ")+COUNTIF(J8:J46,"D"),"#0")</f>
        <v>38</v>
      </c>
      <c r="G49" s="47"/>
      <c r="H49" s="23" t="s">
        <v>100</v>
      </c>
      <c r="I49" s="48" t="str">
        <f>ROUND(F49/IF((COUNTIF(J8:J46,"Đ")+COUNTIF(J8:J46,"D")+COUNTIF(J8:J46,"CD")+COUNTIF(J8:J46,"CĐ")+COUNTIF(J8:J46,"C"))=0,1,(COUNTIF(J8:J46,"Đ")+COUNTIF(J8:J46,"D")+COUNTIF(J8:J46,"CD")+COUNTIF(J8:J46,"CĐ")+COUNTIF(J8:J46,"C"))),4)*100&amp;"%"</f>
        <v>100%</v>
      </c>
    </row>
    <row r="50" spans="1:9" ht="12.75" customHeight="1" x14ac:dyDescent="0.25">
      <c r="A50" s="49" t="s">
        <v>101</v>
      </c>
      <c r="B50" s="50"/>
      <c r="C50" s="51"/>
      <c r="D50" s="52" t="s">
        <v>102</v>
      </c>
      <c r="E50" s="53"/>
      <c r="F50" s="53" t="str">
        <f>TEXT(COUNTIF(J8:J46,"CĐ")+COUNTIF(J8:J46,"CD")+COUNTIF(J8:J46,"C"),"#0")</f>
        <v>0</v>
      </c>
      <c r="G50" s="53"/>
      <c r="H50" s="24" t="s">
        <v>100</v>
      </c>
      <c r="I50" s="54" t="str">
        <f>ROUND(F50/IF((COUNTIF(J8:J46,"Đ")+COUNTIF(J8:J46,"D")+COUNTIF(J8:J46,"CD")+COUNTIF(J8:J46,"CĐ")+COUNTIF(J8:J46,"C"))=0,1,(COUNTIF(J8:J46,"Đ")+COUNTIF(J8:J46,"D")+COUNTIF(J8:J46,"CD")+COUNTIF(J8:J46,"CĐ")+COUNTIF(J8:J46,"C"))),4)*100&amp;"%"</f>
        <v>0%</v>
      </c>
    </row>
    <row r="65536" ht="15" x14ac:dyDescent="0.25"/>
  </sheetData>
  <mergeCells count="26"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227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1900323599</v>
      </c>
      <c r="C8" s="21" t="s">
        <v>228</v>
      </c>
      <c r="D8" s="19" t="s">
        <v>74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51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51" si="1">J8</f>
        <v>Đ</v>
      </c>
      <c r="N8" s="13" t="str">
        <f t="shared" ref="N8:N51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1900323600</v>
      </c>
      <c r="C9" s="21" t="s">
        <v>229</v>
      </c>
      <c r="D9" s="19" t="s">
        <v>21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1900323601</v>
      </c>
      <c r="C10" s="21" t="s">
        <v>230</v>
      </c>
      <c r="D10" s="19" t="s">
        <v>21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1900323602</v>
      </c>
      <c r="C11" s="21" t="s">
        <v>231</v>
      </c>
      <c r="D11" s="19" t="s">
        <v>232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1900323603</v>
      </c>
      <c r="C12" s="22" t="s">
        <v>233</v>
      </c>
      <c r="D12" s="20" t="s">
        <v>234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1900323604</v>
      </c>
      <c r="C13" s="21" t="s">
        <v>53</v>
      </c>
      <c r="D13" s="19" t="s">
        <v>235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1900323605</v>
      </c>
      <c r="C14" s="21" t="s">
        <v>49</v>
      </c>
      <c r="D14" s="19" t="s">
        <v>236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1900323606</v>
      </c>
      <c r="C15" s="21" t="s">
        <v>237</v>
      </c>
      <c r="D15" s="19" t="s">
        <v>238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1900323607</v>
      </c>
      <c r="C16" s="21" t="s">
        <v>239</v>
      </c>
      <c r="D16" s="19" t="s">
        <v>118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1900323608</v>
      </c>
      <c r="C17" s="22" t="s">
        <v>33</v>
      </c>
      <c r="D17" s="20" t="s">
        <v>240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1900323610</v>
      </c>
      <c r="C18" s="21" t="s">
        <v>241</v>
      </c>
      <c r="D18" s="19" t="s">
        <v>34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1900323611</v>
      </c>
      <c r="C19" s="21" t="s">
        <v>242</v>
      </c>
      <c r="D19" s="19" t="s">
        <v>37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1900323612</v>
      </c>
      <c r="C20" s="21" t="s">
        <v>73</v>
      </c>
      <c r="D20" s="19" t="s">
        <v>39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1900323613</v>
      </c>
      <c r="C21" s="21" t="s">
        <v>243</v>
      </c>
      <c r="D21" s="19" t="s">
        <v>244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1900323614</v>
      </c>
      <c r="C22" s="22" t="s">
        <v>245</v>
      </c>
      <c r="D22" s="20" t="s">
        <v>244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1900323615</v>
      </c>
      <c r="C23" s="21" t="s">
        <v>246</v>
      </c>
      <c r="D23" s="19" t="s">
        <v>131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1900323616</v>
      </c>
      <c r="C24" s="21" t="s">
        <v>247</v>
      </c>
      <c r="D24" s="19" t="s">
        <v>54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1900323617</v>
      </c>
      <c r="C25" s="21" t="s">
        <v>248</v>
      </c>
      <c r="D25" s="19" t="s">
        <v>56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1900323618</v>
      </c>
      <c r="C26" s="21" t="s">
        <v>249</v>
      </c>
      <c r="D26" s="19" t="s">
        <v>56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1900323619</v>
      </c>
      <c r="C27" s="22" t="s">
        <v>250</v>
      </c>
      <c r="D27" s="20" t="s">
        <v>56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1900323620</v>
      </c>
      <c r="C28" s="21" t="s">
        <v>251</v>
      </c>
      <c r="D28" s="19" t="s">
        <v>191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1900323621</v>
      </c>
      <c r="C29" s="21" t="s">
        <v>49</v>
      </c>
      <c r="D29" s="19" t="s">
        <v>252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1900323622</v>
      </c>
      <c r="C30" s="21" t="s">
        <v>174</v>
      </c>
      <c r="D30" s="19" t="s">
        <v>253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1900323623</v>
      </c>
      <c r="C31" s="21" t="s">
        <v>254</v>
      </c>
      <c r="D31" s="19" t="s">
        <v>197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1900323624</v>
      </c>
      <c r="C32" s="22" t="s">
        <v>255</v>
      </c>
      <c r="D32" s="20" t="s">
        <v>60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1900323625</v>
      </c>
      <c r="C33" s="21" t="s">
        <v>256</v>
      </c>
      <c r="D33" s="19" t="s">
        <v>62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1900323626</v>
      </c>
      <c r="C34" s="21" t="s">
        <v>248</v>
      </c>
      <c r="D34" s="19" t="s">
        <v>201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1900323627</v>
      </c>
      <c r="C35" s="21" t="s">
        <v>257</v>
      </c>
      <c r="D35" s="19" t="s">
        <v>258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1900323628</v>
      </c>
      <c r="C36" s="21" t="s">
        <v>259</v>
      </c>
      <c r="D36" s="19" t="s">
        <v>260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1900323629</v>
      </c>
      <c r="C37" s="22" t="s">
        <v>261</v>
      </c>
      <c r="D37" s="20" t="s">
        <v>72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1900323630</v>
      </c>
      <c r="C38" s="21" t="s">
        <v>262</v>
      </c>
      <c r="D38" s="19" t="s">
        <v>72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1900323631</v>
      </c>
      <c r="C39" s="21" t="s">
        <v>263</v>
      </c>
      <c r="D39" s="19" t="s">
        <v>145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1900323632</v>
      </c>
      <c r="C40" s="21" t="s">
        <v>264</v>
      </c>
      <c r="D40" s="19" t="s">
        <v>74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1900323633</v>
      </c>
      <c r="C41" s="21" t="s">
        <v>265</v>
      </c>
      <c r="D41" s="19" t="s">
        <v>21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1900323634</v>
      </c>
      <c r="C42" s="22" t="s">
        <v>266</v>
      </c>
      <c r="D42" s="20" t="s">
        <v>267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1900323635</v>
      </c>
      <c r="C43" s="21" t="s">
        <v>268</v>
      </c>
      <c r="D43" s="19" t="s">
        <v>269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1900323636</v>
      </c>
      <c r="C44" s="21" t="s">
        <v>270</v>
      </c>
      <c r="D44" s="19" t="s">
        <v>82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1900323637</v>
      </c>
      <c r="C45" s="21" t="s">
        <v>271</v>
      </c>
      <c r="D45" s="19" t="s">
        <v>149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1900323638</v>
      </c>
      <c r="C46" s="21" t="s">
        <v>272</v>
      </c>
      <c r="D46" s="19" t="s">
        <v>215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1900323639</v>
      </c>
      <c r="C47" s="22" t="s">
        <v>273</v>
      </c>
      <c r="D47" s="20" t="s">
        <v>220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1900323640</v>
      </c>
      <c r="C48" s="21" t="s">
        <v>274</v>
      </c>
      <c r="D48" s="19" t="s">
        <v>275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7">
        <v>42</v>
      </c>
      <c r="B49" s="10">
        <v>1900323641</v>
      </c>
      <c r="C49" s="21" t="s">
        <v>276</v>
      </c>
      <c r="D49" s="19" t="s">
        <v>275</v>
      </c>
      <c r="E49" s="10" t="s">
        <v>22</v>
      </c>
      <c r="F49" s="10" t="s">
        <v>22</v>
      </c>
      <c r="G49" s="13" t="s">
        <v>22</v>
      </c>
      <c r="H49" s="13" t="s">
        <v>22</v>
      </c>
      <c r="I49" s="13" t="s">
        <v>22</v>
      </c>
      <c r="J49" s="15" t="str">
        <f t="shared" si="0"/>
        <v>Đ</v>
      </c>
      <c r="K49" s="10"/>
      <c r="L49" s="10" t="s">
        <v>22</v>
      </c>
      <c r="M49" s="10" t="str">
        <f t="shared" si="1"/>
        <v>Đ</v>
      </c>
      <c r="N49" s="13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7">
        <v>43</v>
      </c>
      <c r="B50" s="10">
        <v>1900323642</v>
      </c>
      <c r="C50" s="21" t="s">
        <v>277</v>
      </c>
      <c r="D50" s="19" t="s">
        <v>278</v>
      </c>
      <c r="E50" s="10" t="s">
        <v>22</v>
      </c>
      <c r="F50" s="10" t="s">
        <v>22</v>
      </c>
      <c r="G50" s="13" t="s">
        <v>22</v>
      </c>
      <c r="H50" s="13" t="s">
        <v>22</v>
      </c>
      <c r="I50" s="13" t="s">
        <v>22</v>
      </c>
      <c r="J50" s="15" t="str">
        <f t="shared" si="0"/>
        <v>Đ</v>
      </c>
      <c r="K50" s="10"/>
      <c r="L50" s="10" t="s">
        <v>22</v>
      </c>
      <c r="M50" s="10" t="str">
        <f t="shared" si="1"/>
        <v>Đ</v>
      </c>
      <c r="N50" s="13" t="str">
        <f t="shared" si="2"/>
        <v>Đ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18">
        <v>44</v>
      </c>
      <c r="B51" s="12">
        <v>1900323643</v>
      </c>
      <c r="C51" s="22" t="s">
        <v>279</v>
      </c>
      <c r="D51" s="20" t="s">
        <v>280</v>
      </c>
      <c r="E51" s="12" t="s">
        <v>22</v>
      </c>
      <c r="F51" s="12" t="s">
        <v>22</v>
      </c>
      <c r="G51" s="14" t="s">
        <v>22</v>
      </c>
      <c r="H51" s="14" t="s">
        <v>22</v>
      </c>
      <c r="I51" s="14" t="s">
        <v>22</v>
      </c>
      <c r="J51" s="16" t="str">
        <f t="shared" si="0"/>
        <v>Đ</v>
      </c>
      <c r="K51" s="12"/>
      <c r="L51" s="12" t="s">
        <v>22</v>
      </c>
      <c r="M51" s="12" t="str">
        <f t="shared" si="1"/>
        <v>Đ</v>
      </c>
      <c r="N51" s="14" t="str">
        <f t="shared" si="2"/>
        <v>Đ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9" t="s">
        <v>98</v>
      </c>
      <c r="B52" s="40"/>
      <c r="C52" s="41"/>
      <c r="D52" s="41"/>
      <c r="E52" s="40"/>
      <c r="F52" s="40"/>
      <c r="G52" s="40"/>
      <c r="H52" s="41"/>
      <c r="I52" s="42"/>
      <c r="J52" s="7"/>
      <c r="K52" s="8"/>
      <c r="L52" s="8"/>
      <c r="M52" s="8"/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30"/>
      <c r="B53" s="30"/>
      <c r="C53" s="43"/>
      <c r="D53" s="43"/>
      <c r="E53" s="30"/>
      <c r="F53" s="30"/>
      <c r="G53" s="30"/>
      <c r="H53" s="43"/>
      <c r="I53" s="44"/>
    </row>
    <row r="54" spans="1:37" ht="12.75" customHeight="1" x14ac:dyDescent="0.25">
      <c r="A54" s="45" t="s">
        <v>99</v>
      </c>
      <c r="B54" s="30"/>
      <c r="C54" s="43"/>
      <c r="D54" s="46" t="s">
        <v>76</v>
      </c>
      <c r="E54" s="47"/>
      <c r="F54" s="47" t="str">
        <f>TEXT(COUNTIF(J8:J51,"Đ")+COUNTIF(J8:J51,"D"),"#0")</f>
        <v>44</v>
      </c>
      <c r="G54" s="47"/>
      <c r="H54" s="23" t="s">
        <v>100</v>
      </c>
      <c r="I54" s="48" t="str">
        <f>ROUND(F54/IF((COUNTIF(J8:J51,"Đ")+COUNTIF(J8:J51,"D")+COUNTIF(J8:J51,"CD")+COUNTIF(J8:J51,"CĐ")+COUNTIF(J8:J51,"C"))=0,1,(COUNTIF(J8:J51,"Đ")+COUNTIF(J8:J51,"D")+COUNTIF(J8:J51,"CD")+COUNTIF(J8:J51,"CĐ")+COUNTIF(J8:J51,"C"))),4)*100&amp;"%"</f>
        <v>100%</v>
      </c>
    </row>
    <row r="55" spans="1:37" ht="12.75" customHeight="1" x14ac:dyDescent="0.25">
      <c r="A55" s="49" t="s">
        <v>101</v>
      </c>
      <c r="B55" s="50"/>
      <c r="C55" s="51"/>
      <c r="D55" s="52" t="s">
        <v>102</v>
      </c>
      <c r="E55" s="53"/>
      <c r="F55" s="53" t="str">
        <f>TEXT(COUNTIF(J8:J51,"CĐ")+COUNTIF(J8:J51,"CD")+COUNTIF(J8:J51,"C"),"#0")</f>
        <v>0</v>
      </c>
      <c r="G55" s="53"/>
      <c r="H55" s="24" t="s">
        <v>100</v>
      </c>
      <c r="I55" s="54" t="str">
        <f>ROUND(F55/IF((COUNTIF(J8:J51,"Đ")+COUNTIF(J8:J51,"D")+COUNTIF(J8:J51,"CD")+COUNTIF(J8:J51,"CĐ")+COUNTIF(J8:J51,"C"))=0,1,(COUNTIF(J8:J51,"Đ")+COUNTIF(J8:J51,"D")+COUNTIF(J8:J51,"CD")+COUNTIF(J8:J51,"CĐ")+COUNTIF(J8:J51,"C"))),4)*100&amp;"%"</f>
        <v>0%</v>
      </c>
    </row>
    <row r="65536" ht="15" x14ac:dyDescent="0.25"/>
  </sheetData>
  <mergeCells count="26"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2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1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281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1900323215</v>
      </c>
      <c r="C8" s="21" t="s">
        <v>282</v>
      </c>
      <c r="D8" s="19" t="s">
        <v>283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50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50" si="1">J8</f>
        <v>Đ</v>
      </c>
      <c r="N8" s="13" t="str">
        <f t="shared" ref="N8:N50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1900323216</v>
      </c>
      <c r="C9" s="21" t="s">
        <v>284</v>
      </c>
      <c r="D9" s="19" t="s">
        <v>232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1900323217</v>
      </c>
      <c r="C10" s="21" t="s">
        <v>285</v>
      </c>
      <c r="D10" s="19" t="s">
        <v>114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1900323218</v>
      </c>
      <c r="C11" s="21" t="s">
        <v>286</v>
      </c>
      <c r="D11" s="19" t="s">
        <v>114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1900323219</v>
      </c>
      <c r="C12" s="22" t="s">
        <v>287</v>
      </c>
      <c r="D12" s="20" t="s">
        <v>288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1900323220</v>
      </c>
      <c r="C13" s="21" t="s">
        <v>289</v>
      </c>
      <c r="D13" s="19" t="s">
        <v>290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1900323221</v>
      </c>
      <c r="C14" s="21" t="s">
        <v>291</v>
      </c>
      <c r="D14" s="19" t="s">
        <v>116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1900323222</v>
      </c>
      <c r="C15" s="21" t="s">
        <v>292</v>
      </c>
      <c r="D15" s="19" t="s">
        <v>180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1900323223</v>
      </c>
      <c r="C16" s="21" t="s">
        <v>293</v>
      </c>
      <c r="D16" s="19" t="s">
        <v>294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1900323224</v>
      </c>
      <c r="C17" s="22" t="s">
        <v>295</v>
      </c>
      <c r="D17" s="20" t="s">
        <v>41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1900323225</v>
      </c>
      <c r="C18" s="21" t="s">
        <v>296</v>
      </c>
      <c r="D18" s="19" t="s">
        <v>41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1900323227</v>
      </c>
      <c r="C19" s="21" t="s">
        <v>297</v>
      </c>
      <c r="D19" s="19" t="s">
        <v>43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1900323228</v>
      </c>
      <c r="C20" s="21" t="s">
        <v>298</v>
      </c>
      <c r="D20" s="19" t="s">
        <v>50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1900323229</v>
      </c>
      <c r="C21" s="21" t="s">
        <v>299</v>
      </c>
      <c r="D21" s="19" t="s">
        <v>50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1900323230</v>
      </c>
      <c r="C22" s="22" t="s">
        <v>300</v>
      </c>
      <c r="D22" s="20" t="s">
        <v>56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1900323231</v>
      </c>
      <c r="C23" s="21" t="s">
        <v>301</v>
      </c>
      <c r="D23" s="19" t="s">
        <v>193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1900323233</v>
      </c>
      <c r="C24" s="21" t="s">
        <v>302</v>
      </c>
      <c r="D24" s="19" t="s">
        <v>60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1900323234</v>
      </c>
      <c r="C25" s="21" t="s">
        <v>303</v>
      </c>
      <c r="D25" s="19" t="s">
        <v>304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1900323232</v>
      </c>
      <c r="C26" s="21" t="s">
        <v>305</v>
      </c>
      <c r="D26" s="19" t="s">
        <v>199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1900323235</v>
      </c>
      <c r="C27" s="22" t="s">
        <v>306</v>
      </c>
      <c r="D27" s="20" t="s">
        <v>307</v>
      </c>
      <c r="E27" s="12" t="s">
        <v>22</v>
      </c>
      <c r="F27" s="12" t="s">
        <v>308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1900323236</v>
      </c>
      <c r="C28" s="21" t="s">
        <v>292</v>
      </c>
      <c r="D28" s="19" t="s">
        <v>62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1900323237</v>
      </c>
      <c r="C29" s="21" t="s">
        <v>198</v>
      </c>
      <c r="D29" s="19" t="s">
        <v>65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1900323238</v>
      </c>
      <c r="C30" s="21" t="s">
        <v>309</v>
      </c>
      <c r="D30" s="19" t="s">
        <v>310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1900323239</v>
      </c>
      <c r="C31" s="21" t="s">
        <v>23</v>
      </c>
      <c r="D31" s="19" t="s">
        <v>138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1900323240</v>
      </c>
      <c r="C32" s="22" t="s">
        <v>311</v>
      </c>
      <c r="D32" s="20" t="s">
        <v>70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1900323241</v>
      </c>
      <c r="C33" s="21" t="s">
        <v>312</v>
      </c>
      <c r="D33" s="19" t="s">
        <v>70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1900323242</v>
      </c>
      <c r="C34" s="21" t="s">
        <v>313</v>
      </c>
      <c r="D34" s="19" t="s">
        <v>72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1900323243</v>
      </c>
      <c r="C35" s="21" t="s">
        <v>314</v>
      </c>
      <c r="D35" s="19" t="s">
        <v>145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1900323244</v>
      </c>
      <c r="C36" s="21" t="s">
        <v>315</v>
      </c>
      <c r="D36" s="19" t="s">
        <v>74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1900323245</v>
      </c>
      <c r="C37" s="22" t="s">
        <v>316</v>
      </c>
      <c r="D37" s="20" t="s">
        <v>205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1900323246</v>
      </c>
      <c r="C38" s="21" t="s">
        <v>317</v>
      </c>
      <c r="D38" s="19" t="s">
        <v>147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1900323249</v>
      </c>
      <c r="C39" s="21" t="s">
        <v>318</v>
      </c>
      <c r="D39" s="19" t="s">
        <v>149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1900323248</v>
      </c>
      <c r="C40" s="21" t="s">
        <v>319</v>
      </c>
      <c r="D40" s="19" t="s">
        <v>215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1900323250</v>
      </c>
      <c r="C41" s="21" t="s">
        <v>268</v>
      </c>
      <c r="D41" s="19" t="s">
        <v>183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1900323251</v>
      </c>
      <c r="C42" s="22" t="s">
        <v>306</v>
      </c>
      <c r="D42" s="20" t="s">
        <v>320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1900323252</v>
      </c>
      <c r="C43" s="21" t="s">
        <v>321</v>
      </c>
      <c r="D43" s="19" t="s">
        <v>320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1900323253</v>
      </c>
      <c r="C44" s="21" t="s">
        <v>150</v>
      </c>
      <c r="D44" s="19" t="s">
        <v>322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1900323254</v>
      </c>
      <c r="C45" s="21" t="s">
        <v>323</v>
      </c>
      <c r="D45" s="19" t="s">
        <v>56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1900323467</v>
      </c>
      <c r="C46" s="21" t="s">
        <v>324</v>
      </c>
      <c r="D46" s="19" t="s">
        <v>161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1900323255</v>
      </c>
      <c r="C47" s="22" t="s">
        <v>325</v>
      </c>
      <c r="D47" s="20" t="s">
        <v>326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1900323256</v>
      </c>
      <c r="C48" s="21" t="s">
        <v>323</v>
      </c>
      <c r="D48" s="19" t="s">
        <v>327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7">
        <v>42</v>
      </c>
      <c r="B49" s="10">
        <v>1900323257</v>
      </c>
      <c r="C49" s="21" t="s">
        <v>328</v>
      </c>
      <c r="D49" s="19" t="s">
        <v>329</v>
      </c>
      <c r="E49" s="10" t="s">
        <v>22</v>
      </c>
      <c r="F49" s="10" t="s">
        <v>22</v>
      </c>
      <c r="G49" s="13" t="s">
        <v>22</v>
      </c>
      <c r="H49" s="13" t="s">
        <v>22</v>
      </c>
      <c r="I49" s="13" t="s">
        <v>22</v>
      </c>
      <c r="J49" s="15" t="str">
        <f t="shared" si="0"/>
        <v>Đ</v>
      </c>
      <c r="K49" s="10"/>
      <c r="L49" s="10" t="s">
        <v>22</v>
      </c>
      <c r="M49" s="10" t="str">
        <f t="shared" si="1"/>
        <v>Đ</v>
      </c>
      <c r="N49" s="13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8">
        <v>43</v>
      </c>
      <c r="B50" s="12">
        <v>1900323258</v>
      </c>
      <c r="C50" s="22" t="s">
        <v>150</v>
      </c>
      <c r="D50" s="20" t="s">
        <v>330</v>
      </c>
      <c r="E50" s="12" t="s">
        <v>22</v>
      </c>
      <c r="F50" s="12" t="s">
        <v>22</v>
      </c>
      <c r="G50" s="14" t="s">
        <v>308</v>
      </c>
      <c r="H50" s="14" t="s">
        <v>22</v>
      </c>
      <c r="I50" s="14" t="s">
        <v>22</v>
      </c>
      <c r="J50" s="16" t="str">
        <f t="shared" si="0"/>
        <v>Đ</v>
      </c>
      <c r="K50" s="12"/>
      <c r="L50" s="12" t="s">
        <v>22</v>
      </c>
      <c r="M50" s="12" t="str">
        <f t="shared" si="1"/>
        <v>Đ</v>
      </c>
      <c r="N50" s="14" t="str">
        <f t="shared" si="2"/>
        <v>Đ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 t="s">
        <v>98</v>
      </c>
      <c r="B51" s="40"/>
      <c r="C51" s="41"/>
      <c r="D51" s="41"/>
      <c r="E51" s="40"/>
      <c r="F51" s="40"/>
      <c r="G51" s="40"/>
      <c r="H51" s="41"/>
      <c r="I51" s="42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0"/>
      <c r="B52" s="30"/>
      <c r="C52" s="43"/>
      <c r="D52" s="43"/>
      <c r="E52" s="30"/>
      <c r="F52" s="30"/>
      <c r="G52" s="30"/>
      <c r="H52" s="43"/>
      <c r="I52" s="44"/>
    </row>
    <row r="53" spans="1:37" ht="12.75" customHeight="1" x14ac:dyDescent="0.25">
      <c r="A53" s="45" t="s">
        <v>99</v>
      </c>
      <c r="B53" s="30"/>
      <c r="C53" s="43"/>
      <c r="D53" s="46" t="s">
        <v>76</v>
      </c>
      <c r="E53" s="47"/>
      <c r="F53" s="47" t="str">
        <f>TEXT(COUNTIF(J8:J50,"Đ")+COUNTIF(J8:J50,"D"),"#0")</f>
        <v>43</v>
      </c>
      <c r="G53" s="47"/>
      <c r="H53" s="23" t="s">
        <v>100</v>
      </c>
      <c r="I53" s="48" t="str">
        <f>ROUND(F53/IF((COUNTIF(J8:J50,"Đ")+COUNTIF(J8:J50,"D")+COUNTIF(J8:J50,"CD")+COUNTIF(J8:J50,"CĐ")+COUNTIF(J8:J50,"C"))=0,1,(COUNTIF(J8:J50,"Đ")+COUNTIF(J8:J50,"D")+COUNTIF(J8:J50,"CD")+COUNTIF(J8:J50,"CĐ")+COUNTIF(J8:J50,"C"))),4)*100&amp;"%"</f>
        <v>100%</v>
      </c>
    </row>
    <row r="54" spans="1:37" ht="12.75" customHeight="1" x14ac:dyDescent="0.25">
      <c r="A54" s="49" t="s">
        <v>101</v>
      </c>
      <c r="B54" s="50"/>
      <c r="C54" s="51"/>
      <c r="D54" s="52" t="s">
        <v>102</v>
      </c>
      <c r="E54" s="53"/>
      <c r="F54" s="53" t="str">
        <f>TEXT(COUNTIF(J8:J50,"CĐ")+COUNTIF(J8:J50,"CD")+COUNTIF(J8:J50,"C"),"#0")</f>
        <v>0</v>
      </c>
      <c r="G54" s="53"/>
      <c r="H54" s="24" t="s">
        <v>100</v>
      </c>
      <c r="I54" s="54" t="str">
        <f>ROUND(F54/IF((COUNTIF(J8:J50,"Đ")+COUNTIF(J8:J50,"D")+COUNTIF(J8:J50,"CD")+COUNTIF(J8:J50,"CĐ")+COUNTIF(J8:J50,"C"))=0,1,(COUNTIF(J8:J50,"Đ")+COUNTIF(J8:J50,"D")+COUNTIF(J8:J50,"CD")+COUNTIF(J8:J50,"CĐ")+COUNTIF(J8:J50,"C"))),4)*100&amp;"%"</f>
        <v>0%</v>
      </c>
    </row>
    <row r="65536" ht="15" x14ac:dyDescent="0.25"/>
  </sheetData>
  <mergeCells count="26"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0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0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331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1900323259</v>
      </c>
      <c r="C8" s="21" t="s">
        <v>332</v>
      </c>
      <c r="D8" s="19" t="s">
        <v>21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13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13" si="1">J8</f>
        <v>Đ</v>
      </c>
      <c r="N8" s="13" t="str">
        <f t="shared" ref="N8:N13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1900323260</v>
      </c>
      <c r="C9" s="21" t="s">
        <v>333</v>
      </c>
      <c r="D9" s="19" t="s">
        <v>21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1900323261</v>
      </c>
      <c r="C10" s="21" t="s">
        <v>334</v>
      </c>
      <c r="D10" s="19" t="s">
        <v>26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1900323262</v>
      </c>
      <c r="C11" s="21" t="s">
        <v>335</v>
      </c>
      <c r="D11" s="19" t="s">
        <v>114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1900323263</v>
      </c>
      <c r="C12" s="22" t="s">
        <v>336</v>
      </c>
      <c r="D12" s="20" t="s">
        <v>114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1900323264</v>
      </c>
      <c r="C13" s="21" t="s">
        <v>29</v>
      </c>
      <c r="D13" s="19" t="s">
        <v>288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27">
        <v>7</v>
      </c>
      <c r="B14" s="25">
        <v>1900323265</v>
      </c>
      <c r="C14" s="29" t="s">
        <v>337</v>
      </c>
      <c r="D14" s="28" t="s">
        <v>116</v>
      </c>
      <c r="E14" s="25"/>
      <c r="F14" s="25" t="s">
        <v>22</v>
      </c>
      <c r="G14" s="26" t="s">
        <v>22</v>
      </c>
      <c r="H14" s="26" t="s">
        <v>22</v>
      </c>
      <c r="I14" s="26"/>
      <c r="J14" s="15"/>
      <c r="K14" s="10"/>
      <c r="L14" s="10"/>
      <c r="M14" s="10"/>
      <c r="N14" s="13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1900323266</v>
      </c>
      <c r="C15" s="21" t="s">
        <v>338</v>
      </c>
      <c r="D15" s="19" t="s">
        <v>339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>IF(I15&lt;&gt;"",IF(COUNTIF(E15:I15,"Đ")+COUNTIF(E15:I15,"D")+COUNTIF(E15:I15,"CĐ")+COUNTIF(E15:I15,"C")+COUNTIF(E15:I15,"CD"),IF(AND((COUNTIF(E15:I15,"Đ")+COUNTIF(E15:I15,"D"))/(COUNTIF(E15:I15,"Đ")+COUNTIF(E15:I15,"D")+COUNTIF(E15:I15,"CĐ")+COUNTIF(E15:I15,"C")+COUNTIF(E15:I15,"CD"))&gt;=2/3,COUNTIF(I15:I15,"Đ")+COUNTIF(I15:I15,"D")&gt;0),"Đ","CĐ"),""),"")</f>
        <v>Đ</v>
      </c>
      <c r="K15" s="10"/>
      <c r="L15" s="10" t="s">
        <v>22</v>
      </c>
      <c r="M15" s="10" t="str">
        <f t="shared" ref="M15:M46" si="3">J15</f>
        <v>Đ</v>
      </c>
      <c r="N15" s="13" t="str">
        <f t="shared" ref="N15:N46" si="4">IF(J15&lt;&gt;"Miễn",J15,L15)</f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1900323268</v>
      </c>
      <c r="C16" s="21" t="s">
        <v>340</v>
      </c>
      <c r="D16" s="19" t="s">
        <v>294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>IF(I16&lt;&gt;"",IF(COUNTIF(E16:I16,"Đ")+COUNTIF(E16:I16,"D")+COUNTIF(E16:I16,"CĐ")+COUNTIF(E16:I16,"C")+COUNTIF(E16:I16,"CD"),IF(AND((COUNTIF(E16:I16,"Đ")+COUNTIF(E16:I16,"D"))/(COUNTIF(E16:I16,"Đ")+COUNTIF(E16:I16,"D")+COUNTIF(E16:I16,"CĐ")+COUNTIF(E16:I16,"C")+COUNTIF(E16:I16,"CD"))&gt;=2/3,COUNTIF(I16:I16,"Đ")+COUNTIF(I16:I16,"D")&gt;0),"Đ","CĐ"),""),"")</f>
        <v>Đ</v>
      </c>
      <c r="K16" s="10"/>
      <c r="L16" s="10" t="s">
        <v>22</v>
      </c>
      <c r="M16" s="10" t="str">
        <f t="shared" si="3"/>
        <v>Đ</v>
      </c>
      <c r="N16" s="13" t="str">
        <f t="shared" si="4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1900323269</v>
      </c>
      <c r="C17" s="22" t="s">
        <v>341</v>
      </c>
      <c r="D17" s="20" t="s">
        <v>34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>IF(I17&lt;&gt;"",IF(COUNTIF(E17:I17,"Đ")+COUNTIF(E17:I17,"D")+COUNTIF(E17:I17,"CĐ")+COUNTIF(E17:I17,"C")+COUNTIF(E17:I17,"CD"),IF(AND((COUNTIF(E17:I17,"Đ")+COUNTIF(E17:I17,"D"))/(COUNTIF(E17:I17,"Đ")+COUNTIF(E17:I17,"D")+COUNTIF(E17:I17,"CĐ")+COUNTIF(E17:I17,"C")+COUNTIF(E17:I17,"CD"))&gt;=2/3,COUNTIF(I17:I17,"Đ")+COUNTIF(I17:I17,"D")&gt;0),"Đ","CĐ"),""),"")</f>
        <v>Đ</v>
      </c>
      <c r="K17" s="12"/>
      <c r="L17" s="12" t="s">
        <v>22</v>
      </c>
      <c r="M17" s="12" t="str">
        <f t="shared" si="3"/>
        <v>Đ</v>
      </c>
      <c r="N17" s="14" t="str">
        <f t="shared" si="4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1900323270</v>
      </c>
      <c r="C18" s="21" t="s">
        <v>342</v>
      </c>
      <c r="D18" s="19" t="s">
        <v>37</v>
      </c>
      <c r="E18" s="10"/>
      <c r="F18" s="10"/>
      <c r="G18" s="13"/>
      <c r="H18" s="13"/>
      <c r="I18" s="13"/>
      <c r="J18" s="15" t="s">
        <v>343</v>
      </c>
      <c r="K18" s="10"/>
      <c r="L18" s="10" t="s">
        <v>343</v>
      </c>
      <c r="M18" s="10" t="str">
        <f t="shared" si="3"/>
        <v>Miễn</v>
      </c>
      <c r="N18" s="13" t="str">
        <f t="shared" si="4"/>
        <v>Miễn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1900323271</v>
      </c>
      <c r="C19" s="21" t="s">
        <v>344</v>
      </c>
      <c r="D19" s="19" t="s">
        <v>41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ref="J19:J46" si="5">IF(I19&lt;&gt;"",IF(COUNTIF(E19:I19,"Đ")+COUNTIF(E19:I19,"D")+COUNTIF(E19:I19,"CĐ")+COUNTIF(E19:I19,"C")+COUNTIF(E19:I19,"CD"),IF(AND((COUNTIF(E19:I19,"Đ")+COUNTIF(E19:I19,"D"))/(COUNTIF(E19:I19,"Đ")+COUNTIF(E19:I19,"D")+COUNTIF(E19:I19,"CĐ")+COUNTIF(E19:I19,"C")+COUNTIF(E19:I19,"CD"))&gt;=2/3,COUNTIF(I19:I19,"Đ")+COUNTIF(I19:I19,"D")&gt;0),"Đ","CĐ"),""),"")</f>
        <v>Đ</v>
      </c>
      <c r="K19" s="10"/>
      <c r="L19" s="10" t="s">
        <v>22</v>
      </c>
      <c r="M19" s="10" t="str">
        <f t="shared" si="3"/>
        <v>Đ</v>
      </c>
      <c r="N19" s="13" t="str">
        <f t="shared" si="4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1900323272</v>
      </c>
      <c r="C20" s="21" t="s">
        <v>345</v>
      </c>
      <c r="D20" s="19" t="s">
        <v>244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5"/>
        <v>Đ</v>
      </c>
      <c r="K20" s="10"/>
      <c r="L20" s="10" t="s">
        <v>22</v>
      </c>
      <c r="M20" s="10" t="str">
        <f t="shared" si="3"/>
        <v>Đ</v>
      </c>
      <c r="N20" s="13" t="str">
        <f t="shared" si="4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1900323273</v>
      </c>
      <c r="C21" s="21" t="s">
        <v>346</v>
      </c>
      <c r="D21" s="19" t="s">
        <v>43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5"/>
        <v>Đ</v>
      </c>
      <c r="K21" s="10"/>
      <c r="L21" s="10" t="s">
        <v>22</v>
      </c>
      <c r="M21" s="10" t="str">
        <f t="shared" si="3"/>
        <v>Đ</v>
      </c>
      <c r="N21" s="13" t="str">
        <f t="shared" si="4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1900323274</v>
      </c>
      <c r="C22" s="22" t="s">
        <v>347</v>
      </c>
      <c r="D22" s="20" t="s">
        <v>43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5"/>
        <v>Đ</v>
      </c>
      <c r="K22" s="12"/>
      <c r="L22" s="12" t="s">
        <v>22</v>
      </c>
      <c r="M22" s="12" t="str">
        <f t="shared" si="3"/>
        <v>Đ</v>
      </c>
      <c r="N22" s="14" t="str">
        <f t="shared" si="4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1900323275</v>
      </c>
      <c r="C23" s="21" t="s">
        <v>45</v>
      </c>
      <c r="D23" s="19" t="s">
        <v>43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5"/>
        <v>Đ</v>
      </c>
      <c r="K23" s="10"/>
      <c r="L23" s="10" t="s">
        <v>22</v>
      </c>
      <c r="M23" s="10" t="str">
        <f t="shared" si="3"/>
        <v>Đ</v>
      </c>
      <c r="N23" s="13" t="str">
        <f t="shared" si="4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1900323276</v>
      </c>
      <c r="C24" s="21" t="s">
        <v>348</v>
      </c>
      <c r="D24" s="19" t="s">
        <v>349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5"/>
        <v>Đ</v>
      </c>
      <c r="K24" s="10"/>
      <c r="L24" s="10" t="s">
        <v>22</v>
      </c>
      <c r="M24" s="10" t="str">
        <f t="shared" si="3"/>
        <v>Đ</v>
      </c>
      <c r="N24" s="13" t="str">
        <f t="shared" si="4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1900323277</v>
      </c>
      <c r="C25" s="21" t="s">
        <v>350</v>
      </c>
      <c r="D25" s="19" t="s">
        <v>56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5"/>
        <v>Đ</v>
      </c>
      <c r="K25" s="10"/>
      <c r="L25" s="10" t="s">
        <v>22</v>
      </c>
      <c r="M25" s="10" t="str">
        <f t="shared" si="3"/>
        <v>Đ</v>
      </c>
      <c r="N25" s="13" t="str">
        <f t="shared" si="4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1900323278</v>
      </c>
      <c r="C26" s="21" t="s">
        <v>29</v>
      </c>
      <c r="D26" s="19" t="s">
        <v>56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5"/>
        <v>Đ</v>
      </c>
      <c r="K26" s="10"/>
      <c r="L26" s="10" t="s">
        <v>22</v>
      </c>
      <c r="M26" s="10" t="str">
        <f t="shared" si="3"/>
        <v>Đ</v>
      </c>
      <c r="N26" s="13" t="str">
        <f t="shared" si="4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1900323279</v>
      </c>
      <c r="C27" s="22" t="s">
        <v>351</v>
      </c>
      <c r="D27" s="20" t="s">
        <v>193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5"/>
        <v>Đ</v>
      </c>
      <c r="K27" s="12"/>
      <c r="L27" s="12" t="s">
        <v>22</v>
      </c>
      <c r="M27" s="12" t="str">
        <f t="shared" si="3"/>
        <v>Đ</v>
      </c>
      <c r="N27" s="14" t="str">
        <f t="shared" si="4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1900323280</v>
      </c>
      <c r="C28" s="21" t="s">
        <v>352</v>
      </c>
      <c r="D28" s="19" t="s">
        <v>307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5"/>
        <v>Đ</v>
      </c>
      <c r="K28" s="10"/>
      <c r="L28" s="10" t="s">
        <v>22</v>
      </c>
      <c r="M28" s="10" t="str">
        <f t="shared" si="3"/>
        <v>Đ</v>
      </c>
      <c r="N28" s="13" t="str">
        <f t="shared" si="4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1900323281</v>
      </c>
      <c r="C29" s="21" t="s">
        <v>49</v>
      </c>
      <c r="D29" s="19" t="s">
        <v>353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5"/>
        <v>Đ</v>
      </c>
      <c r="K29" s="10"/>
      <c r="L29" s="10" t="s">
        <v>22</v>
      </c>
      <c r="M29" s="10" t="str">
        <f t="shared" si="3"/>
        <v>Đ</v>
      </c>
      <c r="N29" s="13" t="str">
        <f t="shared" si="4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1900323282</v>
      </c>
      <c r="C30" s="21" t="s">
        <v>354</v>
      </c>
      <c r="D30" s="19" t="s">
        <v>355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5"/>
        <v>Đ</v>
      </c>
      <c r="K30" s="10"/>
      <c r="L30" s="10" t="s">
        <v>22</v>
      </c>
      <c r="M30" s="10" t="str">
        <f t="shared" si="3"/>
        <v>Đ</v>
      </c>
      <c r="N30" s="13" t="str">
        <f t="shared" si="4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1900323283</v>
      </c>
      <c r="C31" s="21" t="s">
        <v>356</v>
      </c>
      <c r="D31" s="19" t="s">
        <v>74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5"/>
        <v>Đ</v>
      </c>
      <c r="K31" s="10"/>
      <c r="L31" s="10" t="s">
        <v>22</v>
      </c>
      <c r="M31" s="10" t="str">
        <f t="shared" si="3"/>
        <v>Đ</v>
      </c>
      <c r="N31" s="13" t="str">
        <f t="shared" si="4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1900323284</v>
      </c>
      <c r="C32" s="22" t="s">
        <v>357</v>
      </c>
      <c r="D32" s="20" t="s">
        <v>21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5"/>
        <v>Đ</v>
      </c>
      <c r="K32" s="12"/>
      <c r="L32" s="12" t="s">
        <v>22</v>
      </c>
      <c r="M32" s="12" t="str">
        <f t="shared" si="3"/>
        <v>Đ</v>
      </c>
      <c r="N32" s="14" t="str">
        <f t="shared" si="4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1900323285</v>
      </c>
      <c r="C33" s="21" t="s">
        <v>358</v>
      </c>
      <c r="D33" s="19" t="s">
        <v>147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5"/>
        <v>Đ</v>
      </c>
      <c r="K33" s="10"/>
      <c r="L33" s="10" t="s">
        <v>22</v>
      </c>
      <c r="M33" s="10" t="str">
        <f t="shared" si="3"/>
        <v>Đ</v>
      </c>
      <c r="N33" s="13" t="str">
        <f t="shared" si="4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1900323286</v>
      </c>
      <c r="C34" s="21" t="s">
        <v>359</v>
      </c>
      <c r="D34" s="19" t="s">
        <v>360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5"/>
        <v>Đ</v>
      </c>
      <c r="K34" s="10"/>
      <c r="L34" s="10" t="s">
        <v>22</v>
      </c>
      <c r="M34" s="10" t="str">
        <f t="shared" si="3"/>
        <v>Đ</v>
      </c>
      <c r="N34" s="13" t="str">
        <f t="shared" si="4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1900323287</v>
      </c>
      <c r="C35" s="21" t="s">
        <v>361</v>
      </c>
      <c r="D35" s="19" t="s">
        <v>215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5"/>
        <v>Đ</v>
      </c>
      <c r="K35" s="10"/>
      <c r="L35" s="10" t="s">
        <v>22</v>
      </c>
      <c r="M35" s="10" t="str">
        <f t="shared" si="3"/>
        <v>Đ</v>
      </c>
      <c r="N35" s="13" t="str">
        <f t="shared" si="4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1900323288</v>
      </c>
      <c r="C36" s="21" t="s">
        <v>362</v>
      </c>
      <c r="D36" s="19" t="s">
        <v>220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5"/>
        <v>Đ</v>
      </c>
      <c r="K36" s="10"/>
      <c r="L36" s="10" t="s">
        <v>22</v>
      </c>
      <c r="M36" s="10" t="str">
        <f t="shared" si="3"/>
        <v>Đ</v>
      </c>
      <c r="N36" s="13" t="str">
        <f t="shared" si="4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1900323289</v>
      </c>
      <c r="C37" s="22" t="s">
        <v>363</v>
      </c>
      <c r="D37" s="20" t="s">
        <v>84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5"/>
        <v>Đ</v>
      </c>
      <c r="K37" s="12"/>
      <c r="L37" s="12" t="s">
        <v>22</v>
      </c>
      <c r="M37" s="12" t="str">
        <f t="shared" si="3"/>
        <v>Đ</v>
      </c>
      <c r="N37" s="14" t="str">
        <f t="shared" si="4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1900323290</v>
      </c>
      <c r="C38" s="21" t="s">
        <v>364</v>
      </c>
      <c r="D38" s="19" t="s">
        <v>365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5"/>
        <v>Đ</v>
      </c>
      <c r="K38" s="10"/>
      <c r="L38" s="10" t="s">
        <v>22</v>
      </c>
      <c r="M38" s="10" t="str">
        <f t="shared" si="3"/>
        <v>Đ</v>
      </c>
      <c r="N38" s="13" t="str">
        <f t="shared" si="4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1900323291</v>
      </c>
      <c r="C39" s="21" t="s">
        <v>366</v>
      </c>
      <c r="D39" s="19" t="s">
        <v>367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5"/>
        <v>Đ</v>
      </c>
      <c r="K39" s="10"/>
      <c r="L39" s="10" t="s">
        <v>22</v>
      </c>
      <c r="M39" s="10" t="str">
        <f t="shared" si="3"/>
        <v>Đ</v>
      </c>
      <c r="N39" s="13" t="str">
        <f t="shared" si="4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1900323292</v>
      </c>
      <c r="C40" s="21" t="s">
        <v>368</v>
      </c>
      <c r="D40" s="19" t="s">
        <v>369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5"/>
        <v>Đ</v>
      </c>
      <c r="K40" s="10"/>
      <c r="L40" s="10" t="s">
        <v>22</v>
      </c>
      <c r="M40" s="10" t="str">
        <f t="shared" si="3"/>
        <v>Đ</v>
      </c>
      <c r="N40" s="13" t="str">
        <f t="shared" si="4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1900323293</v>
      </c>
      <c r="C41" s="21" t="s">
        <v>306</v>
      </c>
      <c r="D41" s="19" t="s">
        <v>161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5"/>
        <v>Đ</v>
      </c>
      <c r="K41" s="10"/>
      <c r="L41" s="10" t="s">
        <v>22</v>
      </c>
      <c r="M41" s="10" t="str">
        <f t="shared" si="3"/>
        <v>Đ</v>
      </c>
      <c r="N41" s="13" t="str">
        <f t="shared" si="4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1900323294</v>
      </c>
      <c r="C42" s="22" t="s">
        <v>55</v>
      </c>
      <c r="D42" s="20" t="s">
        <v>165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5"/>
        <v>Đ</v>
      </c>
      <c r="K42" s="12"/>
      <c r="L42" s="12" t="s">
        <v>22</v>
      </c>
      <c r="M42" s="12" t="str">
        <f t="shared" si="3"/>
        <v>Đ</v>
      </c>
      <c r="N42" s="14" t="str">
        <f t="shared" si="4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1900323295</v>
      </c>
      <c r="C43" s="21" t="s">
        <v>150</v>
      </c>
      <c r="D43" s="19" t="s">
        <v>280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5"/>
        <v>Đ</v>
      </c>
      <c r="K43" s="10"/>
      <c r="L43" s="10" t="s">
        <v>22</v>
      </c>
      <c r="M43" s="10" t="str">
        <f t="shared" si="3"/>
        <v>Đ</v>
      </c>
      <c r="N43" s="13" t="str">
        <f t="shared" si="4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1900323296</v>
      </c>
      <c r="C44" s="21" t="s">
        <v>370</v>
      </c>
      <c r="D44" s="19" t="s">
        <v>95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5"/>
        <v>Đ</v>
      </c>
      <c r="K44" s="10"/>
      <c r="L44" s="10" t="s">
        <v>22</v>
      </c>
      <c r="M44" s="10" t="str">
        <f t="shared" si="3"/>
        <v>Đ</v>
      </c>
      <c r="N44" s="13" t="str">
        <f t="shared" si="4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1900323297</v>
      </c>
      <c r="C45" s="21" t="s">
        <v>371</v>
      </c>
      <c r="D45" s="19" t="s">
        <v>372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5"/>
        <v>Đ</v>
      </c>
      <c r="K45" s="10"/>
      <c r="L45" s="10" t="s">
        <v>22</v>
      </c>
      <c r="M45" s="10" t="str">
        <f t="shared" si="3"/>
        <v>Đ</v>
      </c>
      <c r="N45" s="13" t="str">
        <f t="shared" si="4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8">
        <v>39</v>
      </c>
      <c r="B46" s="12">
        <v>1900323298</v>
      </c>
      <c r="C46" s="22" t="s">
        <v>373</v>
      </c>
      <c r="D46" s="20" t="s">
        <v>374</v>
      </c>
      <c r="E46" s="12" t="s">
        <v>22</v>
      </c>
      <c r="F46" s="12" t="s">
        <v>22</v>
      </c>
      <c r="G46" s="14" t="s">
        <v>22</v>
      </c>
      <c r="H46" s="14" t="s">
        <v>22</v>
      </c>
      <c r="I46" s="14" t="s">
        <v>22</v>
      </c>
      <c r="J46" s="16" t="str">
        <f t="shared" si="5"/>
        <v>Đ</v>
      </c>
      <c r="K46" s="12"/>
      <c r="L46" s="12" t="s">
        <v>22</v>
      </c>
      <c r="M46" s="12" t="str">
        <f t="shared" si="3"/>
        <v>Đ</v>
      </c>
      <c r="N46" s="14" t="str">
        <f t="shared" si="4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39" t="s">
        <v>98</v>
      </c>
      <c r="B47" s="40"/>
      <c r="C47" s="41"/>
      <c r="D47" s="41"/>
      <c r="E47" s="40"/>
      <c r="F47" s="40"/>
      <c r="G47" s="40"/>
      <c r="H47" s="41"/>
      <c r="I47" s="42"/>
      <c r="J47" s="7"/>
      <c r="K47" s="8"/>
      <c r="L47" s="8"/>
      <c r="M47" s="8"/>
      <c r="N47" s="8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30"/>
      <c r="B48" s="30"/>
      <c r="C48" s="43"/>
      <c r="D48" s="43"/>
      <c r="E48" s="30"/>
      <c r="F48" s="30"/>
      <c r="G48" s="30"/>
      <c r="H48" s="43"/>
      <c r="I48" s="44"/>
    </row>
    <row r="49" spans="1:9" ht="12.75" customHeight="1" x14ac:dyDescent="0.25">
      <c r="A49" s="45" t="s">
        <v>99</v>
      </c>
      <c r="B49" s="30"/>
      <c r="C49" s="43"/>
      <c r="D49" s="46" t="s">
        <v>76</v>
      </c>
      <c r="E49" s="47"/>
      <c r="F49" s="47" t="str">
        <f>TEXT(COUNTIF(J8:J46,"Đ")+COUNTIF(J8:J46,"D"),"#0")</f>
        <v>37</v>
      </c>
      <c r="G49" s="47"/>
      <c r="H49" s="23" t="s">
        <v>100</v>
      </c>
      <c r="I49" s="48" t="str">
        <f>ROUND(F49/IF((COUNTIF(J8:J46,"Đ")+COUNTIF(J8:J46,"D")+COUNTIF(J8:J46,"CD")+COUNTIF(J8:J46,"CĐ")+COUNTIF(J8:J46,"C"))=0,1,(COUNTIF(J8:J46,"Đ")+COUNTIF(J8:J46,"D")+COUNTIF(J8:J46,"CD")+COUNTIF(J8:J46,"CĐ")+COUNTIF(J8:J46,"C"))),4)*100&amp;"%"</f>
        <v>100%</v>
      </c>
    </row>
    <row r="50" spans="1:9" ht="12.75" customHeight="1" x14ac:dyDescent="0.25">
      <c r="A50" s="49" t="s">
        <v>101</v>
      </c>
      <c r="B50" s="50"/>
      <c r="C50" s="51"/>
      <c r="D50" s="52" t="s">
        <v>102</v>
      </c>
      <c r="E50" s="53"/>
      <c r="F50" s="53" t="str">
        <f>TEXT(COUNTIF(J8:J46,"CĐ")+COUNTIF(J8:J46,"CD")+COUNTIF(J8:J46,"C"),"#0")</f>
        <v>0</v>
      </c>
      <c r="G50" s="53"/>
      <c r="H50" s="24" t="s">
        <v>100</v>
      </c>
      <c r="I50" s="54" t="str">
        <f>ROUND(F50/IF((COUNTIF(J8:J46,"Đ")+COUNTIF(J8:J46,"D")+COUNTIF(J8:J46,"CD")+COUNTIF(J8:J46,"CĐ")+COUNTIF(J8:J46,"C"))=0,1,(COUNTIF(J8:J46,"Đ")+COUNTIF(J8:J46,"D")+COUNTIF(J8:J46,"CD")+COUNTIF(J8:J46,"CĐ")+COUNTIF(J8:J46,"C"))),4)*100&amp;"%"</f>
        <v>0%</v>
      </c>
    </row>
    <row r="65536" ht="15" x14ac:dyDescent="0.25"/>
  </sheetData>
  <mergeCells count="26"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9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375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1900323299</v>
      </c>
      <c r="C8" s="21" t="s">
        <v>376</v>
      </c>
      <c r="D8" s="19" t="s">
        <v>377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50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50" si="1">J8</f>
        <v>Đ</v>
      </c>
      <c r="N8" s="13" t="str">
        <f t="shared" ref="N8:N50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1900323300</v>
      </c>
      <c r="C9" s="21" t="s">
        <v>378</v>
      </c>
      <c r="D9" s="19" t="s">
        <v>379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1900323301</v>
      </c>
      <c r="C10" s="21" t="s">
        <v>380</v>
      </c>
      <c r="D10" s="19" t="s">
        <v>232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1900323302</v>
      </c>
      <c r="C11" s="21" t="s">
        <v>335</v>
      </c>
      <c r="D11" s="19" t="s">
        <v>114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1900323303</v>
      </c>
      <c r="C12" s="22" t="s">
        <v>381</v>
      </c>
      <c r="D12" s="20" t="s">
        <v>382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1900323304</v>
      </c>
      <c r="C13" s="21" t="s">
        <v>383</v>
      </c>
      <c r="D13" s="19" t="s">
        <v>118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1900323305</v>
      </c>
      <c r="C14" s="21" t="s">
        <v>384</v>
      </c>
      <c r="D14" s="19" t="s">
        <v>118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1900323306</v>
      </c>
      <c r="C15" s="21" t="s">
        <v>385</v>
      </c>
      <c r="D15" s="19" t="s">
        <v>37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1900323307</v>
      </c>
      <c r="C16" s="21" t="s">
        <v>386</v>
      </c>
      <c r="D16" s="19" t="s">
        <v>41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1900323308</v>
      </c>
      <c r="C17" s="22" t="s">
        <v>387</v>
      </c>
      <c r="D17" s="20" t="s">
        <v>43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1900323309</v>
      </c>
      <c r="C18" s="21" t="s">
        <v>388</v>
      </c>
      <c r="D18" s="19" t="s">
        <v>43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1900323310</v>
      </c>
      <c r="C19" s="21" t="s">
        <v>389</v>
      </c>
      <c r="D19" s="19" t="s">
        <v>43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1900323357</v>
      </c>
      <c r="C20" s="21" t="s">
        <v>323</v>
      </c>
      <c r="D20" s="19" t="s">
        <v>60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1900323312</v>
      </c>
      <c r="C21" s="21" t="s">
        <v>390</v>
      </c>
      <c r="D21" s="19" t="s">
        <v>62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1900323313</v>
      </c>
      <c r="C22" s="22" t="s">
        <v>351</v>
      </c>
      <c r="D22" s="20" t="s">
        <v>258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1900323314</v>
      </c>
      <c r="C23" s="21" t="s">
        <v>192</v>
      </c>
      <c r="D23" s="19" t="s">
        <v>258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1900323361</v>
      </c>
      <c r="C24" s="21" t="s">
        <v>391</v>
      </c>
      <c r="D24" s="19" t="s">
        <v>138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1900323315</v>
      </c>
      <c r="C25" s="21" t="s">
        <v>392</v>
      </c>
      <c r="D25" s="19" t="s">
        <v>138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1900323316</v>
      </c>
      <c r="C26" s="21" t="s">
        <v>393</v>
      </c>
      <c r="D26" s="19" t="s">
        <v>70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1900323318</v>
      </c>
      <c r="C27" s="22" t="s">
        <v>394</v>
      </c>
      <c r="D27" s="20" t="s">
        <v>395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1900323317</v>
      </c>
      <c r="C28" s="21" t="s">
        <v>59</v>
      </c>
      <c r="D28" s="19" t="s">
        <v>145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1900323319</v>
      </c>
      <c r="C29" s="21" t="s">
        <v>92</v>
      </c>
      <c r="D29" s="19" t="s">
        <v>74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1900323369</v>
      </c>
      <c r="C30" s="21" t="s">
        <v>323</v>
      </c>
      <c r="D30" s="19" t="s">
        <v>396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1900323320</v>
      </c>
      <c r="C31" s="21" t="s">
        <v>397</v>
      </c>
      <c r="D31" s="19" t="s">
        <v>147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1900323321</v>
      </c>
      <c r="C32" s="22" t="s">
        <v>398</v>
      </c>
      <c r="D32" s="20" t="s">
        <v>76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1900323324</v>
      </c>
      <c r="C33" s="21" t="s">
        <v>85</v>
      </c>
      <c r="D33" s="19" t="s">
        <v>399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1900323325</v>
      </c>
      <c r="C34" s="21" t="s">
        <v>400</v>
      </c>
      <c r="D34" s="19" t="s">
        <v>153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1900323326</v>
      </c>
      <c r="C35" s="21" t="s">
        <v>401</v>
      </c>
      <c r="D35" s="19" t="s">
        <v>88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1900323327</v>
      </c>
      <c r="C36" s="21" t="s">
        <v>402</v>
      </c>
      <c r="D36" s="19" t="s">
        <v>403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1900323328</v>
      </c>
      <c r="C37" s="22" t="s">
        <v>404</v>
      </c>
      <c r="D37" s="20" t="s">
        <v>89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1900323329</v>
      </c>
      <c r="C38" s="21" t="s">
        <v>405</v>
      </c>
      <c r="D38" s="19" t="s">
        <v>89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1900323332</v>
      </c>
      <c r="C39" s="21" t="s">
        <v>368</v>
      </c>
      <c r="D39" s="19" t="s">
        <v>406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1900323333</v>
      </c>
      <c r="C40" s="21" t="s">
        <v>268</v>
      </c>
      <c r="D40" s="19" t="s">
        <v>407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1900323334</v>
      </c>
      <c r="C41" s="21" t="s">
        <v>408</v>
      </c>
      <c r="D41" s="19" t="s">
        <v>155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1900323335</v>
      </c>
      <c r="C42" s="22" t="s">
        <v>268</v>
      </c>
      <c r="D42" s="20" t="s">
        <v>320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1900323336</v>
      </c>
      <c r="C43" s="21" t="s">
        <v>409</v>
      </c>
      <c r="D43" s="19" t="s">
        <v>278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1900323337</v>
      </c>
      <c r="C44" s="21" t="s">
        <v>410</v>
      </c>
      <c r="D44" s="19" t="s">
        <v>157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1900323338</v>
      </c>
      <c r="C45" s="21" t="s">
        <v>38</v>
      </c>
      <c r="D45" s="19" t="s">
        <v>411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1900323339</v>
      </c>
      <c r="C46" s="21" t="s">
        <v>412</v>
      </c>
      <c r="D46" s="19" t="s">
        <v>413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1900323340</v>
      </c>
      <c r="C47" s="22" t="s">
        <v>210</v>
      </c>
      <c r="D47" s="20" t="s">
        <v>414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7">
        <v>41</v>
      </c>
      <c r="B48" s="10">
        <v>1900323380</v>
      </c>
      <c r="C48" s="21" t="s">
        <v>277</v>
      </c>
      <c r="D48" s="19" t="s">
        <v>327</v>
      </c>
      <c r="E48" s="10" t="s">
        <v>22</v>
      </c>
      <c r="F48" s="10" t="s">
        <v>22</v>
      </c>
      <c r="G48" s="13" t="s">
        <v>22</v>
      </c>
      <c r="H48" s="13" t="s">
        <v>22</v>
      </c>
      <c r="I48" s="13" t="s">
        <v>22</v>
      </c>
      <c r="J48" s="15" t="str">
        <f t="shared" si="0"/>
        <v>Đ</v>
      </c>
      <c r="K48" s="10"/>
      <c r="L48" s="10" t="s">
        <v>22</v>
      </c>
      <c r="M48" s="10" t="str">
        <f t="shared" si="1"/>
        <v>Đ</v>
      </c>
      <c r="N48" s="13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7">
        <v>42</v>
      </c>
      <c r="B49" s="10">
        <v>1900323341</v>
      </c>
      <c r="C49" s="21" t="s">
        <v>415</v>
      </c>
      <c r="D49" s="19" t="s">
        <v>310</v>
      </c>
      <c r="E49" s="10" t="s">
        <v>22</v>
      </c>
      <c r="F49" s="10" t="s">
        <v>22</v>
      </c>
      <c r="G49" s="13" t="s">
        <v>22</v>
      </c>
      <c r="H49" s="13" t="s">
        <v>22</v>
      </c>
      <c r="I49" s="13" t="s">
        <v>22</v>
      </c>
      <c r="J49" s="15" t="str">
        <f t="shared" si="0"/>
        <v>Đ</v>
      </c>
      <c r="K49" s="10"/>
      <c r="L49" s="10" t="s">
        <v>22</v>
      </c>
      <c r="M49" s="10" t="str">
        <f t="shared" si="1"/>
        <v>Đ</v>
      </c>
      <c r="N49" s="13" t="str">
        <f t="shared" si="2"/>
        <v>Đ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8">
        <v>43</v>
      </c>
      <c r="B50" s="12">
        <v>1900323342</v>
      </c>
      <c r="C50" s="22" t="s">
        <v>162</v>
      </c>
      <c r="D50" s="20" t="s">
        <v>329</v>
      </c>
      <c r="E50" s="12" t="s">
        <v>22</v>
      </c>
      <c r="F50" s="12" t="s">
        <v>22</v>
      </c>
      <c r="G50" s="14" t="s">
        <v>22</v>
      </c>
      <c r="H50" s="14" t="s">
        <v>22</v>
      </c>
      <c r="I50" s="14" t="s">
        <v>22</v>
      </c>
      <c r="J50" s="16" t="str">
        <f t="shared" si="0"/>
        <v>Đ</v>
      </c>
      <c r="K50" s="12"/>
      <c r="L50" s="12" t="s">
        <v>22</v>
      </c>
      <c r="M50" s="12" t="str">
        <f t="shared" si="1"/>
        <v>Đ</v>
      </c>
      <c r="N50" s="14" t="str">
        <f t="shared" si="2"/>
        <v>Đ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39" t="s">
        <v>98</v>
      </c>
      <c r="B51" s="40"/>
      <c r="C51" s="41"/>
      <c r="D51" s="41"/>
      <c r="E51" s="40"/>
      <c r="F51" s="40"/>
      <c r="G51" s="40"/>
      <c r="H51" s="41"/>
      <c r="I51" s="42"/>
      <c r="J51" s="7"/>
      <c r="K51" s="8"/>
      <c r="L51" s="8"/>
      <c r="M51" s="8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30"/>
      <c r="B52" s="30"/>
      <c r="C52" s="43"/>
      <c r="D52" s="43"/>
      <c r="E52" s="30"/>
      <c r="F52" s="30"/>
      <c r="G52" s="30"/>
      <c r="H52" s="43"/>
      <c r="I52" s="44"/>
    </row>
    <row r="53" spans="1:37" ht="12.75" customHeight="1" x14ac:dyDescent="0.25">
      <c r="A53" s="45" t="s">
        <v>99</v>
      </c>
      <c r="B53" s="30"/>
      <c r="C53" s="43"/>
      <c r="D53" s="46" t="s">
        <v>76</v>
      </c>
      <c r="E53" s="47"/>
      <c r="F53" s="47" t="str">
        <f>TEXT(COUNTIF(J8:J50,"Đ")+COUNTIF(J8:J50,"D"),"#0")</f>
        <v>43</v>
      </c>
      <c r="G53" s="47"/>
      <c r="H53" s="23" t="s">
        <v>100</v>
      </c>
      <c r="I53" s="48" t="str">
        <f>ROUND(F53/IF((COUNTIF(J8:J50,"Đ")+COUNTIF(J8:J50,"D")+COUNTIF(J8:J50,"CD")+COUNTIF(J8:J50,"CĐ")+COUNTIF(J8:J50,"C"))=0,1,(COUNTIF(J8:J50,"Đ")+COUNTIF(J8:J50,"D")+COUNTIF(J8:J50,"CD")+COUNTIF(J8:J50,"CĐ")+COUNTIF(J8:J50,"C"))),4)*100&amp;"%"</f>
        <v>100%</v>
      </c>
    </row>
    <row r="54" spans="1:37" ht="12.75" customHeight="1" x14ac:dyDescent="0.25">
      <c r="A54" s="49" t="s">
        <v>101</v>
      </c>
      <c r="B54" s="50"/>
      <c r="C54" s="51"/>
      <c r="D54" s="52" t="s">
        <v>102</v>
      </c>
      <c r="E54" s="53"/>
      <c r="F54" s="53" t="str">
        <f>TEXT(COUNTIF(J8:J50,"CĐ")+COUNTIF(J8:J50,"CD")+COUNTIF(J8:J50,"C"),"#0")</f>
        <v>0</v>
      </c>
      <c r="G54" s="53"/>
      <c r="H54" s="24" t="s">
        <v>100</v>
      </c>
      <c r="I54" s="54" t="str">
        <f>ROUND(F54/IF((COUNTIF(J8:J50,"Đ")+COUNTIF(J8:J50,"D")+COUNTIF(J8:J50,"CD")+COUNTIF(J8:J50,"CĐ")+COUNTIF(J8:J50,"C"))=0,1,(COUNTIF(J8:J50,"Đ")+COUNTIF(J8:J50,"D")+COUNTIF(J8:J50,"CD")+COUNTIF(J8:J50,"CĐ")+COUNTIF(J8:J50,"C"))),4)*100&amp;"%"</f>
        <v>0%</v>
      </c>
    </row>
    <row r="65536" ht="15" x14ac:dyDescent="0.25"/>
  </sheetData>
  <mergeCells count="26"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1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5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50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I4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416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1900323426</v>
      </c>
      <c r="C8" s="21" t="s">
        <v>417</v>
      </c>
      <c r="D8" s="19" t="s">
        <v>418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44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44" si="1">J8</f>
        <v>Đ</v>
      </c>
      <c r="N8" s="13" t="str">
        <f t="shared" ref="N8:N44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1900323344</v>
      </c>
      <c r="C9" s="21" t="s">
        <v>285</v>
      </c>
      <c r="D9" s="19" t="s">
        <v>232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1900323431</v>
      </c>
      <c r="C10" s="21" t="s">
        <v>419</v>
      </c>
      <c r="D10" s="19" t="s">
        <v>420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1900323346</v>
      </c>
      <c r="C11" s="21" t="s">
        <v>421</v>
      </c>
      <c r="D11" s="19" t="s">
        <v>114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1900323518</v>
      </c>
      <c r="C12" s="22" t="s">
        <v>33</v>
      </c>
      <c r="D12" s="20" t="s">
        <v>422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1900323390</v>
      </c>
      <c r="C13" s="21" t="s">
        <v>423</v>
      </c>
      <c r="D13" s="19" t="s">
        <v>288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1900323918</v>
      </c>
      <c r="C14" s="21" t="s">
        <v>198</v>
      </c>
      <c r="D14" s="19" t="s">
        <v>288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1900323347</v>
      </c>
      <c r="C15" s="21" t="s">
        <v>424</v>
      </c>
      <c r="D15" s="19" t="s">
        <v>118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1900323348</v>
      </c>
      <c r="C16" s="21" t="s">
        <v>184</v>
      </c>
      <c r="D16" s="19" t="s">
        <v>118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1900323784</v>
      </c>
      <c r="C17" s="22" t="s">
        <v>425</v>
      </c>
      <c r="D17" s="20" t="s">
        <v>118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1900323653</v>
      </c>
      <c r="C18" s="21" t="s">
        <v>388</v>
      </c>
      <c r="D18" s="19" t="s">
        <v>185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1900323351</v>
      </c>
      <c r="C19" s="21" t="s">
        <v>426</v>
      </c>
      <c r="D19" s="19" t="s">
        <v>427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1900323738</v>
      </c>
      <c r="C20" s="21" t="s">
        <v>428</v>
      </c>
      <c r="D20" s="19" t="s">
        <v>34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1900323654</v>
      </c>
      <c r="C21" s="21" t="s">
        <v>429</v>
      </c>
      <c r="D21" s="19" t="s">
        <v>34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1900323354</v>
      </c>
      <c r="C22" s="22" t="s">
        <v>430</v>
      </c>
      <c r="D22" s="20" t="s">
        <v>41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1900323226</v>
      </c>
      <c r="C23" s="21" t="s">
        <v>431</v>
      </c>
      <c r="D23" s="19" t="s">
        <v>43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1900323527</v>
      </c>
      <c r="C24" s="21" t="s">
        <v>432</v>
      </c>
      <c r="D24" s="19" t="s">
        <v>131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1900323397</v>
      </c>
      <c r="C25" s="21" t="s">
        <v>433</v>
      </c>
      <c r="D25" s="19" t="s">
        <v>131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1900323311</v>
      </c>
      <c r="C26" s="21" t="s">
        <v>125</v>
      </c>
      <c r="D26" s="19" t="s">
        <v>56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1900323440</v>
      </c>
      <c r="C27" s="22" t="s">
        <v>434</v>
      </c>
      <c r="D27" s="20" t="s">
        <v>60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1900323530</v>
      </c>
      <c r="C28" s="21" t="s">
        <v>23</v>
      </c>
      <c r="D28" s="19" t="s">
        <v>197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1900323362</v>
      </c>
      <c r="C29" s="21" t="s">
        <v>435</v>
      </c>
      <c r="D29" s="19" t="s">
        <v>70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1900323443</v>
      </c>
      <c r="C30" s="21" t="s">
        <v>436</v>
      </c>
      <c r="D30" s="19" t="s">
        <v>70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1900323444</v>
      </c>
      <c r="C31" s="21" t="s">
        <v>437</v>
      </c>
      <c r="D31" s="19" t="s">
        <v>70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1900323449</v>
      </c>
      <c r="C32" s="22" t="s">
        <v>438</v>
      </c>
      <c r="D32" s="20" t="s">
        <v>145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1900323366</v>
      </c>
      <c r="C33" s="21" t="s">
        <v>439</v>
      </c>
      <c r="D33" s="19" t="s">
        <v>205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1900323939</v>
      </c>
      <c r="C34" s="21" t="s">
        <v>398</v>
      </c>
      <c r="D34" s="19" t="s">
        <v>440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1900323330</v>
      </c>
      <c r="C35" s="21" t="s">
        <v>425</v>
      </c>
      <c r="D35" s="19" t="s">
        <v>441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1900323547</v>
      </c>
      <c r="C36" s="21" t="s">
        <v>442</v>
      </c>
      <c r="D36" s="19" t="s">
        <v>367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1900323372</v>
      </c>
      <c r="C37" s="22" t="s">
        <v>443</v>
      </c>
      <c r="D37" s="20" t="s">
        <v>320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1900323506</v>
      </c>
      <c r="C38" s="21" t="s">
        <v>444</v>
      </c>
      <c r="D38" s="19" t="s">
        <v>278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1900323947</v>
      </c>
      <c r="C39" s="21" t="s">
        <v>158</v>
      </c>
      <c r="D39" s="19" t="s">
        <v>445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1900323727</v>
      </c>
      <c r="C40" s="21" t="s">
        <v>446</v>
      </c>
      <c r="D40" s="19" t="s">
        <v>447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1900323683</v>
      </c>
      <c r="C41" s="21" t="s">
        <v>448</v>
      </c>
      <c r="D41" s="19" t="s">
        <v>449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1900323508</v>
      </c>
      <c r="C42" s="22" t="s">
        <v>450</v>
      </c>
      <c r="D42" s="20" t="s">
        <v>369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1900323558</v>
      </c>
      <c r="C43" s="21" t="s">
        <v>451</v>
      </c>
      <c r="D43" s="19" t="s">
        <v>452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8">
        <v>37</v>
      </c>
      <c r="B44" s="12">
        <v>1900323822</v>
      </c>
      <c r="C44" s="22" t="s">
        <v>453</v>
      </c>
      <c r="D44" s="20" t="s">
        <v>95</v>
      </c>
      <c r="E44" s="12" t="s">
        <v>22</v>
      </c>
      <c r="F44" s="12" t="s">
        <v>22</v>
      </c>
      <c r="G44" s="14" t="s">
        <v>22</v>
      </c>
      <c r="H44" s="14" t="s">
        <v>22</v>
      </c>
      <c r="I44" s="14" t="s">
        <v>22</v>
      </c>
      <c r="J44" s="16" t="str">
        <f t="shared" si="0"/>
        <v>Đ</v>
      </c>
      <c r="K44" s="12"/>
      <c r="L44" s="12" t="s">
        <v>22</v>
      </c>
      <c r="M44" s="12" t="str">
        <f t="shared" si="1"/>
        <v>Đ</v>
      </c>
      <c r="N44" s="14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39" t="s">
        <v>98</v>
      </c>
      <c r="B45" s="40"/>
      <c r="C45" s="41"/>
      <c r="D45" s="41"/>
      <c r="E45" s="40"/>
      <c r="F45" s="40"/>
      <c r="G45" s="40"/>
      <c r="H45" s="41"/>
      <c r="I45" s="42"/>
      <c r="J45" s="7"/>
      <c r="K45" s="8"/>
      <c r="L45" s="8"/>
      <c r="M45" s="8"/>
      <c r="N45" s="8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30"/>
      <c r="B46" s="30"/>
      <c r="C46" s="43"/>
      <c r="D46" s="43"/>
      <c r="E46" s="30"/>
      <c r="F46" s="30"/>
      <c r="G46" s="30"/>
      <c r="H46" s="43"/>
      <c r="I46" s="44"/>
    </row>
    <row r="47" spans="1:37" ht="12.75" customHeight="1" x14ac:dyDescent="0.25">
      <c r="A47" s="45" t="s">
        <v>99</v>
      </c>
      <c r="B47" s="30"/>
      <c r="C47" s="43"/>
      <c r="D47" s="46" t="s">
        <v>76</v>
      </c>
      <c r="E47" s="47"/>
      <c r="F47" s="47" t="str">
        <f>TEXT(COUNTIF(J8:J44,"Đ")+COUNTIF(J8:J44,"D"),"#0")</f>
        <v>37</v>
      </c>
      <c r="G47" s="47"/>
      <c r="H47" s="23" t="s">
        <v>100</v>
      </c>
      <c r="I47" s="48" t="str">
        <f>ROUND(F47/IF((COUNTIF(J8:J44,"Đ")+COUNTIF(J8:J44,"D")+COUNTIF(J8:J44,"CD")+COUNTIF(J8:J44,"CĐ")+COUNTIF(J8:J44,"C"))=0,1,(COUNTIF(J8:J44,"Đ")+COUNTIF(J8:J44,"D")+COUNTIF(J8:J44,"CD")+COUNTIF(J8:J44,"CĐ")+COUNTIF(J8:J44,"C"))),4)*100&amp;"%"</f>
        <v>100%</v>
      </c>
    </row>
    <row r="48" spans="1:37" ht="12.75" customHeight="1" x14ac:dyDescent="0.25">
      <c r="A48" s="49" t="s">
        <v>101</v>
      </c>
      <c r="B48" s="50"/>
      <c r="C48" s="51"/>
      <c r="D48" s="52" t="s">
        <v>102</v>
      </c>
      <c r="E48" s="53"/>
      <c r="F48" s="53" t="str">
        <f>TEXT(COUNTIF(J8:J44,"CĐ")+COUNTIF(J8:J44,"CD")+COUNTIF(J8:J44,"C"),"#0")</f>
        <v>0</v>
      </c>
      <c r="G48" s="53"/>
      <c r="H48" s="24" t="s">
        <v>100</v>
      </c>
      <c r="I48" s="54" t="str">
        <f>ROUND(F48/IF((COUNTIF(J8:J44,"Đ")+COUNTIF(J8:J44,"D")+COUNTIF(J8:J44,"CD")+COUNTIF(J8:J44,"CĐ")+COUNTIF(J8:J44,"C"))=0,1,(COUNTIF(J8:J44,"Đ")+COUNTIF(J8:J44,"D")+COUNTIF(J8:J44,"CD")+COUNTIF(J8:J44,"CĐ")+COUNTIF(J8:J44,"C"))),4)*100&amp;"%"</f>
        <v>0%</v>
      </c>
    </row>
    <row r="65536" ht="15" x14ac:dyDescent="0.25"/>
  </sheetData>
  <mergeCells count="26">
    <mergeCell ref="A45:I46"/>
    <mergeCell ref="A47:C47"/>
    <mergeCell ref="D47:E47"/>
    <mergeCell ref="F47:G47"/>
    <mergeCell ref="I47"/>
    <mergeCell ref="A48:C48"/>
    <mergeCell ref="D48:E48"/>
    <mergeCell ref="F48:G48"/>
    <mergeCell ref="I48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8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I52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30" t="s">
        <v>0</v>
      </c>
      <c r="B1" s="30"/>
      <c r="C1" s="30"/>
      <c r="D1" s="30"/>
      <c r="E1" s="31"/>
      <c r="F1" s="30"/>
      <c r="G1" s="30"/>
      <c r="H1" s="30"/>
      <c r="I1" s="30"/>
      <c r="J1" s="30"/>
    </row>
    <row r="2" spans="1:37" ht="17.25" customHeight="1" x14ac:dyDescent="0.25">
      <c r="A2" s="30" t="s">
        <v>1</v>
      </c>
      <c r="B2" s="30"/>
      <c r="C2" s="30"/>
      <c r="D2" s="30"/>
      <c r="E2" s="31"/>
      <c r="F2" s="30"/>
      <c r="G2" s="30"/>
      <c r="H2" s="30"/>
      <c r="I2" s="30"/>
      <c r="J2" s="30"/>
    </row>
    <row r="3" spans="1:37" ht="20.100000000000001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</row>
    <row r="4" spans="1:37" ht="12.75" customHeight="1" x14ac:dyDescent="0.25">
      <c r="A4" s="31" t="s">
        <v>454</v>
      </c>
      <c r="B4" s="31"/>
      <c r="C4" s="31"/>
      <c r="D4" s="31"/>
      <c r="E4" s="31"/>
      <c r="F4" s="31"/>
      <c r="G4" s="31"/>
      <c r="H4" s="31"/>
      <c r="I4" s="2"/>
      <c r="J4" s="2"/>
    </row>
    <row r="5" spans="1:37" ht="12.75" customHeight="1" x14ac:dyDescent="0.25">
      <c r="A5" s="3"/>
      <c r="B5" s="1"/>
      <c r="C5" s="3"/>
      <c r="D5" s="3"/>
      <c r="E5" s="30"/>
      <c r="F5" s="30"/>
      <c r="G5" s="30"/>
      <c r="H5" s="35"/>
      <c r="I5" s="35"/>
      <c r="J5" s="35"/>
    </row>
    <row r="6" spans="1:37" ht="30" customHeight="1" x14ac:dyDescent="0.25">
      <c r="A6" s="32" t="s">
        <v>4</v>
      </c>
      <c r="B6" s="32" t="s">
        <v>5</v>
      </c>
      <c r="C6" s="32" t="s">
        <v>6</v>
      </c>
      <c r="D6" s="32"/>
      <c r="E6" s="33" t="s">
        <v>7</v>
      </c>
      <c r="F6" s="32"/>
      <c r="G6" s="33" t="s">
        <v>7</v>
      </c>
      <c r="H6" s="33" t="s">
        <v>8</v>
      </c>
      <c r="I6" s="33" t="s">
        <v>9</v>
      </c>
      <c r="J6" s="36" t="s">
        <v>10</v>
      </c>
      <c r="K6" s="33" t="s">
        <v>11</v>
      </c>
      <c r="L6" s="32" t="s">
        <v>12</v>
      </c>
      <c r="M6" s="32" t="s">
        <v>13</v>
      </c>
      <c r="N6" s="32" t="s">
        <v>14</v>
      </c>
      <c r="O6" s="30"/>
    </row>
    <row r="7" spans="1:37" ht="12.75" customHeight="1" x14ac:dyDescent="0.25">
      <c r="A7" s="32"/>
      <c r="B7" s="32"/>
      <c r="C7" s="32"/>
      <c r="D7" s="32"/>
      <c r="E7" s="11" t="s">
        <v>15</v>
      </c>
      <c r="F7" s="11" t="s">
        <v>16</v>
      </c>
      <c r="G7" s="11" t="s">
        <v>17</v>
      </c>
      <c r="H7" s="38" t="s">
        <v>18</v>
      </c>
      <c r="I7" s="32" t="s">
        <v>19</v>
      </c>
      <c r="J7" s="37"/>
      <c r="K7" s="34"/>
      <c r="L7" s="32"/>
      <c r="M7" s="32"/>
      <c r="N7" s="32"/>
      <c r="O7" s="30"/>
    </row>
    <row r="8" spans="1:37" ht="12.75" customHeight="1" x14ac:dyDescent="0.25">
      <c r="A8" s="17">
        <v>1</v>
      </c>
      <c r="B8" s="10">
        <v>1900323383</v>
      </c>
      <c r="C8" s="21" t="s">
        <v>455</v>
      </c>
      <c r="D8" s="19" t="s">
        <v>74</v>
      </c>
      <c r="E8" s="10" t="s">
        <v>22</v>
      </c>
      <c r="F8" s="10" t="s">
        <v>22</v>
      </c>
      <c r="G8" s="13" t="s">
        <v>22</v>
      </c>
      <c r="H8" s="13" t="s">
        <v>22</v>
      </c>
      <c r="I8" s="13" t="s">
        <v>22</v>
      </c>
      <c r="J8" s="15" t="str">
        <f t="shared" ref="J8:J48" si="0">IF(I8&lt;&gt;"",IF(COUNTIF(E8:I8,"Đ")+COUNTIF(E8:I8,"D")+COUNTIF(E8:I8,"CĐ")+COUNTIF(E8:I8,"C")+COUNTIF(E8:I8,"CD"),IF(AND((COUNTIF(E8:I8,"Đ")+COUNTIF(E8:I8,"D"))/(COUNTIF(E8:I8,"Đ")+COUNTIF(E8:I8,"D")+COUNTIF(E8:I8,"CĐ")+COUNTIF(E8:I8,"C")+COUNTIF(E8:I8,"CD"))&gt;=2/3,COUNTIF(I8:I8,"Đ")+COUNTIF(I8:I8,"D")&gt;0),"Đ","CĐ"),""),"")</f>
        <v>Đ</v>
      </c>
      <c r="K8" s="10"/>
      <c r="L8" s="10" t="s">
        <v>22</v>
      </c>
      <c r="M8" s="10" t="str">
        <f t="shared" ref="M8:M48" si="1">J8</f>
        <v>Đ</v>
      </c>
      <c r="N8" s="13" t="str">
        <f t="shared" ref="N8:N48" si="2">IF(J8&lt;&gt;"Miễn",J8,L8)</f>
        <v>Đ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7">
        <v>2</v>
      </c>
      <c r="B9" s="10">
        <v>1900323384</v>
      </c>
      <c r="C9" s="21" t="s">
        <v>456</v>
      </c>
      <c r="D9" s="19" t="s">
        <v>21</v>
      </c>
      <c r="E9" s="10" t="s">
        <v>22</v>
      </c>
      <c r="F9" s="10" t="s">
        <v>22</v>
      </c>
      <c r="G9" s="13" t="s">
        <v>22</v>
      </c>
      <c r="H9" s="13" t="s">
        <v>22</v>
      </c>
      <c r="I9" s="13" t="s">
        <v>22</v>
      </c>
      <c r="J9" s="15" t="str">
        <f t="shared" si="0"/>
        <v>Đ</v>
      </c>
      <c r="K9" s="10"/>
      <c r="L9" s="10" t="s">
        <v>22</v>
      </c>
      <c r="M9" s="10" t="str">
        <f t="shared" si="1"/>
        <v>Đ</v>
      </c>
      <c r="N9" s="13" t="str">
        <f t="shared" si="2"/>
        <v>Đ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7">
        <v>3</v>
      </c>
      <c r="B10" s="10">
        <v>1900323385</v>
      </c>
      <c r="C10" s="21" t="s">
        <v>457</v>
      </c>
      <c r="D10" s="19" t="s">
        <v>234</v>
      </c>
      <c r="E10" s="10" t="s">
        <v>22</v>
      </c>
      <c r="F10" s="10" t="s">
        <v>22</v>
      </c>
      <c r="G10" s="13" t="s">
        <v>22</v>
      </c>
      <c r="H10" s="13" t="s">
        <v>22</v>
      </c>
      <c r="I10" s="13" t="s">
        <v>22</v>
      </c>
      <c r="J10" s="15" t="str">
        <f t="shared" si="0"/>
        <v>Đ</v>
      </c>
      <c r="K10" s="10"/>
      <c r="L10" s="10" t="s">
        <v>22</v>
      </c>
      <c r="M10" s="10" t="str">
        <f t="shared" si="1"/>
        <v>Đ</v>
      </c>
      <c r="N10" s="13" t="str">
        <f t="shared" si="2"/>
        <v>Đ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7">
        <v>4</v>
      </c>
      <c r="B11" s="10">
        <v>1900323386</v>
      </c>
      <c r="C11" s="21" t="s">
        <v>458</v>
      </c>
      <c r="D11" s="19" t="s">
        <v>459</v>
      </c>
      <c r="E11" s="10" t="s">
        <v>22</v>
      </c>
      <c r="F11" s="10" t="s">
        <v>22</v>
      </c>
      <c r="G11" s="13" t="s">
        <v>22</v>
      </c>
      <c r="H11" s="13" t="s">
        <v>22</v>
      </c>
      <c r="I11" s="13" t="s">
        <v>22</v>
      </c>
      <c r="J11" s="15" t="str">
        <f t="shared" si="0"/>
        <v>Đ</v>
      </c>
      <c r="K11" s="10"/>
      <c r="L11" s="10" t="s">
        <v>22</v>
      </c>
      <c r="M11" s="10" t="str">
        <f t="shared" si="1"/>
        <v>Đ</v>
      </c>
      <c r="N11" s="13" t="str">
        <f t="shared" si="2"/>
        <v>Đ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18">
        <v>5</v>
      </c>
      <c r="B12" s="12">
        <v>1900323387</v>
      </c>
      <c r="C12" s="22" t="s">
        <v>251</v>
      </c>
      <c r="D12" s="20" t="s">
        <v>460</v>
      </c>
      <c r="E12" s="12" t="s">
        <v>22</v>
      </c>
      <c r="F12" s="12" t="s">
        <v>22</v>
      </c>
      <c r="G12" s="14" t="s">
        <v>22</v>
      </c>
      <c r="H12" s="14" t="s">
        <v>22</v>
      </c>
      <c r="I12" s="14" t="s">
        <v>22</v>
      </c>
      <c r="J12" s="16" t="str">
        <f t="shared" si="0"/>
        <v>Đ</v>
      </c>
      <c r="K12" s="12"/>
      <c r="L12" s="12" t="s">
        <v>22</v>
      </c>
      <c r="M12" s="12" t="str">
        <f t="shared" si="1"/>
        <v>Đ</v>
      </c>
      <c r="N12" s="14" t="str">
        <f t="shared" si="2"/>
        <v>Đ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7">
        <v>6</v>
      </c>
      <c r="B13" s="10">
        <v>1900323388</v>
      </c>
      <c r="C13" s="21" t="s">
        <v>112</v>
      </c>
      <c r="D13" s="19" t="s">
        <v>114</v>
      </c>
      <c r="E13" s="10" t="s">
        <v>22</v>
      </c>
      <c r="F13" s="10" t="s">
        <v>22</v>
      </c>
      <c r="G13" s="13" t="s">
        <v>22</v>
      </c>
      <c r="H13" s="13" t="s">
        <v>22</v>
      </c>
      <c r="I13" s="13" t="s">
        <v>22</v>
      </c>
      <c r="J13" s="15" t="str">
        <f t="shared" si="0"/>
        <v>Đ</v>
      </c>
      <c r="K13" s="10"/>
      <c r="L13" s="10" t="s">
        <v>22</v>
      </c>
      <c r="M13" s="10" t="str">
        <f t="shared" si="1"/>
        <v>Đ</v>
      </c>
      <c r="N13" s="13" t="str">
        <f t="shared" si="2"/>
        <v>Đ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7">
        <v>7</v>
      </c>
      <c r="B14" s="10">
        <v>1900323389</v>
      </c>
      <c r="C14" s="21" t="s">
        <v>461</v>
      </c>
      <c r="D14" s="19" t="s">
        <v>288</v>
      </c>
      <c r="E14" s="10" t="s">
        <v>22</v>
      </c>
      <c r="F14" s="10" t="s">
        <v>22</v>
      </c>
      <c r="G14" s="13" t="s">
        <v>22</v>
      </c>
      <c r="H14" s="13" t="s">
        <v>22</v>
      </c>
      <c r="I14" s="13" t="s">
        <v>22</v>
      </c>
      <c r="J14" s="15" t="str">
        <f t="shared" si="0"/>
        <v>Đ</v>
      </c>
      <c r="K14" s="10"/>
      <c r="L14" s="10" t="s">
        <v>22</v>
      </c>
      <c r="M14" s="10" t="str">
        <f t="shared" si="1"/>
        <v>Đ</v>
      </c>
      <c r="N14" s="13" t="str">
        <f t="shared" si="2"/>
        <v>Đ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7">
        <v>8</v>
      </c>
      <c r="B15" s="10">
        <v>1900323349</v>
      </c>
      <c r="C15" s="21" t="s">
        <v>462</v>
      </c>
      <c r="D15" s="19" t="s">
        <v>185</v>
      </c>
      <c r="E15" s="10" t="s">
        <v>22</v>
      </c>
      <c r="F15" s="10" t="s">
        <v>22</v>
      </c>
      <c r="G15" s="13" t="s">
        <v>22</v>
      </c>
      <c r="H15" s="13" t="s">
        <v>22</v>
      </c>
      <c r="I15" s="13" t="s">
        <v>22</v>
      </c>
      <c r="J15" s="15" t="str">
        <f t="shared" si="0"/>
        <v>Đ</v>
      </c>
      <c r="K15" s="10"/>
      <c r="L15" s="10" t="s">
        <v>22</v>
      </c>
      <c r="M15" s="10" t="str">
        <f t="shared" si="1"/>
        <v>Đ</v>
      </c>
      <c r="N15" s="13" t="str">
        <f t="shared" si="2"/>
        <v>Đ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7">
        <v>9</v>
      </c>
      <c r="B16" s="10">
        <v>1900323391</v>
      </c>
      <c r="C16" s="21" t="s">
        <v>463</v>
      </c>
      <c r="D16" s="19" t="s">
        <v>294</v>
      </c>
      <c r="E16" s="10" t="s">
        <v>22</v>
      </c>
      <c r="F16" s="10" t="s">
        <v>22</v>
      </c>
      <c r="G16" s="13" t="s">
        <v>22</v>
      </c>
      <c r="H16" s="13" t="s">
        <v>22</v>
      </c>
      <c r="I16" s="13" t="s">
        <v>22</v>
      </c>
      <c r="J16" s="15" t="str">
        <f t="shared" si="0"/>
        <v>Đ</v>
      </c>
      <c r="K16" s="10"/>
      <c r="L16" s="10" t="s">
        <v>22</v>
      </c>
      <c r="M16" s="10" t="str">
        <f t="shared" si="1"/>
        <v>Đ</v>
      </c>
      <c r="N16" s="13" t="str">
        <f t="shared" si="2"/>
        <v>Đ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18">
        <v>10</v>
      </c>
      <c r="B17" s="12">
        <v>1900323392</v>
      </c>
      <c r="C17" s="22" t="s">
        <v>464</v>
      </c>
      <c r="D17" s="20" t="s">
        <v>34</v>
      </c>
      <c r="E17" s="12" t="s">
        <v>22</v>
      </c>
      <c r="F17" s="12" t="s">
        <v>22</v>
      </c>
      <c r="G17" s="14" t="s">
        <v>22</v>
      </c>
      <c r="H17" s="14" t="s">
        <v>22</v>
      </c>
      <c r="I17" s="14" t="s">
        <v>22</v>
      </c>
      <c r="J17" s="16" t="str">
        <f t="shared" si="0"/>
        <v>Đ</v>
      </c>
      <c r="K17" s="12"/>
      <c r="L17" s="12" t="s">
        <v>22</v>
      </c>
      <c r="M17" s="12" t="str">
        <f t="shared" si="1"/>
        <v>Đ</v>
      </c>
      <c r="N17" s="14" t="str">
        <f t="shared" si="2"/>
        <v>Đ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7">
        <v>11</v>
      </c>
      <c r="B18" s="10">
        <v>1900323393</v>
      </c>
      <c r="C18" s="21" t="s">
        <v>465</v>
      </c>
      <c r="D18" s="19" t="s">
        <v>34</v>
      </c>
      <c r="E18" s="10" t="s">
        <v>22</v>
      </c>
      <c r="F18" s="10" t="s">
        <v>22</v>
      </c>
      <c r="G18" s="13" t="s">
        <v>22</v>
      </c>
      <c r="H18" s="13" t="s">
        <v>22</v>
      </c>
      <c r="I18" s="13" t="s">
        <v>22</v>
      </c>
      <c r="J18" s="15" t="str">
        <f t="shared" si="0"/>
        <v>Đ</v>
      </c>
      <c r="K18" s="10"/>
      <c r="L18" s="10" t="s">
        <v>22</v>
      </c>
      <c r="M18" s="10" t="str">
        <f t="shared" si="1"/>
        <v>Đ</v>
      </c>
      <c r="N18" s="13" t="str">
        <f t="shared" si="2"/>
        <v>Đ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7">
        <v>12</v>
      </c>
      <c r="B19" s="10">
        <v>1900323394</v>
      </c>
      <c r="C19" s="21" t="s">
        <v>466</v>
      </c>
      <c r="D19" s="19" t="s">
        <v>39</v>
      </c>
      <c r="E19" s="10" t="s">
        <v>22</v>
      </c>
      <c r="F19" s="10" t="s">
        <v>22</v>
      </c>
      <c r="G19" s="13" t="s">
        <v>22</v>
      </c>
      <c r="H19" s="13" t="s">
        <v>22</v>
      </c>
      <c r="I19" s="13" t="s">
        <v>22</v>
      </c>
      <c r="J19" s="15" t="str">
        <f t="shared" si="0"/>
        <v>Đ</v>
      </c>
      <c r="K19" s="10"/>
      <c r="L19" s="10" t="s">
        <v>22</v>
      </c>
      <c r="M19" s="10" t="str">
        <f t="shared" si="1"/>
        <v>Đ</v>
      </c>
      <c r="N19" s="13" t="str">
        <f t="shared" si="2"/>
        <v>Đ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7">
        <v>13</v>
      </c>
      <c r="B20" s="10">
        <v>1900323395</v>
      </c>
      <c r="C20" s="21" t="s">
        <v>467</v>
      </c>
      <c r="D20" s="19" t="s">
        <v>41</v>
      </c>
      <c r="E20" s="10" t="s">
        <v>22</v>
      </c>
      <c r="F20" s="10" t="s">
        <v>22</v>
      </c>
      <c r="G20" s="13" t="s">
        <v>22</v>
      </c>
      <c r="H20" s="13" t="s">
        <v>22</v>
      </c>
      <c r="I20" s="13" t="s">
        <v>22</v>
      </c>
      <c r="J20" s="15" t="str">
        <f t="shared" si="0"/>
        <v>Đ</v>
      </c>
      <c r="K20" s="10"/>
      <c r="L20" s="10" t="s">
        <v>22</v>
      </c>
      <c r="M20" s="10" t="str">
        <f t="shared" si="1"/>
        <v>Đ</v>
      </c>
      <c r="N20" s="13" t="str">
        <f t="shared" si="2"/>
        <v>Đ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7">
        <v>14</v>
      </c>
      <c r="B21" s="10">
        <v>1900323396</v>
      </c>
      <c r="C21" s="21" t="s">
        <v>336</v>
      </c>
      <c r="D21" s="19" t="s">
        <v>278</v>
      </c>
      <c r="E21" s="10" t="s">
        <v>22</v>
      </c>
      <c r="F21" s="10" t="s">
        <v>22</v>
      </c>
      <c r="G21" s="13" t="s">
        <v>22</v>
      </c>
      <c r="H21" s="13" t="s">
        <v>22</v>
      </c>
      <c r="I21" s="13" t="s">
        <v>22</v>
      </c>
      <c r="J21" s="15" t="str">
        <f t="shared" si="0"/>
        <v>Đ</v>
      </c>
      <c r="K21" s="10"/>
      <c r="L21" s="10" t="s">
        <v>22</v>
      </c>
      <c r="M21" s="10" t="str">
        <f t="shared" si="1"/>
        <v>Đ</v>
      </c>
      <c r="N21" s="13" t="str">
        <f t="shared" si="2"/>
        <v>Đ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18">
        <v>15</v>
      </c>
      <c r="B22" s="12">
        <v>1900323398</v>
      </c>
      <c r="C22" s="22" t="s">
        <v>468</v>
      </c>
      <c r="D22" s="20" t="s">
        <v>307</v>
      </c>
      <c r="E22" s="12" t="s">
        <v>22</v>
      </c>
      <c r="F22" s="12" t="s">
        <v>22</v>
      </c>
      <c r="G22" s="14" t="s">
        <v>22</v>
      </c>
      <c r="H22" s="14" t="s">
        <v>22</v>
      </c>
      <c r="I22" s="14" t="s">
        <v>22</v>
      </c>
      <c r="J22" s="16" t="str">
        <f t="shared" si="0"/>
        <v>Đ</v>
      </c>
      <c r="K22" s="12"/>
      <c r="L22" s="12" t="s">
        <v>22</v>
      </c>
      <c r="M22" s="12" t="str">
        <f t="shared" si="1"/>
        <v>Đ</v>
      </c>
      <c r="N22" s="14" t="str">
        <f t="shared" si="2"/>
        <v>Đ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7">
        <v>16</v>
      </c>
      <c r="B23" s="10">
        <v>1900323399</v>
      </c>
      <c r="C23" s="21" t="s">
        <v>388</v>
      </c>
      <c r="D23" s="19" t="s">
        <v>62</v>
      </c>
      <c r="E23" s="10" t="s">
        <v>22</v>
      </c>
      <c r="F23" s="10" t="s">
        <v>22</v>
      </c>
      <c r="G23" s="13" t="s">
        <v>22</v>
      </c>
      <c r="H23" s="13" t="s">
        <v>22</v>
      </c>
      <c r="I23" s="13" t="s">
        <v>22</v>
      </c>
      <c r="J23" s="15" t="str">
        <f t="shared" si="0"/>
        <v>Đ</v>
      </c>
      <c r="K23" s="10"/>
      <c r="L23" s="10" t="s">
        <v>22</v>
      </c>
      <c r="M23" s="10" t="str">
        <f t="shared" si="1"/>
        <v>Đ</v>
      </c>
      <c r="N23" s="13" t="str">
        <f t="shared" si="2"/>
        <v>Đ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7">
        <v>17</v>
      </c>
      <c r="B24" s="10">
        <v>1900323360</v>
      </c>
      <c r="C24" s="21" t="s">
        <v>469</v>
      </c>
      <c r="D24" s="19" t="s">
        <v>470</v>
      </c>
      <c r="E24" s="10" t="s">
        <v>22</v>
      </c>
      <c r="F24" s="10" t="s">
        <v>22</v>
      </c>
      <c r="G24" s="13" t="s">
        <v>22</v>
      </c>
      <c r="H24" s="13" t="s">
        <v>22</v>
      </c>
      <c r="I24" s="13" t="s">
        <v>22</v>
      </c>
      <c r="J24" s="15" t="str">
        <f t="shared" si="0"/>
        <v>Đ</v>
      </c>
      <c r="K24" s="10"/>
      <c r="L24" s="10" t="s">
        <v>22</v>
      </c>
      <c r="M24" s="10" t="str">
        <f t="shared" si="1"/>
        <v>Đ</v>
      </c>
      <c r="N24" s="13" t="str">
        <f t="shared" si="2"/>
        <v>Đ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7">
        <v>18</v>
      </c>
      <c r="B25" s="10">
        <v>1900323400</v>
      </c>
      <c r="C25" s="21" t="s">
        <v>336</v>
      </c>
      <c r="D25" s="19" t="s">
        <v>470</v>
      </c>
      <c r="E25" s="10" t="s">
        <v>22</v>
      </c>
      <c r="F25" s="10" t="s">
        <v>22</v>
      </c>
      <c r="G25" s="13" t="s">
        <v>22</v>
      </c>
      <c r="H25" s="13" t="s">
        <v>22</v>
      </c>
      <c r="I25" s="13" t="s">
        <v>22</v>
      </c>
      <c r="J25" s="15" t="str">
        <f t="shared" si="0"/>
        <v>Đ</v>
      </c>
      <c r="K25" s="10"/>
      <c r="L25" s="10" t="s">
        <v>22</v>
      </c>
      <c r="M25" s="10" t="str">
        <f t="shared" si="1"/>
        <v>Đ</v>
      </c>
      <c r="N25" s="13" t="str">
        <f t="shared" si="2"/>
        <v>Đ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7">
        <v>19</v>
      </c>
      <c r="B26" s="10">
        <v>1900323401</v>
      </c>
      <c r="C26" s="21" t="s">
        <v>471</v>
      </c>
      <c r="D26" s="19" t="s">
        <v>65</v>
      </c>
      <c r="E26" s="10" t="s">
        <v>22</v>
      </c>
      <c r="F26" s="10" t="s">
        <v>22</v>
      </c>
      <c r="G26" s="13" t="s">
        <v>22</v>
      </c>
      <c r="H26" s="13" t="s">
        <v>22</v>
      </c>
      <c r="I26" s="13" t="s">
        <v>22</v>
      </c>
      <c r="J26" s="15" t="str">
        <f t="shared" si="0"/>
        <v>Đ</v>
      </c>
      <c r="K26" s="10"/>
      <c r="L26" s="10" t="s">
        <v>22</v>
      </c>
      <c r="M26" s="10" t="str">
        <f t="shared" si="1"/>
        <v>Đ</v>
      </c>
      <c r="N26" s="13" t="str">
        <f t="shared" si="2"/>
        <v>Đ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18">
        <v>20</v>
      </c>
      <c r="B27" s="12">
        <v>1900323402</v>
      </c>
      <c r="C27" s="22" t="s">
        <v>472</v>
      </c>
      <c r="D27" s="20" t="s">
        <v>67</v>
      </c>
      <c r="E27" s="12" t="s">
        <v>22</v>
      </c>
      <c r="F27" s="12" t="s">
        <v>22</v>
      </c>
      <c r="G27" s="14" t="s">
        <v>22</v>
      </c>
      <c r="H27" s="14" t="s">
        <v>22</v>
      </c>
      <c r="I27" s="14" t="s">
        <v>22</v>
      </c>
      <c r="J27" s="16" t="str">
        <f t="shared" si="0"/>
        <v>Đ</v>
      </c>
      <c r="K27" s="12"/>
      <c r="L27" s="12" t="s">
        <v>22</v>
      </c>
      <c r="M27" s="12" t="str">
        <f t="shared" si="1"/>
        <v>Đ</v>
      </c>
      <c r="N27" s="14" t="str">
        <f t="shared" si="2"/>
        <v>Đ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7">
        <v>21</v>
      </c>
      <c r="B28" s="10">
        <v>1900323403</v>
      </c>
      <c r="C28" s="21" t="s">
        <v>473</v>
      </c>
      <c r="D28" s="19" t="s">
        <v>72</v>
      </c>
      <c r="E28" s="10" t="s">
        <v>22</v>
      </c>
      <c r="F28" s="10" t="s">
        <v>22</v>
      </c>
      <c r="G28" s="13" t="s">
        <v>22</v>
      </c>
      <c r="H28" s="13" t="s">
        <v>22</v>
      </c>
      <c r="I28" s="13" t="s">
        <v>22</v>
      </c>
      <c r="J28" s="15" t="str">
        <f t="shared" si="0"/>
        <v>Đ</v>
      </c>
      <c r="K28" s="10"/>
      <c r="L28" s="10" t="s">
        <v>22</v>
      </c>
      <c r="M28" s="10" t="str">
        <f t="shared" si="1"/>
        <v>Đ</v>
      </c>
      <c r="N28" s="13" t="str">
        <f t="shared" si="2"/>
        <v>Đ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7">
        <v>22</v>
      </c>
      <c r="B29" s="10">
        <v>1900323404</v>
      </c>
      <c r="C29" s="21" t="s">
        <v>474</v>
      </c>
      <c r="D29" s="19" t="s">
        <v>21</v>
      </c>
      <c r="E29" s="10" t="s">
        <v>22</v>
      </c>
      <c r="F29" s="10" t="s">
        <v>22</v>
      </c>
      <c r="G29" s="13" t="s">
        <v>22</v>
      </c>
      <c r="H29" s="13" t="s">
        <v>22</v>
      </c>
      <c r="I29" s="13" t="s">
        <v>22</v>
      </c>
      <c r="J29" s="15" t="str">
        <f t="shared" si="0"/>
        <v>Đ</v>
      </c>
      <c r="K29" s="10"/>
      <c r="L29" s="10" t="s">
        <v>22</v>
      </c>
      <c r="M29" s="10" t="str">
        <f t="shared" si="1"/>
        <v>Đ</v>
      </c>
      <c r="N29" s="13" t="str">
        <f t="shared" si="2"/>
        <v>Đ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7">
        <v>23</v>
      </c>
      <c r="B30" s="10">
        <v>1900323405</v>
      </c>
      <c r="C30" s="21" t="s">
        <v>475</v>
      </c>
      <c r="D30" s="19" t="s">
        <v>205</v>
      </c>
      <c r="E30" s="10" t="s">
        <v>22</v>
      </c>
      <c r="F30" s="10" t="s">
        <v>22</v>
      </c>
      <c r="G30" s="13" t="s">
        <v>22</v>
      </c>
      <c r="H30" s="13" t="s">
        <v>22</v>
      </c>
      <c r="I30" s="13" t="s">
        <v>22</v>
      </c>
      <c r="J30" s="15" t="str">
        <f t="shared" si="0"/>
        <v>Đ</v>
      </c>
      <c r="K30" s="10"/>
      <c r="L30" s="10" t="s">
        <v>22</v>
      </c>
      <c r="M30" s="10" t="str">
        <f t="shared" si="1"/>
        <v>Đ</v>
      </c>
      <c r="N30" s="13" t="str">
        <f t="shared" si="2"/>
        <v>Đ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7">
        <v>24</v>
      </c>
      <c r="B31" s="10">
        <v>1900323406</v>
      </c>
      <c r="C31" s="21" t="s">
        <v>242</v>
      </c>
      <c r="D31" s="19" t="s">
        <v>205</v>
      </c>
      <c r="E31" s="10" t="s">
        <v>22</v>
      </c>
      <c r="F31" s="10" t="s">
        <v>22</v>
      </c>
      <c r="G31" s="13" t="s">
        <v>22</v>
      </c>
      <c r="H31" s="13" t="s">
        <v>22</v>
      </c>
      <c r="I31" s="13" t="s">
        <v>22</v>
      </c>
      <c r="J31" s="15" t="str">
        <f t="shared" si="0"/>
        <v>Đ</v>
      </c>
      <c r="K31" s="10"/>
      <c r="L31" s="10" t="s">
        <v>22</v>
      </c>
      <c r="M31" s="10" t="str">
        <f t="shared" si="1"/>
        <v>Đ</v>
      </c>
      <c r="N31" s="13" t="str">
        <f t="shared" si="2"/>
        <v>Đ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18">
        <v>25</v>
      </c>
      <c r="B32" s="12">
        <v>1900323367</v>
      </c>
      <c r="C32" s="22" t="s">
        <v>323</v>
      </c>
      <c r="D32" s="20" t="s">
        <v>476</v>
      </c>
      <c r="E32" s="12" t="s">
        <v>22</v>
      </c>
      <c r="F32" s="12" t="s">
        <v>22</v>
      </c>
      <c r="G32" s="14" t="s">
        <v>22</v>
      </c>
      <c r="H32" s="14" t="s">
        <v>22</v>
      </c>
      <c r="I32" s="14" t="s">
        <v>22</v>
      </c>
      <c r="J32" s="16" t="str">
        <f t="shared" si="0"/>
        <v>Đ</v>
      </c>
      <c r="K32" s="12"/>
      <c r="L32" s="12" t="s">
        <v>22</v>
      </c>
      <c r="M32" s="12" t="str">
        <f t="shared" si="1"/>
        <v>Đ</v>
      </c>
      <c r="N32" s="14" t="str">
        <f t="shared" si="2"/>
        <v>Đ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7">
        <v>26</v>
      </c>
      <c r="B33" s="10">
        <v>1900323407</v>
      </c>
      <c r="C33" s="21" t="s">
        <v>477</v>
      </c>
      <c r="D33" s="19" t="s">
        <v>478</v>
      </c>
      <c r="E33" s="10" t="s">
        <v>22</v>
      </c>
      <c r="F33" s="10" t="s">
        <v>22</v>
      </c>
      <c r="G33" s="13" t="s">
        <v>22</v>
      </c>
      <c r="H33" s="13" t="s">
        <v>22</v>
      </c>
      <c r="I33" s="13" t="s">
        <v>22</v>
      </c>
      <c r="J33" s="15" t="str">
        <f t="shared" si="0"/>
        <v>Đ</v>
      </c>
      <c r="K33" s="10"/>
      <c r="L33" s="10" t="s">
        <v>22</v>
      </c>
      <c r="M33" s="10" t="str">
        <f t="shared" si="1"/>
        <v>Đ</v>
      </c>
      <c r="N33" s="13" t="str">
        <f t="shared" si="2"/>
        <v>Đ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7">
        <v>27</v>
      </c>
      <c r="B34" s="10">
        <v>1900323408</v>
      </c>
      <c r="C34" s="21" t="s">
        <v>479</v>
      </c>
      <c r="D34" s="19" t="s">
        <v>480</v>
      </c>
      <c r="E34" s="10" t="s">
        <v>22</v>
      </c>
      <c r="F34" s="10" t="s">
        <v>22</v>
      </c>
      <c r="G34" s="13" t="s">
        <v>22</v>
      </c>
      <c r="H34" s="13" t="s">
        <v>22</v>
      </c>
      <c r="I34" s="13" t="s">
        <v>22</v>
      </c>
      <c r="J34" s="15" t="str">
        <f t="shared" si="0"/>
        <v>Đ</v>
      </c>
      <c r="K34" s="10"/>
      <c r="L34" s="10" t="s">
        <v>22</v>
      </c>
      <c r="M34" s="10" t="str">
        <f t="shared" si="1"/>
        <v>Đ</v>
      </c>
      <c r="N34" s="13" t="str">
        <f t="shared" si="2"/>
        <v>Đ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7">
        <v>28</v>
      </c>
      <c r="B35" s="10">
        <v>1900323409</v>
      </c>
      <c r="C35" s="21" t="s">
        <v>481</v>
      </c>
      <c r="D35" s="19" t="s">
        <v>480</v>
      </c>
      <c r="E35" s="10" t="s">
        <v>22</v>
      </c>
      <c r="F35" s="10" t="s">
        <v>22</v>
      </c>
      <c r="G35" s="13" t="s">
        <v>22</v>
      </c>
      <c r="H35" s="13" t="s">
        <v>22</v>
      </c>
      <c r="I35" s="13" t="s">
        <v>22</v>
      </c>
      <c r="J35" s="15" t="str">
        <f t="shared" si="0"/>
        <v>Đ</v>
      </c>
      <c r="K35" s="10"/>
      <c r="L35" s="10" t="s">
        <v>22</v>
      </c>
      <c r="M35" s="10" t="str">
        <f t="shared" si="1"/>
        <v>Đ</v>
      </c>
      <c r="N35" s="13" t="str">
        <f t="shared" si="2"/>
        <v>Đ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7">
        <v>29</v>
      </c>
      <c r="B36" s="10">
        <v>1900323410</v>
      </c>
      <c r="C36" s="21" t="s">
        <v>482</v>
      </c>
      <c r="D36" s="19" t="s">
        <v>28</v>
      </c>
      <c r="E36" s="10" t="s">
        <v>22</v>
      </c>
      <c r="F36" s="10" t="s">
        <v>22</v>
      </c>
      <c r="G36" s="13" t="s">
        <v>22</v>
      </c>
      <c r="H36" s="13" t="s">
        <v>22</v>
      </c>
      <c r="I36" s="13" t="s">
        <v>22</v>
      </c>
      <c r="J36" s="15" t="str">
        <f t="shared" si="0"/>
        <v>Đ</v>
      </c>
      <c r="K36" s="10"/>
      <c r="L36" s="10" t="s">
        <v>22</v>
      </c>
      <c r="M36" s="10" t="str">
        <f t="shared" si="1"/>
        <v>Đ</v>
      </c>
      <c r="N36" s="13" t="str">
        <f t="shared" si="2"/>
        <v>Đ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18">
        <v>30</v>
      </c>
      <c r="B37" s="12">
        <v>1900323411</v>
      </c>
      <c r="C37" s="22" t="s">
        <v>266</v>
      </c>
      <c r="D37" s="20" t="s">
        <v>483</v>
      </c>
      <c r="E37" s="12" t="s">
        <v>22</v>
      </c>
      <c r="F37" s="12" t="s">
        <v>22</v>
      </c>
      <c r="G37" s="14" t="s">
        <v>22</v>
      </c>
      <c r="H37" s="14" t="s">
        <v>22</v>
      </c>
      <c r="I37" s="14" t="s">
        <v>22</v>
      </c>
      <c r="J37" s="16" t="str">
        <f t="shared" si="0"/>
        <v>Đ</v>
      </c>
      <c r="K37" s="12"/>
      <c r="L37" s="12" t="s">
        <v>22</v>
      </c>
      <c r="M37" s="12" t="str">
        <f t="shared" si="1"/>
        <v>Đ</v>
      </c>
      <c r="N37" s="14" t="str">
        <f t="shared" si="2"/>
        <v>Đ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7">
        <v>31</v>
      </c>
      <c r="B38" s="10">
        <v>1900323412</v>
      </c>
      <c r="C38" s="21" t="s">
        <v>484</v>
      </c>
      <c r="D38" s="19" t="s">
        <v>151</v>
      </c>
      <c r="E38" s="10" t="s">
        <v>22</v>
      </c>
      <c r="F38" s="10" t="s">
        <v>22</v>
      </c>
      <c r="G38" s="13" t="s">
        <v>22</v>
      </c>
      <c r="H38" s="13" t="s">
        <v>22</v>
      </c>
      <c r="I38" s="13" t="s">
        <v>22</v>
      </c>
      <c r="J38" s="15" t="str">
        <f t="shared" si="0"/>
        <v>Đ</v>
      </c>
      <c r="K38" s="10"/>
      <c r="L38" s="10" t="s">
        <v>22</v>
      </c>
      <c r="M38" s="10" t="str">
        <f t="shared" si="1"/>
        <v>Đ</v>
      </c>
      <c r="N38" s="13" t="str">
        <f t="shared" si="2"/>
        <v>Đ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7">
        <v>32</v>
      </c>
      <c r="B39" s="10">
        <v>1900323413</v>
      </c>
      <c r="C39" s="21" t="s">
        <v>485</v>
      </c>
      <c r="D39" s="19" t="s">
        <v>84</v>
      </c>
      <c r="E39" s="10" t="s">
        <v>22</v>
      </c>
      <c r="F39" s="10" t="s">
        <v>22</v>
      </c>
      <c r="G39" s="13" t="s">
        <v>22</v>
      </c>
      <c r="H39" s="13" t="s">
        <v>22</v>
      </c>
      <c r="I39" s="13" t="s">
        <v>22</v>
      </c>
      <c r="J39" s="15" t="str">
        <f t="shared" si="0"/>
        <v>Đ</v>
      </c>
      <c r="K39" s="10"/>
      <c r="L39" s="10" t="s">
        <v>22</v>
      </c>
      <c r="M39" s="10" t="str">
        <f t="shared" si="1"/>
        <v>Đ</v>
      </c>
      <c r="N39" s="13" t="str">
        <f t="shared" si="2"/>
        <v>Đ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7">
        <v>33</v>
      </c>
      <c r="B40" s="10">
        <v>1900323414</v>
      </c>
      <c r="C40" s="21" t="s">
        <v>75</v>
      </c>
      <c r="D40" s="19" t="s">
        <v>88</v>
      </c>
      <c r="E40" s="10" t="s">
        <v>22</v>
      </c>
      <c r="F40" s="10" t="s">
        <v>22</v>
      </c>
      <c r="G40" s="13" t="s">
        <v>22</v>
      </c>
      <c r="H40" s="13" t="s">
        <v>22</v>
      </c>
      <c r="I40" s="13" t="s">
        <v>22</v>
      </c>
      <c r="J40" s="15" t="str">
        <f t="shared" si="0"/>
        <v>Đ</v>
      </c>
      <c r="K40" s="10"/>
      <c r="L40" s="10" t="s">
        <v>22</v>
      </c>
      <c r="M40" s="10" t="str">
        <f t="shared" si="1"/>
        <v>Đ</v>
      </c>
      <c r="N40" s="13" t="str">
        <f t="shared" si="2"/>
        <v>Đ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7">
        <v>34</v>
      </c>
      <c r="B41" s="10">
        <v>1900323416</v>
      </c>
      <c r="C41" s="21" t="s">
        <v>486</v>
      </c>
      <c r="D41" s="19" t="s">
        <v>88</v>
      </c>
      <c r="E41" s="10" t="s">
        <v>22</v>
      </c>
      <c r="F41" s="10" t="s">
        <v>22</v>
      </c>
      <c r="G41" s="13" t="s">
        <v>22</v>
      </c>
      <c r="H41" s="13" t="s">
        <v>22</v>
      </c>
      <c r="I41" s="13" t="s">
        <v>22</v>
      </c>
      <c r="J41" s="15" t="str">
        <f t="shared" si="0"/>
        <v>Đ</v>
      </c>
      <c r="K41" s="10"/>
      <c r="L41" s="10" t="s">
        <v>22</v>
      </c>
      <c r="M41" s="10" t="str">
        <f t="shared" si="1"/>
        <v>Đ</v>
      </c>
      <c r="N41" s="13" t="str">
        <f t="shared" si="2"/>
        <v>Đ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18">
        <v>35</v>
      </c>
      <c r="B42" s="12">
        <v>1900323417</v>
      </c>
      <c r="C42" s="22" t="s">
        <v>487</v>
      </c>
      <c r="D42" s="20" t="s">
        <v>88</v>
      </c>
      <c r="E42" s="12" t="s">
        <v>22</v>
      </c>
      <c r="F42" s="12" t="s">
        <v>22</v>
      </c>
      <c r="G42" s="14" t="s">
        <v>22</v>
      </c>
      <c r="H42" s="14" t="s">
        <v>22</v>
      </c>
      <c r="I42" s="14" t="s">
        <v>22</v>
      </c>
      <c r="J42" s="16" t="str">
        <f t="shared" si="0"/>
        <v>Đ</v>
      </c>
      <c r="K42" s="12"/>
      <c r="L42" s="12" t="s">
        <v>22</v>
      </c>
      <c r="M42" s="12" t="str">
        <f t="shared" si="1"/>
        <v>Đ</v>
      </c>
      <c r="N42" s="14" t="str">
        <f t="shared" si="2"/>
        <v>Đ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7">
        <v>36</v>
      </c>
      <c r="B43" s="10">
        <v>1900323418</v>
      </c>
      <c r="C43" s="21" t="s">
        <v>488</v>
      </c>
      <c r="D43" s="19" t="s">
        <v>118</v>
      </c>
      <c r="E43" s="10" t="s">
        <v>22</v>
      </c>
      <c r="F43" s="10" t="s">
        <v>22</v>
      </c>
      <c r="G43" s="13" t="s">
        <v>22</v>
      </c>
      <c r="H43" s="13" t="s">
        <v>22</v>
      </c>
      <c r="I43" s="13" t="s">
        <v>22</v>
      </c>
      <c r="J43" s="15" t="str">
        <f t="shared" si="0"/>
        <v>Đ</v>
      </c>
      <c r="K43" s="10"/>
      <c r="L43" s="10" t="s">
        <v>22</v>
      </c>
      <c r="M43" s="10" t="str">
        <f t="shared" si="1"/>
        <v>Đ</v>
      </c>
      <c r="N43" s="13" t="str">
        <f t="shared" si="2"/>
        <v>Đ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7">
        <v>37</v>
      </c>
      <c r="B44" s="10">
        <v>1900323419</v>
      </c>
      <c r="C44" s="21" t="s">
        <v>489</v>
      </c>
      <c r="D44" s="19" t="s">
        <v>411</v>
      </c>
      <c r="E44" s="10" t="s">
        <v>22</v>
      </c>
      <c r="F44" s="10" t="s">
        <v>22</v>
      </c>
      <c r="G44" s="13" t="s">
        <v>22</v>
      </c>
      <c r="H44" s="13" t="s">
        <v>22</v>
      </c>
      <c r="I44" s="13" t="s">
        <v>22</v>
      </c>
      <c r="J44" s="15" t="str">
        <f t="shared" si="0"/>
        <v>Đ</v>
      </c>
      <c r="K44" s="10"/>
      <c r="L44" s="10" t="s">
        <v>22</v>
      </c>
      <c r="M44" s="10" t="str">
        <f t="shared" si="1"/>
        <v>Đ</v>
      </c>
      <c r="N44" s="13" t="str">
        <f t="shared" si="2"/>
        <v>Đ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7">
        <v>38</v>
      </c>
      <c r="B45" s="10">
        <v>1900323420</v>
      </c>
      <c r="C45" s="21" t="s">
        <v>490</v>
      </c>
      <c r="D45" s="19" t="s">
        <v>222</v>
      </c>
      <c r="E45" s="10" t="s">
        <v>22</v>
      </c>
      <c r="F45" s="10" t="s">
        <v>22</v>
      </c>
      <c r="G45" s="13" t="s">
        <v>22</v>
      </c>
      <c r="H45" s="13" t="s">
        <v>22</v>
      </c>
      <c r="I45" s="13" t="s">
        <v>22</v>
      </c>
      <c r="J45" s="15" t="str">
        <f t="shared" si="0"/>
        <v>Đ</v>
      </c>
      <c r="K45" s="10"/>
      <c r="L45" s="10" t="s">
        <v>22</v>
      </c>
      <c r="M45" s="10" t="str">
        <f t="shared" si="1"/>
        <v>Đ</v>
      </c>
      <c r="N45" s="13" t="str">
        <f t="shared" si="2"/>
        <v>Đ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7">
        <v>39</v>
      </c>
      <c r="B46" s="10">
        <v>1900323422</v>
      </c>
      <c r="C46" s="21" t="s">
        <v>491</v>
      </c>
      <c r="D46" s="19" t="s">
        <v>161</v>
      </c>
      <c r="E46" s="10" t="s">
        <v>22</v>
      </c>
      <c r="F46" s="10" t="s">
        <v>22</v>
      </c>
      <c r="G46" s="13" t="s">
        <v>22</v>
      </c>
      <c r="H46" s="13" t="s">
        <v>22</v>
      </c>
      <c r="I46" s="13" t="s">
        <v>22</v>
      </c>
      <c r="J46" s="15" t="str">
        <f t="shared" si="0"/>
        <v>Đ</v>
      </c>
      <c r="K46" s="10"/>
      <c r="L46" s="10" t="s">
        <v>22</v>
      </c>
      <c r="M46" s="10" t="str">
        <f t="shared" si="1"/>
        <v>Đ</v>
      </c>
      <c r="N46" s="13" t="str">
        <f t="shared" si="2"/>
        <v>Đ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18">
        <v>40</v>
      </c>
      <c r="B47" s="12">
        <v>1900323423</v>
      </c>
      <c r="C47" s="22" t="s">
        <v>492</v>
      </c>
      <c r="D47" s="20" t="s">
        <v>329</v>
      </c>
      <c r="E47" s="12" t="s">
        <v>22</v>
      </c>
      <c r="F47" s="12" t="s">
        <v>22</v>
      </c>
      <c r="G47" s="14" t="s">
        <v>22</v>
      </c>
      <c r="H47" s="14" t="s">
        <v>22</v>
      </c>
      <c r="I47" s="14" t="s">
        <v>22</v>
      </c>
      <c r="J47" s="16" t="str">
        <f t="shared" si="0"/>
        <v>Đ</v>
      </c>
      <c r="K47" s="12"/>
      <c r="L47" s="12" t="s">
        <v>22</v>
      </c>
      <c r="M47" s="12" t="str">
        <f t="shared" si="1"/>
        <v>Đ</v>
      </c>
      <c r="N47" s="14" t="str">
        <f t="shared" si="2"/>
        <v>Đ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8">
        <v>41</v>
      </c>
      <c r="B48" s="12">
        <v>1900323424</v>
      </c>
      <c r="C48" s="22" t="s">
        <v>493</v>
      </c>
      <c r="D48" s="20" t="s">
        <v>494</v>
      </c>
      <c r="E48" s="12" t="s">
        <v>22</v>
      </c>
      <c r="F48" s="12" t="s">
        <v>22</v>
      </c>
      <c r="G48" s="14" t="s">
        <v>22</v>
      </c>
      <c r="H48" s="14" t="s">
        <v>22</v>
      </c>
      <c r="I48" s="14" t="s">
        <v>22</v>
      </c>
      <c r="J48" s="16" t="str">
        <f t="shared" si="0"/>
        <v>Đ</v>
      </c>
      <c r="K48" s="12"/>
      <c r="L48" s="12" t="s">
        <v>22</v>
      </c>
      <c r="M48" s="12" t="str">
        <f t="shared" si="1"/>
        <v>Đ</v>
      </c>
      <c r="N48" s="14" t="str">
        <f t="shared" si="2"/>
        <v>Đ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39" t="s">
        <v>98</v>
      </c>
      <c r="B49" s="40"/>
      <c r="C49" s="41"/>
      <c r="D49" s="41"/>
      <c r="E49" s="40"/>
      <c r="F49" s="40"/>
      <c r="G49" s="40"/>
      <c r="H49" s="41"/>
      <c r="I49" s="42"/>
      <c r="J49" s="7"/>
      <c r="K49" s="8"/>
      <c r="L49" s="8"/>
      <c r="M49" s="8"/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30"/>
      <c r="B50" s="30"/>
      <c r="C50" s="43"/>
      <c r="D50" s="43"/>
      <c r="E50" s="30"/>
      <c r="F50" s="30"/>
      <c r="G50" s="30"/>
      <c r="H50" s="43"/>
      <c r="I50" s="44"/>
    </row>
    <row r="51" spans="1:37" ht="12.75" customHeight="1" x14ac:dyDescent="0.25">
      <c r="A51" s="45" t="s">
        <v>99</v>
      </c>
      <c r="B51" s="30"/>
      <c r="C51" s="43"/>
      <c r="D51" s="46" t="s">
        <v>76</v>
      </c>
      <c r="E51" s="47"/>
      <c r="F51" s="47" t="str">
        <f>TEXT(COUNTIF(J8:J48,"Đ")+COUNTIF(J8:J48,"D"),"#0")</f>
        <v>41</v>
      </c>
      <c r="G51" s="47"/>
      <c r="H51" s="23" t="s">
        <v>100</v>
      </c>
      <c r="I51" s="48" t="str">
        <f>ROUND(F51/IF((COUNTIF(J8:J48,"Đ")+COUNTIF(J8:J48,"D")+COUNTIF(J8:J48,"CD")+COUNTIF(J8:J48,"CĐ")+COUNTIF(J8:J48,"C"))=0,1,(COUNTIF(J8:J48,"Đ")+COUNTIF(J8:J48,"D")+COUNTIF(J8:J48,"CD")+COUNTIF(J8:J48,"CĐ")+COUNTIF(J8:J48,"C"))),4)*100&amp;"%"</f>
        <v>100%</v>
      </c>
    </row>
    <row r="52" spans="1:37" ht="12.75" customHeight="1" x14ac:dyDescent="0.25">
      <c r="A52" s="49" t="s">
        <v>101</v>
      </c>
      <c r="B52" s="50"/>
      <c r="C52" s="51"/>
      <c r="D52" s="52" t="s">
        <v>102</v>
      </c>
      <c r="E52" s="53"/>
      <c r="F52" s="53" t="str">
        <f>TEXT(COUNTIF(J8:J48,"CĐ")+COUNTIF(J8:J48,"CD")+COUNTIF(J8:J48,"C"),"#0")</f>
        <v>0</v>
      </c>
      <c r="G52" s="53"/>
      <c r="H52" s="24" t="s">
        <v>100</v>
      </c>
      <c r="I52" s="54" t="str">
        <f>ROUND(F52/IF((COUNTIF(J8:J48,"Đ")+COUNTIF(J8:J48,"D")+COUNTIF(J8:J48,"CD")+COUNTIF(J8:J48,"CĐ")+COUNTIF(J8:J48,"C"))=0,1,(COUNTIF(J8:J48,"Đ")+COUNTIF(J8:J48,"D")+COUNTIF(J8:J48,"CD")+COUNTIF(J8:J48,"CĐ")+COUNTIF(J8:J48,"C"))),4)*100&amp;"%"</f>
        <v>0%</v>
      </c>
    </row>
    <row r="65536" ht="15" x14ac:dyDescent="0.25"/>
  </sheetData>
  <mergeCells count="26">
    <mergeCell ref="A49:I50"/>
    <mergeCell ref="A51:C51"/>
    <mergeCell ref="D51:E51"/>
    <mergeCell ref="F51:G51"/>
    <mergeCell ref="I51"/>
    <mergeCell ref="A52:C52"/>
    <mergeCell ref="D52:E52"/>
    <mergeCell ref="F52:G52"/>
    <mergeCell ref="I52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207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list" allowBlank="1" showInputMessage="1" showErrorMessage="1" errorTitle="Thông báo" error="Bạn phải nhập [Đạt] = d, Đ, đ, 1   [Chưa đạt] = c, CĐ, cđ, 2" sqref="E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1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2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39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0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1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2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3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4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5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6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7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E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F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G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H48">
      <formula1>"Đ,d,đ,1,CĐ,C,cđ,2"</formula1>
    </dataValidation>
    <dataValidation type="list" allowBlank="1" showInputMessage="1" showErrorMessage="1" errorTitle="Thông báo" error="Bạn phải nhập [Đạt] = d, Đ, đ, 1   [Chưa đạt] = c, CĐ, cđ, 2" sqref="I48">
      <formula1>"Đ,d,đ,1,CĐ,C,cđ,2"</formula1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the_duc_12tna1</vt:lpstr>
      <vt:lpstr>the_duc_12tna2</vt:lpstr>
      <vt:lpstr>the_duc_12tn1</vt:lpstr>
      <vt:lpstr>the_duc_12tn2</vt:lpstr>
      <vt:lpstr>the_duc_12a1</vt:lpstr>
      <vt:lpstr>the_duc_12a2</vt:lpstr>
      <vt:lpstr>the_duc_12a3</vt:lpstr>
      <vt:lpstr>the_duc_12a4</vt:lpstr>
      <vt:lpstr>the_duc_12a5</vt:lpstr>
      <vt:lpstr>the_duc_12a6</vt:lpstr>
      <vt:lpstr>the_duc_12a7</vt:lpstr>
      <vt:lpstr>the_duc_12a8</vt:lpstr>
      <vt:lpstr>the_duc_12a9</vt:lpstr>
      <vt:lpstr>the_duc_12a10</vt:lpstr>
      <vt:lpstr>the_duc_12a11</vt:lpstr>
      <vt:lpstr>the_duc_12a12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2021-05-13T14:55:56Z</dcterms:modified>
</cp:coreProperties>
</file>