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05" windowWidth="14805" windowHeight="6840"/>
  </bookViews>
  <sheets>
    <sheet name="Compare uplink" sheetId="1" r:id="rId1"/>
    <sheet name="Compare downlink" sheetId="6" r:id="rId2"/>
    <sheet name="Single layer HM-12.0" sheetId="2" r:id="rId3"/>
    <sheet name="Uplink" sheetId="3" r:id="rId4"/>
    <sheet name="Downlink" sheetId="4" r:id="rId5"/>
    <sheet name="UplinkPoly" sheetId="5" r:id="rId6"/>
    <sheet name="DownlinkPoly" sheetId="7" r:id="rId7"/>
  </sheets>
  <calcPr calcId="145621" calcOnSave="0"/>
</workbook>
</file>

<file path=xl/calcChain.xml><?xml version="1.0" encoding="utf-8"?>
<calcChain xmlns="http://schemas.openxmlformats.org/spreadsheetml/2006/main">
  <c r="C49" i="1" l="1"/>
  <c r="F48" i="1"/>
  <c r="E48" i="1"/>
  <c r="D48" i="1"/>
  <c r="C48" i="1"/>
  <c r="AL39" i="3" l="1"/>
  <c r="AL38" i="3"/>
  <c r="AL37" i="3"/>
  <c r="AL36" i="3"/>
  <c r="AL31" i="3"/>
  <c r="AL30" i="3"/>
  <c r="AL29" i="3"/>
  <c r="AL28" i="3"/>
  <c r="AL23" i="3"/>
  <c r="AL22" i="3"/>
  <c r="AL21" i="3"/>
  <c r="AL20" i="3"/>
  <c r="AL15" i="3"/>
  <c r="AL14" i="3"/>
  <c r="AL13" i="3"/>
  <c r="AL12" i="3"/>
  <c r="AL7" i="3"/>
  <c r="AL6" i="3"/>
  <c r="AL5" i="3"/>
  <c r="AL4" i="3"/>
  <c r="AG39" i="3"/>
  <c r="AG38" i="3"/>
  <c r="AG37" i="3"/>
  <c r="AG36" i="3"/>
  <c r="AG31" i="3"/>
  <c r="AG30" i="3"/>
  <c r="AG29" i="3"/>
  <c r="AG28" i="3"/>
  <c r="AG23" i="3"/>
  <c r="AG22" i="3"/>
  <c r="AG21" i="3"/>
  <c r="AG20" i="3"/>
  <c r="AG15" i="3"/>
  <c r="AG14" i="3"/>
  <c r="AG13" i="3"/>
  <c r="AG12" i="3"/>
  <c r="AG7" i="3"/>
  <c r="AG6" i="3"/>
  <c r="AG5" i="3"/>
  <c r="AG4" i="3"/>
  <c r="AB39" i="3"/>
  <c r="AB38" i="3"/>
  <c r="AB37" i="3"/>
  <c r="AB36" i="3"/>
  <c r="AB31" i="3"/>
  <c r="AB30" i="3"/>
  <c r="AB29" i="3"/>
  <c r="AB28" i="3"/>
  <c r="AB23" i="3"/>
  <c r="AB22" i="3"/>
  <c r="AB21" i="3"/>
  <c r="AB20" i="3"/>
  <c r="AB15" i="3"/>
  <c r="AB14" i="3"/>
  <c r="AB13" i="3"/>
  <c r="AB12" i="3"/>
  <c r="AB7" i="3"/>
  <c r="AB6" i="3"/>
  <c r="AB5" i="3"/>
  <c r="AB4" i="3"/>
  <c r="W39" i="3"/>
  <c r="W38" i="3"/>
  <c r="W37" i="3"/>
  <c r="W36" i="3"/>
  <c r="W31" i="3"/>
  <c r="W30" i="3"/>
  <c r="W29" i="3"/>
  <c r="W28" i="3"/>
  <c r="W23" i="3"/>
  <c r="W22" i="3"/>
  <c r="W21" i="3"/>
  <c r="W20" i="3"/>
  <c r="W15" i="3"/>
  <c r="W14" i="3"/>
  <c r="W13" i="3"/>
  <c r="W12" i="3"/>
  <c r="W7" i="3"/>
  <c r="W6" i="3"/>
  <c r="W5" i="3"/>
  <c r="W4" i="3"/>
  <c r="R39" i="3"/>
  <c r="R38" i="3"/>
  <c r="R37" i="3"/>
  <c r="R36" i="3"/>
  <c r="R31" i="3"/>
  <c r="R30" i="3"/>
  <c r="R29" i="3"/>
  <c r="R28" i="3"/>
  <c r="R23" i="3"/>
  <c r="R22" i="3"/>
  <c r="R21" i="3"/>
  <c r="R20" i="3"/>
  <c r="R15" i="3"/>
  <c r="R14" i="3"/>
  <c r="R13" i="3"/>
  <c r="R12" i="3"/>
  <c r="R7" i="3"/>
  <c r="R6" i="3"/>
  <c r="R5" i="3"/>
  <c r="R4" i="3"/>
  <c r="M39" i="3"/>
  <c r="M38" i="3"/>
  <c r="M37" i="3"/>
  <c r="M36" i="3"/>
  <c r="M31" i="3"/>
  <c r="M30" i="3"/>
  <c r="M29" i="3"/>
  <c r="M28" i="3"/>
  <c r="M23" i="3"/>
  <c r="M22" i="3"/>
  <c r="M21" i="3"/>
  <c r="M20" i="3"/>
  <c r="M15" i="3"/>
  <c r="M14" i="3"/>
  <c r="M13" i="3"/>
  <c r="M12" i="3"/>
  <c r="M7" i="3"/>
  <c r="M6" i="3"/>
  <c r="M5" i="3"/>
  <c r="M4" i="3"/>
  <c r="BC39" i="3"/>
  <c r="BC38" i="3"/>
  <c r="BC37" i="3"/>
  <c r="BC36" i="3"/>
  <c r="BC31" i="3"/>
  <c r="BC30" i="3"/>
  <c r="BC29" i="3"/>
  <c r="BC28" i="3"/>
  <c r="BC23" i="3"/>
  <c r="BC22" i="3"/>
  <c r="BC21" i="3"/>
  <c r="BC20" i="3"/>
  <c r="BC15" i="3"/>
  <c r="BC14" i="3"/>
  <c r="BC13" i="3"/>
  <c r="BC12" i="3"/>
  <c r="BC7" i="3"/>
  <c r="BC6" i="3"/>
  <c r="BC5" i="3"/>
  <c r="BC4" i="3"/>
  <c r="BA39" i="3"/>
  <c r="BA38" i="3"/>
  <c r="BA37" i="3"/>
  <c r="BA36" i="3"/>
  <c r="BA31" i="3"/>
  <c r="BA30" i="3"/>
  <c r="BA29" i="3"/>
  <c r="BA28" i="3"/>
  <c r="BA23" i="3"/>
  <c r="BA22" i="3"/>
  <c r="BA21" i="3"/>
  <c r="BA20" i="3"/>
  <c r="BA15" i="3"/>
  <c r="BA14" i="3"/>
  <c r="BA13" i="3"/>
  <c r="BA12" i="3"/>
  <c r="BA7" i="3"/>
  <c r="BA6" i="3"/>
  <c r="BA5" i="3"/>
  <c r="BA4" i="3"/>
  <c r="AY39" i="3"/>
  <c r="AY38" i="3"/>
  <c r="AY37" i="3"/>
  <c r="AY36" i="3"/>
  <c r="AY31" i="3"/>
  <c r="AY30" i="3"/>
  <c r="AY29" i="3"/>
  <c r="AY28" i="3"/>
  <c r="AY23" i="3"/>
  <c r="AY22" i="3"/>
  <c r="AY21" i="3"/>
  <c r="AY20" i="3"/>
  <c r="AY15" i="3"/>
  <c r="AY14" i="3"/>
  <c r="AY13" i="3"/>
  <c r="AY12" i="3"/>
  <c r="AY7" i="3"/>
  <c r="AY6" i="3"/>
  <c r="AY5" i="3"/>
  <c r="AY4" i="3"/>
  <c r="AW39" i="3"/>
  <c r="AW38" i="3"/>
  <c r="AW37" i="3"/>
  <c r="AW36" i="3"/>
  <c r="AW31" i="3"/>
  <c r="AW30" i="3"/>
  <c r="AW29" i="3"/>
  <c r="AW28" i="3"/>
  <c r="AW23" i="3"/>
  <c r="AW22" i="3"/>
  <c r="AW21" i="3"/>
  <c r="AW20" i="3"/>
  <c r="AW15" i="3"/>
  <c r="AW14" i="3"/>
  <c r="AW13" i="3"/>
  <c r="AW12" i="3"/>
  <c r="AW7" i="3"/>
  <c r="AW6" i="3"/>
  <c r="AW5" i="3"/>
  <c r="AW4" i="3"/>
  <c r="AU39" i="3"/>
  <c r="AU38" i="3"/>
  <c r="AU37" i="3"/>
  <c r="AU36" i="3"/>
  <c r="AU31" i="3"/>
  <c r="AU30" i="3"/>
  <c r="AU29" i="3"/>
  <c r="AU28" i="3"/>
  <c r="AU23" i="3"/>
  <c r="AU22" i="3"/>
  <c r="AU21" i="3"/>
  <c r="AU20" i="3"/>
  <c r="AU15" i="3"/>
  <c r="AU14" i="3"/>
  <c r="AU13" i="3"/>
  <c r="AU12" i="3"/>
  <c r="AU7" i="3"/>
  <c r="AU6" i="3"/>
  <c r="AU5" i="3"/>
  <c r="AU4" i="3"/>
  <c r="AS39" i="3"/>
  <c r="AS38" i="3"/>
  <c r="AS37" i="3"/>
  <c r="AS36" i="3"/>
  <c r="AS31" i="3"/>
  <c r="AS30" i="3"/>
  <c r="AS29" i="3"/>
  <c r="AS28" i="3"/>
  <c r="AS23" i="3"/>
  <c r="AS22" i="3"/>
  <c r="AS21" i="3"/>
  <c r="AS20" i="3"/>
  <c r="AS15" i="3"/>
  <c r="AS14" i="3"/>
  <c r="AS13" i="3"/>
  <c r="AS12" i="3"/>
  <c r="AS6" i="3"/>
  <c r="AS5" i="3"/>
  <c r="AS7" i="3"/>
  <c r="AS4" i="3"/>
  <c r="P65" i="1" l="1"/>
  <c r="P64" i="1"/>
  <c r="P63" i="1"/>
  <c r="P62" i="1"/>
  <c r="P61" i="1"/>
  <c r="P66" i="1" s="1"/>
  <c r="D48" i="2" l="1"/>
  <c r="D47" i="2"/>
  <c r="D46" i="2"/>
  <c r="D45" i="2"/>
  <c r="D44" i="2"/>
  <c r="C48" i="2"/>
  <c r="C47" i="2"/>
  <c r="C46" i="2"/>
  <c r="C45" i="2"/>
  <c r="C44" i="2"/>
  <c r="B48" i="2"/>
  <c r="B47" i="2"/>
  <c r="B46" i="2"/>
  <c r="B45" i="2"/>
  <c r="B44" i="2"/>
  <c r="B49" i="2" l="1"/>
  <c r="C49" i="2"/>
  <c r="D49" i="2"/>
  <c r="AD39" i="6"/>
  <c r="AC39" i="6"/>
  <c r="Z39" i="6"/>
  <c r="Y39" i="6"/>
  <c r="V39" i="6"/>
  <c r="U39" i="6"/>
  <c r="R39" i="6"/>
  <c r="Q39" i="6"/>
  <c r="AD38" i="6"/>
  <c r="AC38" i="6"/>
  <c r="Z38" i="6"/>
  <c r="Y38" i="6"/>
  <c r="V38" i="6"/>
  <c r="U38" i="6"/>
  <c r="R38" i="6"/>
  <c r="Q38" i="6"/>
  <c r="AD37" i="6"/>
  <c r="AC37" i="6"/>
  <c r="Z37" i="6"/>
  <c r="Y37" i="6"/>
  <c r="V37" i="6"/>
  <c r="U37" i="6"/>
  <c r="R37" i="6"/>
  <c r="Q37" i="6"/>
  <c r="AD36" i="6"/>
  <c r="AC36" i="6"/>
  <c r="Z36" i="6"/>
  <c r="Y36" i="6"/>
  <c r="V36" i="6"/>
  <c r="U36" i="6"/>
  <c r="R36" i="6"/>
  <c r="Q36" i="6"/>
  <c r="AD31" i="6"/>
  <c r="AC31" i="6"/>
  <c r="Z31" i="6"/>
  <c r="Y31" i="6"/>
  <c r="V31" i="6"/>
  <c r="U31" i="6"/>
  <c r="R31" i="6"/>
  <c r="Q31" i="6"/>
  <c r="AD30" i="6"/>
  <c r="AC30" i="6"/>
  <c r="Z30" i="6"/>
  <c r="Y30" i="6"/>
  <c r="V30" i="6"/>
  <c r="U30" i="6"/>
  <c r="R30" i="6"/>
  <c r="Q30" i="6"/>
  <c r="AD29" i="6"/>
  <c r="AC29" i="6"/>
  <c r="Z29" i="6"/>
  <c r="Y29" i="6"/>
  <c r="V29" i="6"/>
  <c r="U29" i="6"/>
  <c r="R29" i="6"/>
  <c r="Q29" i="6"/>
  <c r="AD28" i="6"/>
  <c r="AC28" i="6"/>
  <c r="Z28" i="6"/>
  <c r="Y28" i="6"/>
  <c r="V28" i="6"/>
  <c r="U28" i="6"/>
  <c r="R28" i="6"/>
  <c r="Q28" i="6"/>
  <c r="AD23" i="6"/>
  <c r="AC23" i="6"/>
  <c r="Z23" i="6"/>
  <c r="Y23" i="6"/>
  <c r="V23" i="6"/>
  <c r="U23" i="6"/>
  <c r="R23" i="6"/>
  <c r="Q23" i="6"/>
  <c r="AD22" i="6"/>
  <c r="AC22" i="6"/>
  <c r="Z22" i="6"/>
  <c r="Y22" i="6"/>
  <c r="V22" i="6"/>
  <c r="U22" i="6"/>
  <c r="R22" i="6"/>
  <c r="Q22" i="6"/>
  <c r="AD21" i="6"/>
  <c r="AC21" i="6"/>
  <c r="Z21" i="6"/>
  <c r="Y21" i="6"/>
  <c r="V21" i="6"/>
  <c r="U21" i="6"/>
  <c r="R21" i="6"/>
  <c r="Q21" i="6"/>
  <c r="AD20" i="6"/>
  <c r="AC20" i="6"/>
  <c r="Z20" i="6"/>
  <c r="Y20" i="6"/>
  <c r="V20" i="6"/>
  <c r="U20" i="6"/>
  <c r="R20" i="6"/>
  <c r="Q20" i="6"/>
  <c r="AD15" i="6"/>
  <c r="AC15" i="6"/>
  <c r="Z15" i="6"/>
  <c r="Y15" i="6"/>
  <c r="V15" i="6"/>
  <c r="U15" i="6"/>
  <c r="R15" i="6"/>
  <c r="Q15" i="6"/>
  <c r="AD14" i="6"/>
  <c r="AC14" i="6"/>
  <c r="Z14" i="6"/>
  <c r="Y14" i="6"/>
  <c r="V14" i="6"/>
  <c r="U14" i="6"/>
  <c r="R14" i="6"/>
  <c r="Q14" i="6"/>
  <c r="AD13" i="6"/>
  <c r="AC13" i="6"/>
  <c r="Z13" i="6"/>
  <c r="Y13" i="6"/>
  <c r="V13" i="6"/>
  <c r="U13" i="6"/>
  <c r="R13" i="6"/>
  <c r="Q13" i="6"/>
  <c r="AD12" i="6"/>
  <c r="AC12" i="6"/>
  <c r="Z12" i="6"/>
  <c r="Y12" i="6"/>
  <c r="V12" i="6"/>
  <c r="U12" i="6"/>
  <c r="R12" i="6"/>
  <c r="Q12" i="6"/>
  <c r="AD7" i="6"/>
  <c r="AC7" i="6"/>
  <c r="AD6" i="6"/>
  <c r="AC6" i="6"/>
  <c r="AD5" i="6"/>
  <c r="AC5" i="6"/>
  <c r="AD4" i="6"/>
  <c r="AC4" i="6"/>
  <c r="Z7" i="6"/>
  <c r="Y7" i="6"/>
  <c r="Z6" i="6"/>
  <c r="Y6" i="6"/>
  <c r="Z5" i="6"/>
  <c r="Y5" i="6"/>
  <c r="Z4" i="6"/>
  <c r="Y4" i="6"/>
  <c r="V7" i="6"/>
  <c r="U7" i="6"/>
  <c r="V6" i="6"/>
  <c r="U6" i="6"/>
  <c r="V5" i="6"/>
  <c r="U5" i="6"/>
  <c r="V4" i="6"/>
  <c r="U4" i="6"/>
  <c r="R7" i="6"/>
  <c r="Q7" i="6"/>
  <c r="R6" i="6"/>
  <c r="Q6" i="6"/>
  <c r="R5" i="6"/>
  <c r="Q5" i="6"/>
  <c r="R4" i="6"/>
  <c r="Q4" i="6"/>
  <c r="AN40" i="7"/>
  <c r="AM40" i="7"/>
  <c r="AL40" i="7"/>
  <c r="AI40" i="7"/>
  <c r="AH40" i="7"/>
  <c r="AG40" i="7"/>
  <c r="AD40" i="7"/>
  <c r="AC40" i="7"/>
  <c r="AB40" i="7"/>
  <c r="Y40" i="7"/>
  <c r="X40" i="7"/>
  <c r="W40" i="7"/>
  <c r="AN39" i="7"/>
  <c r="AM39" i="7"/>
  <c r="AL39" i="7"/>
  <c r="AI39" i="7"/>
  <c r="AH39" i="7"/>
  <c r="AG39" i="7"/>
  <c r="AD39" i="7"/>
  <c r="AC39" i="7"/>
  <c r="AB39" i="7"/>
  <c r="Y39" i="7"/>
  <c r="X39" i="7"/>
  <c r="W39" i="7"/>
  <c r="AN38" i="7"/>
  <c r="AM38" i="7"/>
  <c r="AL38" i="7"/>
  <c r="AI38" i="7"/>
  <c r="AH38" i="7"/>
  <c r="AG38" i="7"/>
  <c r="AD38" i="7"/>
  <c r="AC38" i="7"/>
  <c r="AB38" i="7"/>
  <c r="Y38" i="7"/>
  <c r="X38" i="7"/>
  <c r="W38" i="7"/>
  <c r="AN37" i="7"/>
  <c r="AM37" i="7"/>
  <c r="AL37" i="7"/>
  <c r="AI37" i="7"/>
  <c r="AH37" i="7"/>
  <c r="AG37" i="7"/>
  <c r="AD37" i="7"/>
  <c r="AC37" i="7"/>
  <c r="AB37" i="7"/>
  <c r="Y37" i="7"/>
  <c r="X37" i="7"/>
  <c r="W37" i="7"/>
  <c r="AN32" i="7"/>
  <c r="AM32" i="7"/>
  <c r="AL32" i="7"/>
  <c r="AI32" i="7"/>
  <c r="AH32" i="7"/>
  <c r="AG32" i="7"/>
  <c r="AD32" i="7"/>
  <c r="AC32" i="7"/>
  <c r="AB32" i="7"/>
  <c r="Y32" i="7"/>
  <c r="X32" i="7"/>
  <c r="W32" i="7"/>
  <c r="AN31" i="7"/>
  <c r="AM31" i="7"/>
  <c r="AL31" i="7"/>
  <c r="AI31" i="7"/>
  <c r="AH31" i="7"/>
  <c r="AG31" i="7"/>
  <c r="AD31" i="7"/>
  <c r="AC31" i="7"/>
  <c r="AB31" i="7"/>
  <c r="Y31" i="7"/>
  <c r="X31" i="7"/>
  <c r="W31" i="7"/>
  <c r="AN30" i="7"/>
  <c r="AM30" i="7"/>
  <c r="AL30" i="7"/>
  <c r="AI30" i="7"/>
  <c r="AH30" i="7"/>
  <c r="AG30" i="7"/>
  <c r="AD30" i="7"/>
  <c r="AC30" i="7"/>
  <c r="AB30" i="7"/>
  <c r="Y30" i="7"/>
  <c r="X30" i="7"/>
  <c r="W30" i="7"/>
  <c r="AN29" i="7"/>
  <c r="AM29" i="7"/>
  <c r="AL29" i="7"/>
  <c r="AI29" i="7"/>
  <c r="AH29" i="7"/>
  <c r="AG29" i="7"/>
  <c r="AD29" i="7"/>
  <c r="AC29" i="7"/>
  <c r="AB29" i="7"/>
  <c r="Y29" i="7"/>
  <c r="X29" i="7"/>
  <c r="W29" i="7"/>
  <c r="AN24" i="7"/>
  <c r="AM24" i="7"/>
  <c r="AL24" i="7"/>
  <c r="AI24" i="7"/>
  <c r="AH24" i="7"/>
  <c r="AG24" i="7"/>
  <c r="AD24" i="7"/>
  <c r="AC24" i="7"/>
  <c r="AB24" i="7"/>
  <c r="Y24" i="7"/>
  <c r="X24" i="7"/>
  <c r="W24" i="7"/>
  <c r="AN23" i="7"/>
  <c r="AM23" i="7"/>
  <c r="AL23" i="7"/>
  <c r="AI23" i="7"/>
  <c r="AH23" i="7"/>
  <c r="AG23" i="7"/>
  <c r="AD23" i="7"/>
  <c r="AC23" i="7"/>
  <c r="AB23" i="7"/>
  <c r="Y23" i="7"/>
  <c r="X23" i="7"/>
  <c r="W23" i="7"/>
  <c r="AN22" i="7"/>
  <c r="AM22" i="7"/>
  <c r="AL22" i="7"/>
  <c r="AI22" i="7"/>
  <c r="AH22" i="7"/>
  <c r="AG22" i="7"/>
  <c r="AD22" i="7"/>
  <c r="AC22" i="7"/>
  <c r="AB22" i="7"/>
  <c r="Y22" i="7"/>
  <c r="X22" i="7"/>
  <c r="W22" i="7"/>
  <c r="AN21" i="7"/>
  <c r="AM21" i="7"/>
  <c r="AL21" i="7"/>
  <c r="AI21" i="7"/>
  <c r="AH21" i="7"/>
  <c r="AG21" i="7"/>
  <c r="AD21" i="7"/>
  <c r="AC21" i="7"/>
  <c r="AB21" i="7"/>
  <c r="Y21" i="7"/>
  <c r="X21" i="7"/>
  <c r="W21" i="7"/>
  <c r="AN16" i="7"/>
  <c r="AM16" i="7"/>
  <c r="AL16" i="7"/>
  <c r="AI16" i="7"/>
  <c r="AH16" i="7"/>
  <c r="AG16" i="7"/>
  <c r="AD16" i="7"/>
  <c r="AC16" i="7"/>
  <c r="AB16" i="7"/>
  <c r="Y16" i="7"/>
  <c r="X16" i="7"/>
  <c r="W16" i="7"/>
  <c r="AN15" i="7"/>
  <c r="AM15" i="7"/>
  <c r="AL15" i="7"/>
  <c r="AI15" i="7"/>
  <c r="AH15" i="7"/>
  <c r="AG15" i="7"/>
  <c r="AD15" i="7"/>
  <c r="AC15" i="7"/>
  <c r="AB15" i="7"/>
  <c r="Y15" i="7"/>
  <c r="X15" i="7"/>
  <c r="W15" i="7"/>
  <c r="AN14" i="7"/>
  <c r="AM14" i="7"/>
  <c r="AL14" i="7"/>
  <c r="AI14" i="7"/>
  <c r="AH14" i="7"/>
  <c r="AG14" i="7"/>
  <c r="AD14" i="7"/>
  <c r="AC14" i="7"/>
  <c r="AB14" i="7"/>
  <c r="Y14" i="7"/>
  <c r="X14" i="7"/>
  <c r="W14" i="7"/>
  <c r="AN13" i="7"/>
  <c r="AM13" i="7"/>
  <c r="AL13" i="7"/>
  <c r="AI13" i="7"/>
  <c r="AH13" i="7"/>
  <c r="AG13" i="7"/>
  <c r="AD13" i="7"/>
  <c r="AC13" i="7"/>
  <c r="AB13" i="7"/>
  <c r="Y13" i="7"/>
  <c r="X13" i="7"/>
  <c r="W13" i="7"/>
  <c r="AN8" i="7"/>
  <c r="AM8" i="7"/>
  <c r="AL8" i="7"/>
  <c r="AN7" i="7"/>
  <c r="AM7" i="7"/>
  <c r="AL7" i="7"/>
  <c r="AN6" i="7"/>
  <c r="AM6" i="7"/>
  <c r="AL6" i="7"/>
  <c r="AN5" i="7"/>
  <c r="AM5" i="7"/>
  <c r="AL5" i="7"/>
  <c r="AI8" i="7"/>
  <c r="AH8" i="7"/>
  <c r="AG8" i="7"/>
  <c r="AI7" i="7"/>
  <c r="AH7" i="7"/>
  <c r="AG7" i="7"/>
  <c r="AI6" i="7"/>
  <c r="AH6" i="7"/>
  <c r="AG6" i="7"/>
  <c r="AI5" i="7"/>
  <c r="AH5" i="7"/>
  <c r="AG5" i="7"/>
  <c r="AD8" i="7"/>
  <c r="AC8" i="7"/>
  <c r="AB8" i="7"/>
  <c r="AD7" i="7"/>
  <c r="AC7" i="7"/>
  <c r="AB7" i="7"/>
  <c r="AD6" i="7"/>
  <c r="AC6" i="7"/>
  <c r="AB6" i="7"/>
  <c r="AD5" i="7"/>
  <c r="AC5" i="7"/>
  <c r="AB5" i="7"/>
  <c r="Y8" i="7"/>
  <c r="X8" i="7"/>
  <c r="W8" i="7"/>
  <c r="Y7" i="7"/>
  <c r="X7" i="7"/>
  <c r="W7" i="7"/>
  <c r="Y6" i="7"/>
  <c r="X6" i="7"/>
  <c r="W6" i="7"/>
  <c r="Y5" i="7"/>
  <c r="X5" i="7"/>
  <c r="W5" i="7"/>
  <c r="AD39" i="1"/>
  <c r="AC39" i="1"/>
  <c r="Z39" i="1"/>
  <c r="Y39" i="1"/>
  <c r="V39" i="1"/>
  <c r="U39" i="1"/>
  <c r="R39" i="1"/>
  <c r="Q39" i="1"/>
  <c r="AD38" i="1"/>
  <c r="AC38" i="1"/>
  <c r="Z38" i="1"/>
  <c r="Y38" i="1"/>
  <c r="V38" i="1"/>
  <c r="U38" i="1"/>
  <c r="R38" i="1"/>
  <c r="Q38" i="1"/>
  <c r="AD37" i="1"/>
  <c r="AC37" i="1"/>
  <c r="Z37" i="1"/>
  <c r="Y37" i="1"/>
  <c r="V37" i="1"/>
  <c r="U37" i="1"/>
  <c r="R37" i="1"/>
  <c r="Q37" i="1"/>
  <c r="AD36" i="1"/>
  <c r="AC36" i="1"/>
  <c r="Z36" i="1"/>
  <c r="Y36" i="1"/>
  <c r="H47" i="1" s="1"/>
  <c r="G60" i="1" s="1"/>
  <c r="V36" i="1"/>
  <c r="U36" i="1"/>
  <c r="G47" i="1" s="1"/>
  <c r="E60" i="1" s="1"/>
  <c r="R36" i="1"/>
  <c r="Q36" i="1"/>
  <c r="F47" i="1" s="1"/>
  <c r="H60" i="1" s="1"/>
  <c r="AD31" i="1"/>
  <c r="AC31" i="1"/>
  <c r="Z31" i="1"/>
  <c r="Y31" i="1"/>
  <c r="V31" i="1"/>
  <c r="U31" i="1"/>
  <c r="R31" i="1"/>
  <c r="Q31" i="1"/>
  <c r="AD30" i="1"/>
  <c r="AC30" i="1"/>
  <c r="Z30" i="1"/>
  <c r="Y30" i="1"/>
  <c r="V30" i="1"/>
  <c r="U30" i="1"/>
  <c r="R30" i="1"/>
  <c r="Q30" i="1"/>
  <c r="AD29" i="1"/>
  <c r="AC29" i="1"/>
  <c r="Z29" i="1"/>
  <c r="Y29" i="1"/>
  <c r="V29" i="1"/>
  <c r="U29" i="1"/>
  <c r="R29" i="1"/>
  <c r="Q29" i="1"/>
  <c r="AD28" i="1"/>
  <c r="AC28" i="1"/>
  <c r="Z28" i="1"/>
  <c r="Y28" i="1"/>
  <c r="H46" i="1" s="1"/>
  <c r="G59" i="1" s="1"/>
  <c r="V28" i="1"/>
  <c r="U28" i="1"/>
  <c r="G46" i="1" s="1"/>
  <c r="E59" i="1" s="1"/>
  <c r="R28" i="1"/>
  <c r="Q28" i="1"/>
  <c r="F46" i="1" s="1"/>
  <c r="H59" i="1" s="1"/>
  <c r="AD23" i="1"/>
  <c r="AC23" i="1"/>
  <c r="Z23" i="1"/>
  <c r="Y23" i="1"/>
  <c r="V23" i="1"/>
  <c r="U23" i="1"/>
  <c r="R23" i="1"/>
  <c r="Q23" i="1"/>
  <c r="AD22" i="1"/>
  <c r="AC22" i="1"/>
  <c r="Z22" i="1"/>
  <c r="Y22" i="1"/>
  <c r="V22" i="1"/>
  <c r="U22" i="1"/>
  <c r="R22" i="1"/>
  <c r="Q22" i="1"/>
  <c r="AD21" i="1"/>
  <c r="AC21" i="1"/>
  <c r="Z21" i="1"/>
  <c r="Y21" i="1"/>
  <c r="V21" i="1"/>
  <c r="U21" i="1"/>
  <c r="R21" i="1"/>
  <c r="Q21" i="1"/>
  <c r="AD20" i="1"/>
  <c r="AC20" i="1"/>
  <c r="Z20" i="1"/>
  <c r="Y20" i="1"/>
  <c r="H45" i="1" s="1"/>
  <c r="G58" i="1" s="1"/>
  <c r="V20" i="1"/>
  <c r="U20" i="1"/>
  <c r="G45" i="1" s="1"/>
  <c r="E58" i="1" s="1"/>
  <c r="R20" i="1"/>
  <c r="Q20" i="1"/>
  <c r="F45" i="1" s="1"/>
  <c r="H58" i="1" s="1"/>
  <c r="AD15" i="1"/>
  <c r="AC15" i="1"/>
  <c r="Z15" i="1"/>
  <c r="Y15" i="1"/>
  <c r="V15" i="1"/>
  <c r="U15" i="1"/>
  <c r="R15" i="1"/>
  <c r="Q15" i="1"/>
  <c r="AD14" i="1"/>
  <c r="AC14" i="1"/>
  <c r="Z14" i="1"/>
  <c r="Y14" i="1"/>
  <c r="V14" i="1"/>
  <c r="U14" i="1"/>
  <c r="R14" i="1"/>
  <c r="Q14" i="1"/>
  <c r="AD13" i="1"/>
  <c r="AC13" i="1"/>
  <c r="Z13" i="1"/>
  <c r="Y13" i="1"/>
  <c r="V13" i="1"/>
  <c r="U13" i="1"/>
  <c r="R13" i="1"/>
  <c r="Q13" i="1"/>
  <c r="AD12" i="1"/>
  <c r="AC12" i="1"/>
  <c r="Z12" i="1"/>
  <c r="Y12" i="1"/>
  <c r="H44" i="1" s="1"/>
  <c r="G57" i="1" s="1"/>
  <c r="V12" i="1"/>
  <c r="U12" i="1"/>
  <c r="G44" i="1" s="1"/>
  <c r="E57" i="1" s="1"/>
  <c r="R12" i="1"/>
  <c r="Q12" i="1"/>
  <c r="F44" i="1" s="1"/>
  <c r="H57" i="1" s="1"/>
  <c r="AD7" i="1"/>
  <c r="AC7" i="1"/>
  <c r="Z7" i="1"/>
  <c r="Y7" i="1"/>
  <c r="V7" i="1"/>
  <c r="U7" i="1"/>
  <c r="R7" i="1"/>
  <c r="Q7" i="1"/>
  <c r="AD6" i="1"/>
  <c r="AC6" i="1"/>
  <c r="Z6" i="1"/>
  <c r="Y6" i="1"/>
  <c r="V6" i="1"/>
  <c r="U6" i="1"/>
  <c r="R6" i="1"/>
  <c r="Q6" i="1"/>
  <c r="AD5" i="1"/>
  <c r="AC5" i="1"/>
  <c r="Z5" i="1"/>
  <c r="Y5" i="1"/>
  <c r="V5" i="1"/>
  <c r="U5" i="1"/>
  <c r="R5" i="1"/>
  <c r="Q5" i="1"/>
  <c r="AD4" i="1"/>
  <c r="AC4" i="1"/>
  <c r="Z4" i="1"/>
  <c r="Y4" i="1"/>
  <c r="H43" i="1" s="1"/>
  <c r="G56" i="1" s="1"/>
  <c r="V4" i="1"/>
  <c r="U4" i="1"/>
  <c r="G43" i="1" s="1"/>
  <c r="E56" i="1" s="1"/>
  <c r="E61" i="1" s="1"/>
  <c r="R4" i="1"/>
  <c r="Q4" i="1"/>
  <c r="F43" i="1" s="1"/>
  <c r="H56" i="1" s="1"/>
  <c r="H61" i="1" s="1"/>
  <c r="G61" i="1" l="1"/>
  <c r="W10" i="7" a="1"/>
  <c r="Z10" i="7" s="1"/>
  <c r="W26" i="7" a="1"/>
  <c r="Y26" i="7" s="1"/>
  <c r="W34" i="7" a="1"/>
  <c r="Y34" i="7" s="1"/>
  <c r="W42" i="7" a="1"/>
  <c r="Y42" i="7" s="1"/>
  <c r="I44" i="1"/>
  <c r="I57" i="1" s="1"/>
  <c r="I47" i="1"/>
  <c r="I60" i="1" s="1"/>
  <c r="I43" i="1"/>
  <c r="I56" i="1" s="1"/>
  <c r="I45" i="1"/>
  <c r="I58" i="1" s="1"/>
  <c r="I46" i="1"/>
  <c r="I59" i="1" s="1"/>
  <c r="AL26" i="7" a="1"/>
  <c r="AN26" i="7" s="1"/>
  <c r="AL34" i="7" a="1"/>
  <c r="AL34" i="7" s="1"/>
  <c r="AG10" i="7" a="1"/>
  <c r="AI10" i="7" s="1"/>
  <c r="AL10" i="7" a="1"/>
  <c r="AL10" i="7" s="1"/>
  <c r="AL42" i="7" a="1"/>
  <c r="AM42" i="7" s="1"/>
  <c r="AG34" i="7" a="1"/>
  <c r="AG34" i="7" s="1"/>
  <c r="AG42" i="7" a="1"/>
  <c r="AH42" i="7" s="1"/>
  <c r="AG26" i="7" a="1"/>
  <c r="AG26" i="7" s="1"/>
  <c r="AB10" i="7" a="1"/>
  <c r="AE10" i="7" s="1"/>
  <c r="AB34" i="7" a="1"/>
  <c r="AC34" i="7" s="1"/>
  <c r="AO26" i="7"/>
  <c r="AL18" i="7" a="1"/>
  <c r="AO18" i="7" s="1"/>
  <c r="AG18" i="7" a="1"/>
  <c r="AG18" i="7" s="1"/>
  <c r="AB42" i="7" a="1"/>
  <c r="AC42" i="7" s="1"/>
  <c r="AB26" i="7" a="1"/>
  <c r="AE26" i="7" s="1"/>
  <c r="X34" i="7"/>
  <c r="AB18" i="7" a="1"/>
  <c r="AC18" i="7" s="1"/>
  <c r="W18" i="7" a="1"/>
  <c r="Y18" i="7" s="1"/>
  <c r="Z34" i="7"/>
  <c r="AI34" i="7"/>
  <c r="AL26" i="7"/>
  <c r="W26" i="7"/>
  <c r="AG10" i="7"/>
  <c r="W10" i="7"/>
  <c r="I61" i="1" l="1"/>
  <c r="AM34" i="7"/>
  <c r="AN34" i="7"/>
  <c r="Z42" i="7"/>
  <c r="W34" i="7"/>
  <c r="X42" i="7"/>
  <c r="W42" i="7"/>
  <c r="AA38" i="4" s="1"/>
  <c r="S38" i="6" s="1"/>
  <c r="T38" i="6" s="1"/>
  <c r="AJ10" i="7"/>
  <c r="AB34" i="7"/>
  <c r="AM26" i="7"/>
  <c r="AP23" i="4" s="1"/>
  <c r="AE23" i="6" s="1"/>
  <c r="AF23" i="6" s="1"/>
  <c r="AO34" i="7"/>
  <c r="X26" i="7"/>
  <c r="AA23" i="4" s="1"/>
  <c r="S23" i="6" s="1"/>
  <c r="T23" i="6" s="1"/>
  <c r="Y10" i="7"/>
  <c r="X10" i="7"/>
  <c r="Z26" i="7"/>
  <c r="AH10" i="7"/>
  <c r="AK4" i="4" s="1"/>
  <c r="AA4" i="6" s="1"/>
  <c r="AB4" i="6" s="1"/>
  <c r="AG42" i="7"/>
  <c r="AB10" i="7"/>
  <c r="AD10" i="7"/>
  <c r="AN10" i="7"/>
  <c r="AM10" i="7"/>
  <c r="AP6" i="4" s="1"/>
  <c r="AE6" i="6" s="1"/>
  <c r="AF6" i="6" s="1"/>
  <c r="AI26" i="7"/>
  <c r="AH26" i="7"/>
  <c r="AK22" i="4" s="1"/>
  <c r="AA22" i="6" s="1"/>
  <c r="AB22" i="6" s="1"/>
  <c r="AI42" i="7"/>
  <c r="AJ26" i="7"/>
  <c r="AJ34" i="7"/>
  <c r="AH34" i="7"/>
  <c r="AK29" i="4" s="1"/>
  <c r="AA29" i="6" s="1"/>
  <c r="AB29" i="6" s="1"/>
  <c r="AD34" i="7"/>
  <c r="AC10" i="7"/>
  <c r="AE34" i="7"/>
  <c r="AN42" i="7"/>
  <c r="AL42" i="7"/>
  <c r="AO42" i="7"/>
  <c r="AO10" i="7"/>
  <c r="AJ42" i="7"/>
  <c r="AK38" i="4" s="1"/>
  <c r="AA38" i="6" s="1"/>
  <c r="AB38" i="6" s="1"/>
  <c r="AP22" i="4"/>
  <c r="AE22" i="6" s="1"/>
  <c r="AF22" i="6" s="1"/>
  <c r="AP21" i="4"/>
  <c r="AE21" i="6" s="1"/>
  <c r="AF21" i="6" s="1"/>
  <c r="AP20" i="4"/>
  <c r="AE20" i="6" s="1"/>
  <c r="AF20" i="6" s="1"/>
  <c r="AL18" i="7"/>
  <c r="AP29" i="4"/>
  <c r="AE29" i="6" s="1"/>
  <c r="AF29" i="6" s="1"/>
  <c r="AM18" i="7"/>
  <c r="AN18" i="7"/>
  <c r="AJ18" i="7"/>
  <c r="AK5" i="4"/>
  <c r="AA5" i="6" s="1"/>
  <c r="AB5" i="6" s="1"/>
  <c r="AK6" i="4"/>
  <c r="AA6" i="6" s="1"/>
  <c r="AB6" i="6" s="1"/>
  <c r="AI18" i="7"/>
  <c r="AH18" i="7"/>
  <c r="AB42" i="7"/>
  <c r="AD42" i="7"/>
  <c r="AE42" i="7"/>
  <c r="AC26" i="7"/>
  <c r="AD26" i="7"/>
  <c r="AB26" i="7"/>
  <c r="AA30" i="4"/>
  <c r="S30" i="6" s="1"/>
  <c r="T30" i="6" s="1"/>
  <c r="AA29" i="4"/>
  <c r="S29" i="6" s="1"/>
  <c r="T29" i="6" s="1"/>
  <c r="AA28" i="4"/>
  <c r="S28" i="6" s="1"/>
  <c r="T28" i="6" s="1"/>
  <c r="AA31" i="4"/>
  <c r="S31" i="6" s="1"/>
  <c r="T31" i="6" s="1"/>
  <c r="AA7" i="4"/>
  <c r="S7" i="6" s="1"/>
  <c r="T7" i="6" s="1"/>
  <c r="AA22" i="4"/>
  <c r="S22" i="6" s="1"/>
  <c r="T22" i="6" s="1"/>
  <c r="AA20" i="4"/>
  <c r="S20" i="6" s="1"/>
  <c r="T20" i="6" s="1"/>
  <c r="AA37" i="4"/>
  <c r="S37" i="6" s="1"/>
  <c r="T37" i="6" s="1"/>
  <c r="AA36" i="4"/>
  <c r="S36" i="6" s="1"/>
  <c r="T36" i="6" s="1"/>
  <c r="Z18" i="7"/>
  <c r="AD18" i="7"/>
  <c r="AE18" i="7"/>
  <c r="W18" i="7"/>
  <c r="AB18" i="7"/>
  <c r="X18" i="7"/>
  <c r="AP39" i="4" l="1"/>
  <c r="AE39" i="6" s="1"/>
  <c r="AF39" i="6" s="1"/>
  <c r="AP30" i="4"/>
  <c r="AE30" i="6" s="1"/>
  <c r="AF30" i="6" s="1"/>
  <c r="AP7" i="4"/>
  <c r="AE7" i="6" s="1"/>
  <c r="AF7" i="6" s="1"/>
  <c r="AA39" i="4"/>
  <c r="S39" i="6" s="1"/>
  <c r="T39" i="6" s="1"/>
  <c r="F47" i="6" s="1"/>
  <c r="H61" i="6" s="1"/>
  <c r="AA5" i="4"/>
  <c r="S5" i="6" s="1"/>
  <c r="T5" i="6" s="1"/>
  <c r="AK7" i="4"/>
  <c r="AA7" i="6" s="1"/>
  <c r="AB7" i="6" s="1"/>
  <c r="H43" i="6" s="1"/>
  <c r="G57" i="6" s="1"/>
  <c r="AP31" i="4"/>
  <c r="AE31" i="6" s="1"/>
  <c r="AF31" i="6" s="1"/>
  <c r="AP28" i="4"/>
  <c r="AE28" i="6" s="1"/>
  <c r="AF28" i="6" s="1"/>
  <c r="AA6" i="4"/>
  <c r="S6" i="6" s="1"/>
  <c r="T6" i="6" s="1"/>
  <c r="AA21" i="4"/>
  <c r="S21" i="6" s="1"/>
  <c r="T21" i="6" s="1"/>
  <c r="AA4" i="4"/>
  <c r="S4" i="6" s="1"/>
  <c r="T4" i="6" s="1"/>
  <c r="AF29" i="4"/>
  <c r="W29" i="6" s="1"/>
  <c r="X29" i="6" s="1"/>
  <c r="AF6" i="4"/>
  <c r="W6" i="6" s="1"/>
  <c r="X6" i="6" s="1"/>
  <c r="AF30" i="4"/>
  <c r="W30" i="6" s="1"/>
  <c r="X30" i="6" s="1"/>
  <c r="AF28" i="4"/>
  <c r="W28" i="6" s="1"/>
  <c r="X28" i="6" s="1"/>
  <c r="AF5" i="4"/>
  <c r="W5" i="6" s="1"/>
  <c r="X5" i="6" s="1"/>
  <c r="AF31" i="4"/>
  <c r="W31" i="6" s="1"/>
  <c r="X31" i="6" s="1"/>
  <c r="AF39" i="4"/>
  <c r="W39" i="6" s="1"/>
  <c r="X39" i="6" s="1"/>
  <c r="AP4" i="4"/>
  <c r="AE4" i="6" s="1"/>
  <c r="AF4" i="6" s="1"/>
  <c r="AK12" i="4"/>
  <c r="AA12" i="6" s="1"/>
  <c r="AB12" i="6" s="1"/>
  <c r="AK20" i="4"/>
  <c r="AA20" i="6" s="1"/>
  <c r="AB20" i="6" s="1"/>
  <c r="AK36" i="4"/>
  <c r="AA36" i="6" s="1"/>
  <c r="AB36" i="6" s="1"/>
  <c r="AK37" i="4"/>
  <c r="AA37" i="6" s="1"/>
  <c r="AB37" i="6" s="1"/>
  <c r="AK30" i="4"/>
  <c r="AA30" i="6" s="1"/>
  <c r="AB30" i="6" s="1"/>
  <c r="AK28" i="4"/>
  <c r="AA28" i="6" s="1"/>
  <c r="AB28" i="6" s="1"/>
  <c r="AK21" i="4"/>
  <c r="AA21" i="6" s="1"/>
  <c r="AB21" i="6" s="1"/>
  <c r="AK31" i="4"/>
  <c r="AA31" i="6" s="1"/>
  <c r="AB31" i="6" s="1"/>
  <c r="AK23" i="4"/>
  <c r="AA23" i="6" s="1"/>
  <c r="AB23" i="6" s="1"/>
  <c r="AF7" i="4"/>
  <c r="W7" i="6" s="1"/>
  <c r="X7" i="6" s="1"/>
  <c r="AP37" i="4"/>
  <c r="AE37" i="6" s="1"/>
  <c r="AF37" i="6" s="1"/>
  <c r="I45" i="6"/>
  <c r="I59" i="6" s="1"/>
  <c r="AP36" i="4"/>
  <c r="AE36" i="6" s="1"/>
  <c r="AF36" i="6" s="1"/>
  <c r="AF4" i="4"/>
  <c r="W4" i="6" s="1"/>
  <c r="X4" i="6" s="1"/>
  <c r="AF21" i="4"/>
  <c r="W21" i="6" s="1"/>
  <c r="X21" i="6" s="1"/>
  <c r="AP38" i="4"/>
  <c r="AE38" i="6" s="1"/>
  <c r="AF38" i="6" s="1"/>
  <c r="AP5" i="4"/>
  <c r="AE5" i="6" s="1"/>
  <c r="AF5" i="6" s="1"/>
  <c r="F46" i="6"/>
  <c r="H60" i="6" s="1"/>
  <c r="F45" i="6"/>
  <c r="H59" i="6" s="1"/>
  <c r="AK39" i="4"/>
  <c r="AA39" i="6" s="1"/>
  <c r="AB39" i="6" s="1"/>
  <c r="AK15" i="4"/>
  <c r="AA15" i="6" s="1"/>
  <c r="AB15" i="6" s="1"/>
  <c r="AF22" i="4"/>
  <c r="W22" i="6" s="1"/>
  <c r="X22" i="6" s="1"/>
  <c r="AF38" i="4"/>
  <c r="W38" i="6" s="1"/>
  <c r="X38" i="6" s="1"/>
  <c r="AF37" i="4"/>
  <c r="W37" i="6" s="1"/>
  <c r="X37" i="6" s="1"/>
  <c r="AF20" i="4"/>
  <c r="W20" i="6" s="1"/>
  <c r="X20" i="6" s="1"/>
  <c r="AP15" i="4"/>
  <c r="AE15" i="6" s="1"/>
  <c r="AF15" i="6" s="1"/>
  <c r="AP14" i="4"/>
  <c r="AE14" i="6" s="1"/>
  <c r="AF14" i="6" s="1"/>
  <c r="AP13" i="4"/>
  <c r="AE13" i="6" s="1"/>
  <c r="AF13" i="6" s="1"/>
  <c r="AP12" i="4"/>
  <c r="AE12" i="6" s="1"/>
  <c r="AF12" i="6" s="1"/>
  <c r="AK13" i="4"/>
  <c r="AA13" i="6" s="1"/>
  <c r="AB13" i="6" s="1"/>
  <c r="AK14" i="4"/>
  <c r="AA14" i="6" s="1"/>
  <c r="AB14" i="6" s="1"/>
  <c r="AF36" i="4"/>
  <c r="W36" i="6" s="1"/>
  <c r="X36" i="6" s="1"/>
  <c r="AF23" i="4"/>
  <c r="W23" i="6" s="1"/>
  <c r="X23" i="6" s="1"/>
  <c r="AF15" i="4"/>
  <c r="W15" i="6" s="1"/>
  <c r="X15" i="6" s="1"/>
  <c r="AF14" i="4"/>
  <c r="W14" i="6" s="1"/>
  <c r="X14" i="6" s="1"/>
  <c r="AF13" i="4"/>
  <c r="W13" i="6" s="1"/>
  <c r="X13" i="6" s="1"/>
  <c r="AF12" i="4"/>
  <c r="W12" i="6" s="1"/>
  <c r="X12" i="6" s="1"/>
  <c r="AA14" i="4"/>
  <c r="S14" i="6" s="1"/>
  <c r="T14" i="6" s="1"/>
  <c r="AA13" i="4"/>
  <c r="S13" i="6" s="1"/>
  <c r="T13" i="6" s="1"/>
  <c r="AA12" i="4"/>
  <c r="S12" i="6" s="1"/>
  <c r="T12" i="6" s="1"/>
  <c r="AA15" i="4"/>
  <c r="S15" i="6" s="1"/>
  <c r="T15" i="6" s="1"/>
  <c r="AN40" i="5"/>
  <c r="AM40" i="5"/>
  <c r="AL40" i="5"/>
  <c r="AI40" i="5"/>
  <c r="AH40" i="5"/>
  <c r="AG40" i="5"/>
  <c r="AD40" i="5"/>
  <c r="AC40" i="5"/>
  <c r="AB40" i="5"/>
  <c r="Y40" i="5"/>
  <c r="X40" i="5"/>
  <c r="W40" i="5"/>
  <c r="AN39" i="5"/>
  <c r="AM39" i="5"/>
  <c r="AL39" i="5"/>
  <c r="AI39" i="5"/>
  <c r="AH39" i="5"/>
  <c r="AG39" i="5"/>
  <c r="AD39" i="5"/>
  <c r="AC39" i="5"/>
  <c r="AB39" i="5"/>
  <c r="Y39" i="5"/>
  <c r="X39" i="5"/>
  <c r="W39" i="5"/>
  <c r="AN38" i="5"/>
  <c r="AM38" i="5"/>
  <c r="AL38" i="5"/>
  <c r="AI38" i="5"/>
  <c r="AH38" i="5"/>
  <c r="AG38" i="5"/>
  <c r="AD38" i="5"/>
  <c r="AC38" i="5"/>
  <c r="AB38" i="5"/>
  <c r="Y38" i="5"/>
  <c r="X38" i="5"/>
  <c r="W38" i="5"/>
  <c r="AN37" i="5"/>
  <c r="AM37" i="5"/>
  <c r="AL37" i="5"/>
  <c r="AL42" i="5" s="1" a="1"/>
  <c r="AO42" i="5" s="1"/>
  <c r="AI37" i="5"/>
  <c r="AH37" i="5"/>
  <c r="AG37" i="5"/>
  <c r="AD37" i="5"/>
  <c r="AC37" i="5"/>
  <c r="AB42" i="5" s="1" a="1"/>
  <c r="AC42" i="5" s="1"/>
  <c r="AB37" i="5"/>
  <c r="Y37" i="5"/>
  <c r="X37" i="5"/>
  <c r="W37" i="5"/>
  <c r="AN32" i="5"/>
  <c r="AM32" i="5"/>
  <c r="AL32" i="5"/>
  <c r="AI32" i="5"/>
  <c r="AH32" i="5"/>
  <c r="AG32" i="5"/>
  <c r="AD32" i="5"/>
  <c r="AC32" i="5"/>
  <c r="AB32" i="5"/>
  <c r="Y32" i="5"/>
  <c r="X32" i="5"/>
  <c r="W32" i="5"/>
  <c r="AN31" i="5"/>
  <c r="AM31" i="5"/>
  <c r="AL31" i="5"/>
  <c r="AI31" i="5"/>
  <c r="AH31" i="5"/>
  <c r="AG31" i="5"/>
  <c r="AD31" i="5"/>
  <c r="AC31" i="5"/>
  <c r="AB31" i="5"/>
  <c r="Y31" i="5"/>
  <c r="X31" i="5"/>
  <c r="W31" i="5"/>
  <c r="AN30" i="5"/>
  <c r="AM30" i="5"/>
  <c r="AL30" i="5"/>
  <c r="AI30" i="5"/>
  <c r="AH30" i="5"/>
  <c r="AG30" i="5"/>
  <c r="AD30" i="5"/>
  <c r="AC30" i="5"/>
  <c r="AB30" i="5"/>
  <c r="Y30" i="5"/>
  <c r="X30" i="5"/>
  <c r="W30" i="5"/>
  <c r="AN29" i="5"/>
  <c r="AM29" i="5"/>
  <c r="AL29" i="5"/>
  <c r="AL34" i="5" s="1" a="1"/>
  <c r="AI29" i="5"/>
  <c r="AH29" i="5"/>
  <c r="AG29" i="5"/>
  <c r="AD29" i="5"/>
  <c r="AC29" i="5"/>
  <c r="AB34" i="5" s="1" a="1"/>
  <c r="AB29" i="5"/>
  <c r="Y29" i="5"/>
  <c r="X29" i="5"/>
  <c r="W29" i="5"/>
  <c r="AN24" i="5"/>
  <c r="AM24" i="5"/>
  <c r="AL24" i="5"/>
  <c r="AI24" i="5"/>
  <c r="AH24" i="5"/>
  <c r="AG24" i="5"/>
  <c r="AD24" i="5"/>
  <c r="AC24" i="5"/>
  <c r="AB24" i="5"/>
  <c r="Y24" i="5"/>
  <c r="X24" i="5"/>
  <c r="W24" i="5"/>
  <c r="AN23" i="5"/>
  <c r="AM23" i="5"/>
  <c r="AL23" i="5"/>
  <c r="AI23" i="5"/>
  <c r="AH23" i="5"/>
  <c r="AG23" i="5"/>
  <c r="AD23" i="5"/>
  <c r="AC23" i="5"/>
  <c r="AB23" i="5"/>
  <c r="Y23" i="5"/>
  <c r="X23" i="5"/>
  <c r="W23" i="5"/>
  <c r="AN22" i="5"/>
  <c r="AM22" i="5"/>
  <c r="AL22" i="5"/>
  <c r="AI22" i="5"/>
  <c r="AH22" i="5"/>
  <c r="AG22" i="5"/>
  <c r="AD22" i="5"/>
  <c r="AC22" i="5"/>
  <c r="AB22" i="5"/>
  <c r="Y22" i="5"/>
  <c r="X22" i="5"/>
  <c r="W22" i="5"/>
  <c r="AN21" i="5"/>
  <c r="AM21" i="5"/>
  <c r="AL21" i="5"/>
  <c r="AL26" i="5" s="1" a="1"/>
  <c r="AO26" i="5" s="1"/>
  <c r="AI21" i="5"/>
  <c r="AH21" i="5"/>
  <c r="AG21" i="5"/>
  <c r="AD21" i="5"/>
  <c r="AC21" i="5"/>
  <c r="AB26" i="5" s="1" a="1"/>
  <c r="AC26" i="5" s="1"/>
  <c r="AB21" i="5"/>
  <c r="Y21" i="5"/>
  <c r="X21" i="5"/>
  <c r="W21" i="5"/>
  <c r="W26" i="5" s="1" a="1"/>
  <c r="Y26" i="5" s="1"/>
  <c r="AN16" i="5"/>
  <c r="AM16" i="5"/>
  <c r="AL16" i="5"/>
  <c r="AI16" i="5"/>
  <c r="AH16" i="5"/>
  <c r="AG16" i="5"/>
  <c r="AD16" i="5"/>
  <c r="AC16" i="5"/>
  <c r="AB16" i="5"/>
  <c r="Y16" i="5"/>
  <c r="X16" i="5"/>
  <c r="W16" i="5"/>
  <c r="AN15" i="5"/>
  <c r="AM15" i="5"/>
  <c r="AL15" i="5"/>
  <c r="AI15" i="5"/>
  <c r="AH15" i="5"/>
  <c r="AG15" i="5"/>
  <c r="AD15" i="5"/>
  <c r="AC15" i="5"/>
  <c r="AB15" i="5"/>
  <c r="Y15" i="5"/>
  <c r="X15" i="5"/>
  <c r="W15" i="5"/>
  <c r="AN14" i="5"/>
  <c r="AM14" i="5"/>
  <c r="AL14" i="5"/>
  <c r="AI14" i="5"/>
  <c r="AH14" i="5"/>
  <c r="AG14" i="5"/>
  <c r="AD14" i="5"/>
  <c r="AC14" i="5"/>
  <c r="AB14" i="5"/>
  <c r="Y14" i="5"/>
  <c r="X14" i="5"/>
  <c r="W14" i="5"/>
  <c r="AN13" i="5"/>
  <c r="AM13" i="5"/>
  <c r="AL13" i="5"/>
  <c r="AI13" i="5"/>
  <c r="AH13" i="5"/>
  <c r="AG13" i="5"/>
  <c r="AD13" i="5"/>
  <c r="AC13" i="5"/>
  <c r="AB13" i="5"/>
  <c r="Y13" i="5"/>
  <c r="X13" i="5"/>
  <c r="W13" i="5"/>
  <c r="AN8" i="5"/>
  <c r="AM8" i="5"/>
  <c r="AL8" i="5"/>
  <c r="AN7" i="5"/>
  <c r="AM7" i="5"/>
  <c r="AL7" i="5"/>
  <c r="AN6" i="5"/>
  <c r="AM6" i="5"/>
  <c r="AL6" i="5"/>
  <c r="AN5" i="5"/>
  <c r="AM5" i="5"/>
  <c r="AI8" i="5"/>
  <c r="AH8" i="5"/>
  <c r="AG8" i="5"/>
  <c r="AI7" i="5"/>
  <c r="AH7" i="5"/>
  <c r="AG7" i="5"/>
  <c r="AI6" i="5"/>
  <c r="AH6" i="5"/>
  <c r="AG6" i="5"/>
  <c r="AI5" i="5"/>
  <c r="AH5" i="5"/>
  <c r="AD8" i="5"/>
  <c r="AC8" i="5"/>
  <c r="AB8" i="5"/>
  <c r="AD7" i="5"/>
  <c r="AC7" i="5"/>
  <c r="AB7" i="5"/>
  <c r="AD6" i="5"/>
  <c r="AC6" i="5"/>
  <c r="AB6" i="5"/>
  <c r="AC5" i="5"/>
  <c r="AD5" i="5"/>
  <c r="Y8" i="5"/>
  <c r="X8" i="5"/>
  <c r="W8" i="5"/>
  <c r="Y7" i="5"/>
  <c r="X7" i="5"/>
  <c r="W7" i="5"/>
  <c r="Y6" i="5"/>
  <c r="X6" i="5"/>
  <c r="W6" i="5"/>
  <c r="Y5" i="5"/>
  <c r="X5" i="5"/>
  <c r="AL5" i="5"/>
  <c r="AG5" i="5"/>
  <c r="AB5" i="5"/>
  <c r="W5" i="5"/>
  <c r="R5" i="5"/>
  <c r="W42" i="5" l="1" a="1"/>
  <c r="Y42" i="5" s="1"/>
  <c r="I46" i="6"/>
  <c r="I60" i="6" s="1"/>
  <c r="H45" i="6"/>
  <c r="G59" i="6" s="1"/>
  <c r="F43" i="6"/>
  <c r="H57" i="6" s="1"/>
  <c r="W34" i="5" a="1"/>
  <c r="W34" i="5" s="1"/>
  <c r="AG18" i="5" a="1"/>
  <c r="AI18" i="5" s="1"/>
  <c r="AG26" i="5" a="1"/>
  <c r="AG26" i="5" s="1"/>
  <c r="G43" i="6"/>
  <c r="E57" i="6" s="1"/>
  <c r="G46" i="6"/>
  <c r="E60" i="6" s="1"/>
  <c r="H46" i="6"/>
  <c r="G60" i="6" s="1"/>
  <c r="H47" i="6"/>
  <c r="G61" i="6" s="1"/>
  <c r="I47" i="6"/>
  <c r="I61" i="6" s="1"/>
  <c r="I43" i="6"/>
  <c r="I57" i="6" s="1"/>
  <c r="H44" i="6"/>
  <c r="G58" i="6" s="1"/>
  <c r="T42" i="6"/>
  <c r="G44" i="6"/>
  <c r="E58" i="6" s="1"/>
  <c r="AF42" i="6"/>
  <c r="F44" i="6"/>
  <c r="AB42" i="6"/>
  <c r="X42" i="6"/>
  <c r="G45" i="6"/>
  <c r="E59" i="6" s="1"/>
  <c r="G47" i="6"/>
  <c r="E61" i="6" s="1"/>
  <c r="I44" i="6"/>
  <c r="AL18" i="5" a="1"/>
  <c r="AL18" i="5" s="1"/>
  <c r="AG34" i="5" a="1"/>
  <c r="AG34" i="5" s="1"/>
  <c r="AG42" i="5" a="1"/>
  <c r="AG42" i="5" s="1"/>
  <c r="AB18" i="5" a="1"/>
  <c r="AB18" i="5" s="1"/>
  <c r="W10" i="5" a="1"/>
  <c r="W10" i="5" s="1"/>
  <c r="W18" i="5" a="1"/>
  <c r="Y18" i="5" s="1"/>
  <c r="AH42" i="5"/>
  <c r="AL42" i="5"/>
  <c r="AE34" i="5"/>
  <c r="AB34" i="5"/>
  <c r="AC34" i="5"/>
  <c r="AO34" i="5"/>
  <c r="AN34" i="5"/>
  <c r="Y34" i="5"/>
  <c r="X34" i="5"/>
  <c r="AB26" i="5"/>
  <c r="AL26" i="5"/>
  <c r="AD26" i="5"/>
  <c r="AN26" i="5"/>
  <c r="AL10" i="5" a="1"/>
  <c r="AO10" i="5" s="1"/>
  <c r="AG10" i="5" a="1"/>
  <c r="AI10" i="5" s="1"/>
  <c r="AB10" i="5" a="1"/>
  <c r="AC10" i="5" s="1"/>
  <c r="AE42" i="5"/>
  <c r="AM42" i="5"/>
  <c r="X42" i="5"/>
  <c r="AB42" i="5"/>
  <c r="AN42" i="5"/>
  <c r="Z42" i="5"/>
  <c r="AD42" i="5"/>
  <c r="Z34" i="5"/>
  <c r="AD34" i="5"/>
  <c r="AL34" i="5"/>
  <c r="AM34" i="5"/>
  <c r="Z26" i="5"/>
  <c r="W26" i="5"/>
  <c r="AE26" i="5"/>
  <c r="AM26" i="5"/>
  <c r="X26" i="5"/>
  <c r="AG18" i="5"/>
  <c r="AH18" i="5"/>
  <c r="AI26" i="5" l="1"/>
  <c r="AJ42" i="5"/>
  <c r="AJ18" i="5"/>
  <c r="AK12" i="3" s="1"/>
  <c r="AA12" i="1" s="1"/>
  <c r="AB12" i="1" s="1"/>
  <c r="AH26" i="5"/>
  <c r="AK21" i="3" s="1"/>
  <c r="AA21" i="1" s="1"/>
  <c r="AB21" i="1" s="1"/>
  <c r="Z18" i="5"/>
  <c r="X18" i="5"/>
  <c r="W42" i="5"/>
  <c r="AA38" i="3" s="1"/>
  <c r="S38" i="1" s="1"/>
  <c r="T38" i="1" s="1"/>
  <c r="W18" i="5"/>
  <c r="AA12" i="3" s="1"/>
  <c r="S12" i="1" s="1"/>
  <c r="T12" i="1" s="1"/>
  <c r="AJ26" i="5"/>
  <c r="AI42" i="5"/>
  <c r="AK39" i="3" s="1"/>
  <c r="AA39" i="1" s="1"/>
  <c r="AB39" i="1" s="1"/>
  <c r="AH34" i="5"/>
  <c r="AJ34" i="5"/>
  <c r="I48" i="6"/>
  <c r="I62" i="6" s="1"/>
  <c r="I58" i="6"/>
  <c r="F48" i="6"/>
  <c r="H62" i="6" s="1"/>
  <c r="H58" i="6"/>
  <c r="H48" i="6"/>
  <c r="G62" i="6" s="1"/>
  <c r="G48" i="6"/>
  <c r="E62" i="6" s="1"/>
  <c r="AN18" i="5"/>
  <c r="AP23" i="3"/>
  <c r="AE23" i="1" s="1"/>
  <c r="AF23" i="1" s="1"/>
  <c r="AP20" i="3"/>
  <c r="AE20" i="1" s="1"/>
  <c r="AF20" i="1" s="1"/>
  <c r="AP22" i="3"/>
  <c r="AE22" i="1" s="1"/>
  <c r="AF22" i="1" s="1"/>
  <c r="AP21" i="3"/>
  <c r="AE21" i="1" s="1"/>
  <c r="AF21" i="1" s="1"/>
  <c r="AO18" i="5"/>
  <c r="AM18" i="5"/>
  <c r="AP31" i="3"/>
  <c r="AE31" i="1" s="1"/>
  <c r="AF31" i="1" s="1"/>
  <c r="AP28" i="3"/>
  <c r="AE28" i="1" s="1"/>
  <c r="AF28" i="1" s="1"/>
  <c r="AP30" i="3"/>
  <c r="AE30" i="1" s="1"/>
  <c r="AF30" i="1" s="1"/>
  <c r="AP29" i="3"/>
  <c r="AE29" i="1" s="1"/>
  <c r="AF29" i="1" s="1"/>
  <c r="AP39" i="3"/>
  <c r="AE39" i="1" s="1"/>
  <c r="AF39" i="1" s="1"/>
  <c r="AP37" i="3"/>
  <c r="AE37" i="1" s="1"/>
  <c r="AF37" i="1" s="1"/>
  <c r="AP36" i="3"/>
  <c r="AE36" i="1" s="1"/>
  <c r="AF36" i="1" s="1"/>
  <c r="AP38" i="3"/>
  <c r="AE38" i="1" s="1"/>
  <c r="AF38" i="1" s="1"/>
  <c r="AK13" i="3"/>
  <c r="AA13" i="1" s="1"/>
  <c r="AB13" i="1" s="1"/>
  <c r="AI34" i="5"/>
  <c r="AK38" i="3"/>
  <c r="AA38" i="1" s="1"/>
  <c r="AB38" i="1" s="1"/>
  <c r="AE18" i="5"/>
  <c r="AF31" i="3"/>
  <c r="W31" i="1" s="1"/>
  <c r="X31" i="1" s="1"/>
  <c r="AF30" i="3"/>
  <c r="W30" i="1" s="1"/>
  <c r="X30" i="1" s="1"/>
  <c r="AF29" i="3"/>
  <c r="W29" i="1" s="1"/>
  <c r="X29" i="1" s="1"/>
  <c r="AF28" i="3"/>
  <c r="W28" i="1" s="1"/>
  <c r="X28" i="1" s="1"/>
  <c r="AD18" i="5"/>
  <c r="AF23" i="3"/>
  <c r="W23" i="1" s="1"/>
  <c r="X23" i="1" s="1"/>
  <c r="AF22" i="3"/>
  <c r="W22" i="1" s="1"/>
  <c r="X22" i="1" s="1"/>
  <c r="AF21" i="3"/>
  <c r="W21" i="1" s="1"/>
  <c r="X21" i="1" s="1"/>
  <c r="AF20" i="3"/>
  <c r="W20" i="1" s="1"/>
  <c r="X20" i="1" s="1"/>
  <c r="AF39" i="3"/>
  <c r="W39" i="1" s="1"/>
  <c r="X39" i="1" s="1"/>
  <c r="AF38" i="3"/>
  <c r="W38" i="1" s="1"/>
  <c r="X38" i="1" s="1"/>
  <c r="AF37" i="3"/>
  <c r="W37" i="1" s="1"/>
  <c r="X37" i="1" s="1"/>
  <c r="AF36" i="3"/>
  <c r="W36" i="1" s="1"/>
  <c r="X36" i="1" s="1"/>
  <c r="AC18" i="5"/>
  <c r="Z10" i="5"/>
  <c r="X10" i="5"/>
  <c r="Y10" i="5"/>
  <c r="AA31" i="3"/>
  <c r="S31" i="1" s="1"/>
  <c r="T31" i="1" s="1"/>
  <c r="AA29" i="3"/>
  <c r="S29" i="1" s="1"/>
  <c r="T29" i="1" s="1"/>
  <c r="AA28" i="3"/>
  <c r="S28" i="1" s="1"/>
  <c r="T28" i="1" s="1"/>
  <c r="AA30" i="3"/>
  <c r="S30" i="1" s="1"/>
  <c r="T30" i="1" s="1"/>
  <c r="AA23" i="3"/>
  <c r="S23" i="1" s="1"/>
  <c r="T23" i="1" s="1"/>
  <c r="AA22" i="3"/>
  <c r="S22" i="1" s="1"/>
  <c r="T22" i="1" s="1"/>
  <c r="AA21" i="3"/>
  <c r="S21" i="1" s="1"/>
  <c r="T21" i="1" s="1"/>
  <c r="AA20" i="3"/>
  <c r="S20" i="1" s="1"/>
  <c r="T20" i="1" s="1"/>
  <c r="AL10" i="5"/>
  <c r="AN10" i="5"/>
  <c r="AM10" i="5"/>
  <c r="AH10" i="5"/>
  <c r="AG10" i="5"/>
  <c r="AJ10" i="5"/>
  <c r="AD10" i="5"/>
  <c r="AE10" i="5"/>
  <c r="AB10" i="5"/>
  <c r="N39" i="6"/>
  <c r="M39" i="6"/>
  <c r="J39" i="6"/>
  <c r="I39" i="6"/>
  <c r="H39" i="6"/>
  <c r="G39" i="6"/>
  <c r="N38" i="6"/>
  <c r="M38" i="6"/>
  <c r="J38" i="6"/>
  <c r="I38" i="6"/>
  <c r="H38" i="6"/>
  <c r="G38" i="6"/>
  <c r="N37" i="6"/>
  <c r="M37" i="6"/>
  <c r="J37" i="6"/>
  <c r="I37" i="6"/>
  <c r="H37" i="6"/>
  <c r="G37" i="6"/>
  <c r="N36" i="6"/>
  <c r="M36" i="6"/>
  <c r="J36" i="6"/>
  <c r="I36" i="6"/>
  <c r="AH36" i="6" s="1"/>
  <c r="H36" i="6"/>
  <c r="G36" i="6"/>
  <c r="N31" i="6"/>
  <c r="M31" i="6"/>
  <c r="J31" i="6"/>
  <c r="I31" i="6"/>
  <c r="H31" i="6"/>
  <c r="G31" i="6"/>
  <c r="N30" i="6"/>
  <c r="M30" i="6"/>
  <c r="J30" i="6"/>
  <c r="I30" i="6"/>
  <c r="AH30" i="6" s="1"/>
  <c r="H30" i="6"/>
  <c r="G30" i="6"/>
  <c r="N29" i="6"/>
  <c r="M29" i="6"/>
  <c r="J29" i="6"/>
  <c r="I29" i="6"/>
  <c r="H29" i="6"/>
  <c r="G29" i="6"/>
  <c r="N28" i="6"/>
  <c r="M28" i="6"/>
  <c r="J28" i="6"/>
  <c r="I28" i="6"/>
  <c r="AH28" i="6" s="1"/>
  <c r="H28" i="6"/>
  <c r="G28" i="6"/>
  <c r="N23" i="6"/>
  <c r="M23" i="6"/>
  <c r="J23" i="6"/>
  <c r="I23" i="6"/>
  <c r="H23" i="6"/>
  <c r="G23" i="6"/>
  <c r="N22" i="6"/>
  <c r="M22" i="6"/>
  <c r="J22" i="6"/>
  <c r="I22" i="6"/>
  <c r="AH22" i="6" s="1"/>
  <c r="H22" i="6"/>
  <c r="G22" i="6"/>
  <c r="N21" i="6"/>
  <c r="M21" i="6"/>
  <c r="J21" i="6"/>
  <c r="I21" i="6"/>
  <c r="H21" i="6"/>
  <c r="G21" i="6"/>
  <c r="N20" i="6"/>
  <c r="M20" i="6"/>
  <c r="J20" i="6"/>
  <c r="I20" i="6"/>
  <c r="AH20" i="6" s="1"/>
  <c r="H20" i="6"/>
  <c r="G20" i="6"/>
  <c r="N15" i="6"/>
  <c r="M15" i="6"/>
  <c r="J15" i="6"/>
  <c r="I15" i="6"/>
  <c r="H15" i="6"/>
  <c r="G15" i="6"/>
  <c r="N14" i="6"/>
  <c r="M14" i="6"/>
  <c r="J14" i="6"/>
  <c r="I14" i="6"/>
  <c r="AH14" i="6" s="1"/>
  <c r="H14" i="6"/>
  <c r="G14" i="6"/>
  <c r="N13" i="6"/>
  <c r="M13" i="6"/>
  <c r="J13" i="6"/>
  <c r="I13" i="6"/>
  <c r="H13" i="6"/>
  <c r="G13" i="6"/>
  <c r="N12" i="6"/>
  <c r="M12" i="6"/>
  <c r="J12" i="6"/>
  <c r="I12" i="6"/>
  <c r="AH12" i="6" s="1"/>
  <c r="H12" i="6"/>
  <c r="G12" i="6"/>
  <c r="N7" i="6"/>
  <c r="M7" i="6"/>
  <c r="J7" i="6"/>
  <c r="I7" i="6"/>
  <c r="H7" i="6"/>
  <c r="G7" i="6"/>
  <c r="N6" i="6"/>
  <c r="M6" i="6"/>
  <c r="J6" i="6"/>
  <c r="I6" i="6"/>
  <c r="AH6" i="6" s="1"/>
  <c r="H6" i="6"/>
  <c r="G6" i="6"/>
  <c r="N5" i="6"/>
  <c r="M5" i="6"/>
  <c r="J5" i="6"/>
  <c r="I5" i="6"/>
  <c r="H5" i="6"/>
  <c r="G5" i="6"/>
  <c r="N4" i="6"/>
  <c r="M4" i="6"/>
  <c r="J4" i="6"/>
  <c r="I4" i="6"/>
  <c r="AH4" i="6" s="1"/>
  <c r="H4" i="6"/>
  <c r="G4" i="6"/>
  <c r="T40" i="7"/>
  <c r="S40" i="7"/>
  <c r="R40" i="7"/>
  <c r="O40" i="7"/>
  <c r="N40" i="7"/>
  <c r="M40" i="7"/>
  <c r="T39" i="7"/>
  <c r="S39" i="7"/>
  <c r="R39" i="7"/>
  <c r="O39" i="7"/>
  <c r="N39" i="7"/>
  <c r="M39" i="7"/>
  <c r="T38" i="7"/>
  <c r="S38" i="7"/>
  <c r="R38" i="7"/>
  <c r="O38" i="7"/>
  <c r="N38" i="7"/>
  <c r="M38" i="7"/>
  <c r="T37" i="7"/>
  <c r="S37" i="7"/>
  <c r="R37" i="7"/>
  <c r="O37" i="7"/>
  <c r="N37" i="7"/>
  <c r="M37" i="7"/>
  <c r="T32" i="7"/>
  <c r="S32" i="7"/>
  <c r="R32" i="7"/>
  <c r="O32" i="7"/>
  <c r="N32" i="7"/>
  <c r="M32" i="7"/>
  <c r="T31" i="7"/>
  <c r="S31" i="7"/>
  <c r="R31" i="7"/>
  <c r="O31" i="7"/>
  <c r="N31" i="7"/>
  <c r="M31" i="7"/>
  <c r="T30" i="7"/>
  <c r="S30" i="7"/>
  <c r="R30" i="7"/>
  <c r="O30" i="7"/>
  <c r="N30" i="7"/>
  <c r="M30" i="7"/>
  <c r="T29" i="7"/>
  <c r="S29" i="7"/>
  <c r="R29" i="7"/>
  <c r="O29" i="7"/>
  <c r="N29" i="7"/>
  <c r="M29" i="7"/>
  <c r="T24" i="7"/>
  <c r="S24" i="7"/>
  <c r="R24" i="7"/>
  <c r="O24" i="7"/>
  <c r="N24" i="7"/>
  <c r="M24" i="7"/>
  <c r="T23" i="7"/>
  <c r="S23" i="7"/>
  <c r="R23" i="7"/>
  <c r="O23" i="7"/>
  <c r="N23" i="7"/>
  <c r="M23" i="7"/>
  <c r="T22" i="7"/>
  <c r="S22" i="7"/>
  <c r="R22" i="7"/>
  <c r="O22" i="7"/>
  <c r="N22" i="7"/>
  <c r="M22" i="7"/>
  <c r="T21" i="7"/>
  <c r="S21" i="7"/>
  <c r="R21" i="7"/>
  <c r="O21" i="7"/>
  <c r="N21" i="7"/>
  <c r="M21" i="7"/>
  <c r="T16" i="7"/>
  <c r="S16" i="7"/>
  <c r="R16" i="7"/>
  <c r="O16" i="7"/>
  <c r="N16" i="7"/>
  <c r="M16" i="7"/>
  <c r="T15" i="7"/>
  <c r="S15" i="7"/>
  <c r="R15" i="7"/>
  <c r="O15" i="7"/>
  <c r="N15" i="7"/>
  <c r="M15" i="7"/>
  <c r="T14" i="7"/>
  <c r="S14" i="7"/>
  <c r="R14" i="7"/>
  <c r="O14" i="7"/>
  <c r="N14" i="7"/>
  <c r="M14" i="7"/>
  <c r="T13" i="7"/>
  <c r="S13" i="7"/>
  <c r="R13" i="7"/>
  <c r="O13" i="7"/>
  <c r="N13" i="7"/>
  <c r="M13" i="7"/>
  <c r="T8" i="7"/>
  <c r="S8" i="7"/>
  <c r="R8" i="7"/>
  <c r="T7" i="7"/>
  <c r="S7" i="7"/>
  <c r="R7" i="7"/>
  <c r="T6" i="7"/>
  <c r="S6" i="7"/>
  <c r="R6" i="7"/>
  <c r="T5" i="7"/>
  <c r="S5" i="7"/>
  <c r="R5" i="7"/>
  <c r="O8" i="7"/>
  <c r="N8" i="7"/>
  <c r="M8" i="7"/>
  <c r="O7" i="7"/>
  <c r="N7" i="7"/>
  <c r="M7" i="7"/>
  <c r="O6" i="7"/>
  <c r="N6" i="7"/>
  <c r="M6" i="7"/>
  <c r="O5" i="7"/>
  <c r="N5" i="7"/>
  <c r="M5" i="7"/>
  <c r="N39" i="1"/>
  <c r="M39" i="1"/>
  <c r="N38" i="1"/>
  <c r="M38" i="1"/>
  <c r="N37" i="1"/>
  <c r="M37" i="1"/>
  <c r="N36" i="1"/>
  <c r="M36" i="1"/>
  <c r="N31" i="1"/>
  <c r="M31" i="1"/>
  <c r="N30" i="1"/>
  <c r="M30" i="1"/>
  <c r="N29" i="1"/>
  <c r="M29" i="1"/>
  <c r="N28" i="1"/>
  <c r="M28" i="1"/>
  <c r="N23" i="1"/>
  <c r="M23" i="1"/>
  <c r="N22" i="1"/>
  <c r="M22" i="1"/>
  <c r="N21" i="1"/>
  <c r="M21" i="1"/>
  <c r="N20" i="1"/>
  <c r="M20" i="1"/>
  <c r="N15" i="1"/>
  <c r="M15" i="1"/>
  <c r="N14" i="1"/>
  <c r="M14" i="1"/>
  <c r="N13" i="1"/>
  <c r="M13" i="1"/>
  <c r="N12" i="1"/>
  <c r="M12" i="1"/>
  <c r="T40" i="5"/>
  <c r="S40" i="5"/>
  <c r="R40" i="5"/>
  <c r="O40" i="5"/>
  <c r="N40" i="5"/>
  <c r="M40" i="5"/>
  <c r="T39" i="5"/>
  <c r="S39" i="5"/>
  <c r="R39" i="5"/>
  <c r="O39" i="5"/>
  <c r="N39" i="5"/>
  <c r="M39" i="5"/>
  <c r="T38" i="5"/>
  <c r="S38" i="5"/>
  <c r="R38" i="5"/>
  <c r="O38" i="5"/>
  <c r="N38" i="5"/>
  <c r="M38" i="5"/>
  <c r="T37" i="5"/>
  <c r="S37" i="5"/>
  <c r="R37" i="5"/>
  <c r="O37" i="5"/>
  <c r="N37" i="5"/>
  <c r="M37" i="5"/>
  <c r="T32" i="5"/>
  <c r="S32" i="5"/>
  <c r="R32" i="5"/>
  <c r="O32" i="5"/>
  <c r="N32" i="5"/>
  <c r="M32" i="5"/>
  <c r="T31" i="5"/>
  <c r="S31" i="5"/>
  <c r="R31" i="5"/>
  <c r="O31" i="5"/>
  <c r="N31" i="5"/>
  <c r="M31" i="5"/>
  <c r="T30" i="5"/>
  <c r="S30" i="5"/>
  <c r="R30" i="5"/>
  <c r="O30" i="5"/>
  <c r="N30" i="5"/>
  <c r="M30" i="5"/>
  <c r="T29" i="5"/>
  <c r="S29" i="5"/>
  <c r="R29" i="5"/>
  <c r="O29" i="5"/>
  <c r="N29" i="5"/>
  <c r="M29" i="5"/>
  <c r="T24" i="5"/>
  <c r="S24" i="5"/>
  <c r="R24" i="5"/>
  <c r="O24" i="5"/>
  <c r="N24" i="5"/>
  <c r="M24" i="5"/>
  <c r="T23" i="5"/>
  <c r="S23" i="5"/>
  <c r="R23" i="5"/>
  <c r="O23" i="5"/>
  <c r="N23" i="5"/>
  <c r="M23" i="5"/>
  <c r="T22" i="5"/>
  <c r="S22" i="5"/>
  <c r="R22" i="5"/>
  <c r="O22" i="5"/>
  <c r="N22" i="5"/>
  <c r="M22" i="5"/>
  <c r="T21" i="5"/>
  <c r="S21" i="5"/>
  <c r="R21" i="5"/>
  <c r="O21" i="5"/>
  <c r="N21" i="5"/>
  <c r="M21" i="5"/>
  <c r="T16" i="5"/>
  <c r="S16" i="5"/>
  <c r="R16" i="5"/>
  <c r="T15" i="5"/>
  <c r="S15" i="5"/>
  <c r="R15" i="5"/>
  <c r="T14" i="5"/>
  <c r="S14" i="5"/>
  <c r="R14" i="5"/>
  <c r="T13" i="5"/>
  <c r="S13" i="5"/>
  <c r="R13" i="5"/>
  <c r="O16" i="5"/>
  <c r="N16" i="5"/>
  <c r="M16" i="5"/>
  <c r="O15" i="5"/>
  <c r="N15" i="5"/>
  <c r="M15" i="5"/>
  <c r="O14" i="5"/>
  <c r="N14" i="5"/>
  <c r="M14" i="5"/>
  <c r="O13" i="5"/>
  <c r="N13" i="5"/>
  <c r="M13" i="5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D47" i="1" s="1"/>
  <c r="D60" i="1" s="1"/>
  <c r="H36" i="1"/>
  <c r="G36" i="1"/>
  <c r="C47" i="1" s="1"/>
  <c r="C60" i="1" s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D46" i="1" s="1"/>
  <c r="D59" i="1" s="1"/>
  <c r="H28" i="1"/>
  <c r="G28" i="1"/>
  <c r="C46" i="1" s="1"/>
  <c r="C59" i="1" s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D45" i="1" s="1"/>
  <c r="D58" i="1" s="1"/>
  <c r="H20" i="1"/>
  <c r="G20" i="1"/>
  <c r="C45" i="1" s="1"/>
  <c r="C58" i="1" s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D44" i="1" s="1"/>
  <c r="D57" i="1" s="1"/>
  <c r="H12" i="1"/>
  <c r="G12" i="1"/>
  <c r="C44" i="1" s="1"/>
  <c r="C57" i="1" s="1"/>
  <c r="N7" i="1"/>
  <c r="N6" i="1"/>
  <c r="N5" i="1"/>
  <c r="N4" i="1"/>
  <c r="M7" i="1"/>
  <c r="M6" i="1"/>
  <c r="M5" i="1"/>
  <c r="M4" i="1"/>
  <c r="AA13" i="3" l="1"/>
  <c r="S13" i="1" s="1"/>
  <c r="T13" i="1" s="1"/>
  <c r="AK14" i="3"/>
  <c r="AA14" i="1" s="1"/>
  <c r="AB14" i="1" s="1"/>
  <c r="AA15" i="3"/>
  <c r="S15" i="1" s="1"/>
  <c r="T15" i="1" s="1"/>
  <c r="AA39" i="3"/>
  <c r="S39" i="1" s="1"/>
  <c r="T39" i="1" s="1"/>
  <c r="AK30" i="3"/>
  <c r="AA30" i="1" s="1"/>
  <c r="AB30" i="1" s="1"/>
  <c r="AK15" i="3"/>
  <c r="AA15" i="1" s="1"/>
  <c r="AB15" i="1" s="1"/>
  <c r="AK20" i="3"/>
  <c r="AA20" i="1" s="1"/>
  <c r="AB20" i="1" s="1"/>
  <c r="AA37" i="3"/>
  <c r="S37" i="1" s="1"/>
  <c r="T37" i="1" s="1"/>
  <c r="AA14" i="3"/>
  <c r="S14" i="1" s="1"/>
  <c r="T14" i="1" s="1"/>
  <c r="AA36" i="3"/>
  <c r="S36" i="1" s="1"/>
  <c r="T36" i="1" s="1"/>
  <c r="AA6" i="3"/>
  <c r="S6" i="1" s="1"/>
  <c r="T6" i="1" s="1"/>
  <c r="AA4" i="3"/>
  <c r="S4" i="1" s="1"/>
  <c r="T4" i="1" s="1"/>
  <c r="AK29" i="3"/>
  <c r="AA29" i="1" s="1"/>
  <c r="AB29" i="1" s="1"/>
  <c r="AK22" i="3"/>
  <c r="AA22" i="1" s="1"/>
  <c r="AB22" i="1" s="1"/>
  <c r="AK23" i="3"/>
  <c r="AA23" i="1" s="1"/>
  <c r="AB23" i="1" s="1"/>
  <c r="AP13" i="3"/>
  <c r="AE13" i="1" s="1"/>
  <c r="AF13" i="1" s="1"/>
  <c r="AH38" i="6"/>
  <c r="AJ5" i="6"/>
  <c r="AJ7" i="6"/>
  <c r="AJ13" i="6"/>
  <c r="AJ23" i="6"/>
  <c r="AJ39" i="6"/>
  <c r="AH5" i="6"/>
  <c r="AJ6" i="6"/>
  <c r="AJ12" i="6"/>
  <c r="AH23" i="6"/>
  <c r="AJ28" i="6"/>
  <c r="AJ30" i="6"/>
  <c r="AJ38" i="6"/>
  <c r="AH39" i="6"/>
  <c r="AJ15" i="6"/>
  <c r="AJ21" i="6"/>
  <c r="AJ29" i="6"/>
  <c r="AJ31" i="6"/>
  <c r="AJ37" i="6"/>
  <c r="AJ4" i="6"/>
  <c r="AH7" i="6"/>
  <c r="AH13" i="6"/>
  <c r="AJ14" i="6"/>
  <c r="AH15" i="6"/>
  <c r="AJ20" i="6"/>
  <c r="AH21" i="6"/>
  <c r="AJ22" i="6"/>
  <c r="AH29" i="6"/>
  <c r="AH31" i="6"/>
  <c r="AJ36" i="6"/>
  <c r="AH37" i="6"/>
  <c r="D52" i="6"/>
  <c r="AP15" i="3"/>
  <c r="AE15" i="1" s="1"/>
  <c r="AF15" i="1" s="1"/>
  <c r="AA7" i="3"/>
  <c r="S7" i="1" s="1"/>
  <c r="T7" i="1" s="1"/>
  <c r="AK36" i="3"/>
  <c r="AA36" i="1" s="1"/>
  <c r="AB36" i="1" s="1"/>
  <c r="AK31" i="3"/>
  <c r="AA31" i="1" s="1"/>
  <c r="AB31" i="1" s="1"/>
  <c r="AK37" i="3"/>
  <c r="AA37" i="1" s="1"/>
  <c r="AB37" i="1" s="1"/>
  <c r="AK28" i="3"/>
  <c r="AA28" i="1" s="1"/>
  <c r="AB28" i="1" s="1"/>
  <c r="AF13" i="3"/>
  <c r="W13" i="1" s="1"/>
  <c r="X13" i="1" s="1"/>
  <c r="AF15" i="3"/>
  <c r="W15" i="1" s="1"/>
  <c r="X15" i="1" s="1"/>
  <c r="AI37" i="1"/>
  <c r="AI13" i="1"/>
  <c r="AI15" i="1"/>
  <c r="AI21" i="1"/>
  <c r="AI23" i="1"/>
  <c r="AI29" i="1"/>
  <c r="AI31" i="1"/>
  <c r="AI39" i="1"/>
  <c r="AI12" i="1"/>
  <c r="AI14" i="1"/>
  <c r="AI20" i="1"/>
  <c r="AI22" i="1"/>
  <c r="AI28" i="1"/>
  <c r="AI30" i="1"/>
  <c r="AI36" i="1"/>
  <c r="AI38" i="1"/>
  <c r="V54" i="1"/>
  <c r="V64" i="1" s="1"/>
  <c r="R18" i="7" a="1"/>
  <c r="R18" i="7" s="1"/>
  <c r="R34" i="7" a="1"/>
  <c r="U34" i="7" s="1"/>
  <c r="E43" i="1"/>
  <c r="F56" i="1" s="1"/>
  <c r="E44" i="1"/>
  <c r="F57" i="1" s="1"/>
  <c r="E45" i="1"/>
  <c r="F58" i="1" s="1"/>
  <c r="E46" i="1"/>
  <c r="F59" i="1" s="1"/>
  <c r="E47" i="1"/>
  <c r="F60" i="1" s="1"/>
  <c r="S54" i="1"/>
  <c r="U64" i="1" s="1"/>
  <c r="T54" i="1"/>
  <c r="R64" i="1" s="1"/>
  <c r="V55" i="1"/>
  <c r="V65" i="1" s="1"/>
  <c r="S52" i="1"/>
  <c r="U62" i="1" s="1"/>
  <c r="S53" i="1"/>
  <c r="U63" i="1" s="1"/>
  <c r="T55" i="1"/>
  <c r="R65" i="1" s="1"/>
  <c r="T53" i="1"/>
  <c r="R63" i="1" s="1"/>
  <c r="U52" i="1"/>
  <c r="T62" i="1" s="1"/>
  <c r="V53" i="1"/>
  <c r="V63" i="1" s="1"/>
  <c r="M10" i="7" a="1"/>
  <c r="O10" i="7" s="1"/>
  <c r="M18" i="7" a="1"/>
  <c r="M18" i="7" s="1"/>
  <c r="M42" i="7" a="1"/>
  <c r="M42" i="7" s="1"/>
  <c r="AP7" i="3"/>
  <c r="AE7" i="1" s="1"/>
  <c r="AF7" i="1" s="1"/>
  <c r="AP5" i="3"/>
  <c r="AE5" i="1" s="1"/>
  <c r="AF5" i="1" s="1"/>
  <c r="AP6" i="3"/>
  <c r="AE6" i="1" s="1"/>
  <c r="AF6" i="1" s="1"/>
  <c r="AP4" i="3"/>
  <c r="AE4" i="1" s="1"/>
  <c r="AF4" i="1" s="1"/>
  <c r="AP14" i="3"/>
  <c r="AE14" i="1" s="1"/>
  <c r="AF14" i="1" s="1"/>
  <c r="AP12" i="3"/>
  <c r="AE12" i="1" s="1"/>
  <c r="AF12" i="1" s="1"/>
  <c r="AK7" i="3"/>
  <c r="AA7" i="1" s="1"/>
  <c r="AB7" i="1" s="1"/>
  <c r="AK6" i="3"/>
  <c r="AA6" i="1" s="1"/>
  <c r="AB6" i="1" s="1"/>
  <c r="AK5" i="3"/>
  <c r="AA5" i="1" s="1"/>
  <c r="AB5" i="1" s="1"/>
  <c r="AK4" i="3"/>
  <c r="AA4" i="1" s="1"/>
  <c r="AB4" i="1" s="1"/>
  <c r="AF14" i="3"/>
  <c r="W14" i="1" s="1"/>
  <c r="X14" i="1" s="1"/>
  <c r="AF12" i="3"/>
  <c r="W12" i="1" s="1"/>
  <c r="X12" i="1" s="1"/>
  <c r="AF7" i="3"/>
  <c r="W7" i="1" s="1"/>
  <c r="X7" i="1" s="1"/>
  <c r="AF6" i="3"/>
  <c r="W6" i="1" s="1"/>
  <c r="X6" i="1" s="1"/>
  <c r="AF5" i="3"/>
  <c r="W5" i="1" s="1"/>
  <c r="X5" i="1" s="1"/>
  <c r="AF4" i="3"/>
  <c r="W4" i="1" s="1"/>
  <c r="X4" i="1" s="1"/>
  <c r="AA5" i="3"/>
  <c r="S5" i="1" s="1"/>
  <c r="T5" i="1" s="1"/>
  <c r="R18" i="5" a="1"/>
  <c r="S18" i="5" s="1"/>
  <c r="M18" i="5" a="1"/>
  <c r="P18" i="5" s="1"/>
  <c r="M26" i="5" a="1"/>
  <c r="M26" i="5" s="1"/>
  <c r="M34" i="5" a="1"/>
  <c r="M34" i="5" s="1"/>
  <c r="R10" i="7" a="1"/>
  <c r="R10" i="7" s="1"/>
  <c r="R26" i="7" a="1"/>
  <c r="R26" i="7" s="1"/>
  <c r="R42" i="7" a="1"/>
  <c r="S42" i="7" s="1"/>
  <c r="M26" i="7" a="1"/>
  <c r="N26" i="7" s="1"/>
  <c r="M34" i="7" a="1"/>
  <c r="M34" i="7" s="1"/>
  <c r="R42" i="5" a="1"/>
  <c r="U42" i="5" s="1"/>
  <c r="R34" i="5" a="1"/>
  <c r="R34" i="5" s="1"/>
  <c r="M42" i="5" a="1"/>
  <c r="N42" i="5" s="1"/>
  <c r="R26" i="5" a="1"/>
  <c r="T26" i="5" s="1"/>
  <c r="S18" i="7"/>
  <c r="T8" i="5"/>
  <c r="S8" i="5"/>
  <c r="T7" i="5"/>
  <c r="S7" i="5"/>
  <c r="T6" i="5"/>
  <c r="S6" i="5"/>
  <c r="R8" i="5"/>
  <c r="R7" i="5"/>
  <c r="R6" i="5"/>
  <c r="T5" i="5"/>
  <c r="S5" i="5"/>
  <c r="H7" i="1"/>
  <c r="H6" i="1"/>
  <c r="H5" i="1"/>
  <c r="H4" i="1"/>
  <c r="G7" i="1"/>
  <c r="G6" i="1"/>
  <c r="G5" i="1"/>
  <c r="G4" i="1"/>
  <c r="J7" i="1"/>
  <c r="J6" i="1"/>
  <c r="J5" i="1"/>
  <c r="J4" i="1"/>
  <c r="I7" i="1"/>
  <c r="I6" i="1"/>
  <c r="I5" i="1"/>
  <c r="I4" i="1"/>
  <c r="AI4" i="1" s="1"/>
  <c r="O8" i="5"/>
  <c r="O7" i="5"/>
  <c r="O6" i="5"/>
  <c r="O5" i="5"/>
  <c r="N5" i="5"/>
  <c r="N8" i="5"/>
  <c r="N7" i="5"/>
  <c r="N6" i="5"/>
  <c r="M5" i="5"/>
  <c r="M8" i="5"/>
  <c r="M7" i="5"/>
  <c r="M6" i="5"/>
  <c r="S55" i="1" l="1"/>
  <c r="U65" i="1" s="1"/>
  <c r="U55" i="1"/>
  <c r="T65" i="1" s="1"/>
  <c r="U53" i="1"/>
  <c r="T63" i="1" s="1"/>
  <c r="R18" i="5"/>
  <c r="V15" i="3" s="1"/>
  <c r="O15" i="1" s="1"/>
  <c r="P15" i="1" s="1"/>
  <c r="P26" i="5"/>
  <c r="AI6" i="1"/>
  <c r="AI7" i="1"/>
  <c r="AI5" i="1"/>
  <c r="S51" i="1"/>
  <c r="S56" i="1" s="1"/>
  <c r="U54" i="1"/>
  <c r="T64" i="1" s="1"/>
  <c r="F61" i="1"/>
  <c r="K47" i="1"/>
  <c r="K45" i="1"/>
  <c r="K46" i="1"/>
  <c r="K44" i="1"/>
  <c r="V52" i="1"/>
  <c r="V62" i="1" s="1"/>
  <c r="T42" i="1"/>
  <c r="U18" i="5"/>
  <c r="T18" i="5"/>
  <c r="U18" i="7"/>
  <c r="T18" i="7"/>
  <c r="R34" i="7"/>
  <c r="S34" i="7"/>
  <c r="T34" i="7"/>
  <c r="O26" i="7"/>
  <c r="P10" i="7"/>
  <c r="N18" i="7"/>
  <c r="D43" i="1"/>
  <c r="D56" i="1" s="1"/>
  <c r="D61" i="1" s="1"/>
  <c r="C43" i="1"/>
  <c r="C56" i="1" s="1"/>
  <c r="C61" i="1" s="1"/>
  <c r="T51" i="1"/>
  <c r="X42" i="1"/>
  <c r="T52" i="1"/>
  <c r="R62" i="1" s="1"/>
  <c r="AF42" i="1"/>
  <c r="V51" i="1"/>
  <c r="U51" i="1"/>
  <c r="AB42" i="1"/>
  <c r="S10" i="7"/>
  <c r="N42" i="7"/>
  <c r="P42" i="7"/>
  <c r="O42" i="7"/>
  <c r="O18" i="7"/>
  <c r="M10" i="7"/>
  <c r="P18" i="7"/>
  <c r="N10" i="7"/>
  <c r="T42" i="5"/>
  <c r="N18" i="5"/>
  <c r="P34" i="5"/>
  <c r="O26" i="5"/>
  <c r="Q20" i="3" s="1"/>
  <c r="K20" i="1" s="1"/>
  <c r="N26" i="5"/>
  <c r="M42" i="5"/>
  <c r="N34" i="5"/>
  <c r="R10" i="5" a="1"/>
  <c r="M18" i="5"/>
  <c r="O18" i="5"/>
  <c r="O34" i="5"/>
  <c r="Q30" i="3" s="1"/>
  <c r="K30" i="1" s="1"/>
  <c r="O42" i="5"/>
  <c r="U10" i="7"/>
  <c r="S26" i="7"/>
  <c r="U42" i="7"/>
  <c r="T10" i="7"/>
  <c r="U26" i="7"/>
  <c r="T42" i="7"/>
  <c r="V14" i="4"/>
  <c r="O14" i="6" s="1"/>
  <c r="P14" i="6" s="1"/>
  <c r="T26" i="7"/>
  <c r="R42" i="7"/>
  <c r="P26" i="7"/>
  <c r="N34" i="7"/>
  <c r="M26" i="7"/>
  <c r="O34" i="7"/>
  <c r="P34" i="7"/>
  <c r="R42" i="5"/>
  <c r="S42" i="5"/>
  <c r="S34" i="5"/>
  <c r="R26" i="5"/>
  <c r="T34" i="5"/>
  <c r="P42" i="5"/>
  <c r="S26" i="5"/>
  <c r="U34" i="5"/>
  <c r="U26" i="5"/>
  <c r="M10" i="5" a="1"/>
  <c r="M10" i="5" s="1"/>
  <c r="Q22" i="3" l="1"/>
  <c r="K22" i="1" s="1"/>
  <c r="V13" i="3"/>
  <c r="O13" i="1" s="1"/>
  <c r="P13" i="1" s="1"/>
  <c r="V12" i="3"/>
  <c r="O12" i="1" s="1"/>
  <c r="P12" i="1" s="1"/>
  <c r="Q39" i="3"/>
  <c r="K39" i="1" s="1"/>
  <c r="AI42" i="1"/>
  <c r="K43" i="1"/>
  <c r="U61" i="1"/>
  <c r="U66" i="1" s="1"/>
  <c r="K48" i="1"/>
  <c r="V28" i="4"/>
  <c r="O28" i="6" s="1"/>
  <c r="P28" i="6" s="1"/>
  <c r="V30" i="4"/>
  <c r="O30" i="6" s="1"/>
  <c r="P30" i="6" s="1"/>
  <c r="V14" i="3"/>
  <c r="O14" i="1" s="1"/>
  <c r="P14" i="1" s="1"/>
  <c r="V39" i="3"/>
  <c r="O39" i="1" s="1"/>
  <c r="P39" i="1" s="1"/>
  <c r="Q12" i="3"/>
  <c r="K12" i="1" s="1"/>
  <c r="L12" i="1" s="1"/>
  <c r="Q23" i="3"/>
  <c r="K23" i="1" s="1"/>
  <c r="L23" i="1" s="1"/>
  <c r="V15" i="4"/>
  <c r="O15" i="6" s="1"/>
  <c r="P15" i="6" s="1"/>
  <c r="Q38" i="3"/>
  <c r="K38" i="1" s="1"/>
  <c r="Q21" i="3"/>
  <c r="K21" i="1" s="1"/>
  <c r="L21" i="1" s="1"/>
  <c r="Q28" i="3"/>
  <c r="K28" i="1" s="1"/>
  <c r="L28" i="1" s="1"/>
  <c r="Q29" i="3"/>
  <c r="K29" i="1" s="1"/>
  <c r="L29" i="1" s="1"/>
  <c r="R61" i="1"/>
  <c r="R66" i="1" s="1"/>
  <c r="T56" i="1"/>
  <c r="T61" i="1"/>
  <c r="T66" i="1" s="1"/>
  <c r="U56" i="1"/>
  <c r="V61" i="1"/>
  <c r="V66" i="1" s="1"/>
  <c r="V56" i="1"/>
  <c r="V12" i="4"/>
  <c r="O12" i="6" s="1"/>
  <c r="P12" i="6" s="1"/>
  <c r="V23" i="4"/>
  <c r="O23" i="6" s="1"/>
  <c r="P23" i="6" s="1"/>
  <c r="V13" i="4"/>
  <c r="O13" i="6" s="1"/>
  <c r="P13" i="6" s="1"/>
  <c r="V31" i="4"/>
  <c r="O31" i="6" s="1"/>
  <c r="P31" i="6" s="1"/>
  <c r="Q4" i="4"/>
  <c r="K4" i="6" s="1"/>
  <c r="L4" i="6" s="1"/>
  <c r="V29" i="4"/>
  <c r="O29" i="6" s="1"/>
  <c r="P29" i="6" s="1"/>
  <c r="Q5" i="4"/>
  <c r="K5" i="6" s="1"/>
  <c r="L5" i="6" s="1"/>
  <c r="Q14" i="4"/>
  <c r="K14" i="6" s="1"/>
  <c r="L14" i="6" s="1"/>
  <c r="V5" i="4"/>
  <c r="O5" i="6" s="1"/>
  <c r="P5" i="6" s="1"/>
  <c r="Q12" i="4"/>
  <c r="K12" i="6" s="1"/>
  <c r="L12" i="6" s="1"/>
  <c r="Q30" i="4"/>
  <c r="K30" i="6" s="1"/>
  <c r="L30" i="6" s="1"/>
  <c r="Q36" i="4"/>
  <c r="K36" i="6" s="1"/>
  <c r="L36" i="6" s="1"/>
  <c r="Q13" i="4"/>
  <c r="K13" i="6" s="1"/>
  <c r="L13" i="6" s="1"/>
  <c r="V21" i="4"/>
  <c r="O21" i="6" s="1"/>
  <c r="P21" i="6" s="1"/>
  <c r="V7" i="4"/>
  <c r="O7" i="6" s="1"/>
  <c r="P7" i="6" s="1"/>
  <c r="Q39" i="4"/>
  <c r="K39" i="6" s="1"/>
  <c r="L39" i="6" s="1"/>
  <c r="Q37" i="4"/>
  <c r="K37" i="6" s="1"/>
  <c r="L37" i="6" s="1"/>
  <c r="Q38" i="4"/>
  <c r="K38" i="6" s="1"/>
  <c r="L38" i="6" s="1"/>
  <c r="Q6" i="4"/>
  <c r="K6" i="6" s="1"/>
  <c r="L6" i="6" s="1"/>
  <c r="Q15" i="4"/>
  <c r="K15" i="6" s="1"/>
  <c r="L15" i="6" s="1"/>
  <c r="Q7" i="4"/>
  <c r="K7" i="6" s="1"/>
  <c r="L7" i="6" s="1"/>
  <c r="Q31" i="4"/>
  <c r="K31" i="6" s="1"/>
  <c r="L31" i="6" s="1"/>
  <c r="Q31" i="3"/>
  <c r="K31" i="1" s="1"/>
  <c r="L31" i="1" s="1"/>
  <c r="Q15" i="3"/>
  <c r="K15" i="1" s="1"/>
  <c r="AH15" i="1" s="1"/>
  <c r="Q37" i="3"/>
  <c r="K37" i="1" s="1"/>
  <c r="L37" i="1" s="1"/>
  <c r="V36" i="3"/>
  <c r="O36" i="1" s="1"/>
  <c r="P36" i="1" s="1"/>
  <c r="S10" i="5"/>
  <c r="R10" i="5"/>
  <c r="U10" i="5"/>
  <c r="T10" i="5"/>
  <c r="Q13" i="3"/>
  <c r="K13" i="1" s="1"/>
  <c r="AH13" i="1" s="1"/>
  <c r="Q14" i="3"/>
  <c r="K14" i="1" s="1"/>
  <c r="Q36" i="3"/>
  <c r="K36" i="1" s="1"/>
  <c r="V37" i="4"/>
  <c r="O37" i="6" s="1"/>
  <c r="P37" i="6" s="1"/>
  <c r="V36" i="4"/>
  <c r="O36" i="6" s="1"/>
  <c r="P36" i="6" s="1"/>
  <c r="V39" i="4"/>
  <c r="O39" i="6" s="1"/>
  <c r="P39" i="6" s="1"/>
  <c r="V38" i="4"/>
  <c r="O38" i="6" s="1"/>
  <c r="P38" i="6" s="1"/>
  <c r="V6" i="4"/>
  <c r="O6" i="6" s="1"/>
  <c r="P6" i="6" s="1"/>
  <c r="V22" i="4"/>
  <c r="O22" i="6" s="1"/>
  <c r="P22" i="6" s="1"/>
  <c r="V4" i="4"/>
  <c r="O4" i="6" s="1"/>
  <c r="P4" i="6" s="1"/>
  <c r="V20" i="4"/>
  <c r="O20" i="6" s="1"/>
  <c r="P20" i="6" s="1"/>
  <c r="Q22" i="4"/>
  <c r="K22" i="6" s="1"/>
  <c r="L22" i="6" s="1"/>
  <c r="Q21" i="4"/>
  <c r="K21" i="6" s="1"/>
  <c r="L21" i="6" s="1"/>
  <c r="Q20" i="4"/>
  <c r="K20" i="6" s="1"/>
  <c r="L20" i="6" s="1"/>
  <c r="Q23" i="4"/>
  <c r="K23" i="6" s="1"/>
  <c r="L23" i="6" s="1"/>
  <c r="Q28" i="4"/>
  <c r="K28" i="6" s="1"/>
  <c r="L28" i="6" s="1"/>
  <c r="Q29" i="4"/>
  <c r="K29" i="6" s="1"/>
  <c r="L29" i="6" s="1"/>
  <c r="V37" i="3"/>
  <c r="O37" i="1" s="1"/>
  <c r="P37" i="1" s="1"/>
  <c r="V29" i="3"/>
  <c r="O29" i="1" s="1"/>
  <c r="P29" i="1" s="1"/>
  <c r="V38" i="3"/>
  <c r="O38" i="1" s="1"/>
  <c r="P38" i="1" s="1"/>
  <c r="V23" i="3"/>
  <c r="O23" i="1" s="1"/>
  <c r="V20" i="3"/>
  <c r="O20" i="1" s="1"/>
  <c r="P20" i="1" s="1"/>
  <c r="V22" i="3"/>
  <c r="O22" i="1" s="1"/>
  <c r="P22" i="1" s="1"/>
  <c r="V21" i="3"/>
  <c r="O21" i="1" s="1"/>
  <c r="P21" i="1" s="1"/>
  <c r="P23" i="1"/>
  <c r="L30" i="1"/>
  <c r="V30" i="3"/>
  <c r="O30" i="1" s="1"/>
  <c r="P30" i="1" s="1"/>
  <c r="V31" i="3"/>
  <c r="O31" i="1" s="1"/>
  <c r="L38" i="1"/>
  <c r="L20" i="1"/>
  <c r="V28" i="3"/>
  <c r="O28" i="1" s="1"/>
  <c r="P28" i="1" s="1"/>
  <c r="L22" i="1"/>
  <c r="L39" i="1"/>
  <c r="O10" i="5"/>
  <c r="P10" i="5"/>
  <c r="N10" i="5"/>
  <c r="R52" i="1" l="1"/>
  <c r="S62" i="1" s="1"/>
  <c r="E44" i="6"/>
  <c r="F58" i="6" s="1"/>
  <c r="AH12" i="1"/>
  <c r="R55" i="1"/>
  <c r="S65" i="1" s="1"/>
  <c r="AH39" i="1"/>
  <c r="AH14" i="1"/>
  <c r="V4" i="3"/>
  <c r="O4" i="1" s="1"/>
  <c r="P4" i="1" s="1"/>
  <c r="AH23" i="1"/>
  <c r="E46" i="6"/>
  <c r="F60" i="6" s="1"/>
  <c r="Q53" i="1"/>
  <c r="Q63" i="1" s="1"/>
  <c r="AH31" i="1"/>
  <c r="L13" i="1"/>
  <c r="AH30" i="1"/>
  <c r="D44" i="6"/>
  <c r="D58" i="6" s="1"/>
  <c r="D43" i="6"/>
  <c r="D57" i="6" s="1"/>
  <c r="D45" i="6"/>
  <c r="D59" i="6" s="1"/>
  <c r="Q54" i="1"/>
  <c r="Q64" i="1" s="1"/>
  <c r="R53" i="1"/>
  <c r="S63" i="1" s="1"/>
  <c r="E45" i="6"/>
  <c r="F59" i="6" s="1"/>
  <c r="E47" i="6"/>
  <c r="F61" i="6" s="1"/>
  <c r="D47" i="6"/>
  <c r="D61" i="6" s="1"/>
  <c r="AH28" i="1"/>
  <c r="V5" i="3"/>
  <c r="O5" i="1" s="1"/>
  <c r="P5" i="1" s="1"/>
  <c r="AH38" i="1"/>
  <c r="AH29" i="1"/>
  <c r="L14" i="1"/>
  <c r="L15" i="1"/>
  <c r="AH20" i="1"/>
  <c r="AH22" i="1"/>
  <c r="AH37" i="1"/>
  <c r="AH36" i="1"/>
  <c r="AH21" i="1"/>
  <c r="L36" i="1"/>
  <c r="Q55" i="1" s="1"/>
  <c r="Q65" i="1" s="1"/>
  <c r="E43" i="6"/>
  <c r="F57" i="6" s="1"/>
  <c r="P42" i="6"/>
  <c r="D46" i="6"/>
  <c r="D60" i="6" s="1"/>
  <c r="L42" i="6"/>
  <c r="V6" i="3"/>
  <c r="O6" i="1" s="1"/>
  <c r="P6" i="1" s="1"/>
  <c r="V7" i="3"/>
  <c r="O7" i="1" s="1"/>
  <c r="P7" i="1" s="1"/>
  <c r="Q6" i="3"/>
  <c r="K6" i="1" s="1"/>
  <c r="Q7" i="3"/>
  <c r="K7" i="1" s="1"/>
  <c r="Q5" i="3"/>
  <c r="K5" i="1" s="1"/>
  <c r="Q4" i="3"/>
  <c r="K4" i="1" s="1"/>
  <c r="AH4" i="1" s="1"/>
  <c r="P31" i="1"/>
  <c r="R54" i="1" s="1"/>
  <c r="S64" i="1" s="1"/>
  <c r="J44" i="1" l="1"/>
  <c r="W52" i="1" s="1"/>
  <c r="W62" i="1" s="1"/>
  <c r="Q52" i="1"/>
  <c r="Q62" i="1" s="1"/>
  <c r="P42" i="1"/>
  <c r="E48" i="6"/>
  <c r="D48" i="6"/>
  <c r="D62" i="6" s="1"/>
  <c r="R51" i="1"/>
  <c r="AH5" i="1"/>
  <c r="AH6" i="1"/>
  <c r="J47" i="1"/>
  <c r="AH7" i="1"/>
  <c r="J45" i="1"/>
  <c r="J46" i="1"/>
  <c r="L5" i="1"/>
  <c r="L7" i="1"/>
  <c r="L6" i="1"/>
  <c r="L4" i="1"/>
  <c r="J57" i="1" l="1"/>
  <c r="W55" i="1"/>
  <c r="W65" i="1" s="1"/>
  <c r="J60" i="1"/>
  <c r="W54" i="1"/>
  <c r="W64" i="1" s="1"/>
  <c r="J59" i="1"/>
  <c r="W53" i="1"/>
  <c r="W63" i="1" s="1"/>
  <c r="J58" i="1"/>
  <c r="S61" i="1"/>
  <c r="S66" i="1" s="1"/>
  <c r="R56" i="1"/>
  <c r="AH44" i="1"/>
  <c r="AH43" i="1"/>
  <c r="D51" i="6"/>
  <c r="F62" i="6"/>
  <c r="D50" i="6"/>
  <c r="J48" i="6"/>
  <c r="AH42" i="1"/>
  <c r="Q51" i="1"/>
  <c r="L42" i="1"/>
  <c r="J43" i="1"/>
  <c r="J56" i="1" s="1"/>
  <c r="J61" i="1" l="1"/>
  <c r="Q61" i="1"/>
  <c r="Q66" i="1" s="1"/>
  <c r="Q56" i="1"/>
  <c r="J48" i="1"/>
  <c r="W56" i="1" s="1"/>
  <c r="W51" i="1"/>
  <c r="W61" i="1" s="1"/>
  <c r="W66" i="1" s="1"/>
</calcChain>
</file>

<file path=xl/sharedStrings.xml><?xml version="1.0" encoding="utf-8"?>
<sst xmlns="http://schemas.openxmlformats.org/spreadsheetml/2006/main" count="1060" uniqueCount="88">
  <si>
    <t>Sequence</t>
  </si>
  <si>
    <t>Kimono1_1280x720_24_zerophase_0.9piqp22_Kimono1_1920x1080_24qp22_L1</t>
  </si>
  <si>
    <t>Kimono1_1280x720_24_zerophase_0.9piqp26_Kimono1_1920x1080_24qp26_L1</t>
  </si>
  <si>
    <t>Kimono1_1280x720_24_zerophase_0.9piqp30_Kimono1_1920x1080_24qp30_L1</t>
  </si>
  <si>
    <t>Kimono1_1280x720_24_zerophase_0.9piqp34_Kimono1_1920x1080_24qp34_L1</t>
  </si>
  <si>
    <t>ParkScene_1280x720_24_zerophase_0.9piqp22_ParkScene_1920x1080_24qp22_L1</t>
  </si>
  <si>
    <t>ParkScene_1280x720_24_zerophase_0.9piqp26_ParkScene_1920x1080_24qp26_L1</t>
  </si>
  <si>
    <t>ParkScene_1280x720_24_zerophase_0.9piqp30_ParkScene_1920x1080_24qp30_L1</t>
  </si>
  <si>
    <t>ParkScene_1280x720_24_zerophase_0.9piqp34_ParkScene_1920x1080_24qp34_L1</t>
  </si>
  <si>
    <t>Cactus_1280x720_50_zerophase_0.9piqp22_Cactus_1920x1080_50qp22_L1</t>
  </si>
  <si>
    <t>Cactus_1280x720_50_zerophase_0.9piqp26_Cactus_1920x1080_50qp26_L1</t>
  </si>
  <si>
    <t>Cactus_1280x720_50_zerophase_0.9piqp30_Cactus_1920x1080_50qp30_L1</t>
  </si>
  <si>
    <t>Cactus_1280x720_50_zerophase_0.9piqp34_Cactus_1920x1080_50qp34_L1</t>
  </si>
  <si>
    <t>BasketballDrive_1280x720_50_zerophase_0.9piqp22_BasketballDrive_1920x1080_50qp22_L1</t>
  </si>
  <si>
    <t>BasketballDrive_1280x720_50_zerophase_0.9piqp26_BasketballDrive_1920x1080_50qp26_L1</t>
  </si>
  <si>
    <t>BasketballDrive_1280x720_50_zerophase_0.9piqp30_BasketballDrive_1920x1080_50qp30_L1</t>
  </si>
  <si>
    <t>BasketballDrive_1280x720_50_zerophase_0.9piqp34_BasketballDrive_1920x1080_50qp34_L1</t>
  </si>
  <si>
    <t>BQTerrace_1280x720_60_zerophase_0.9piqp22_BQTerrace_1920x1080_60qp22_L1</t>
  </si>
  <si>
    <t>BQTerrace_1280x720_60_zerophase_0.9piqp26_BQTerrace_1920x1080_60qp26_L1</t>
  </si>
  <si>
    <t>BQTerrace_1280x720_60_zerophase_0.9piqp30_BQTerrace_1920x1080_60qp30_L1</t>
  </si>
  <si>
    <t>BQTerrace_1280x720_60_zerophase_0.9piqp34_BQTerrace_1920x1080_60qp34_L1</t>
  </si>
  <si>
    <t>Bitrate</t>
  </si>
  <si>
    <t>PSNR</t>
  </si>
  <si>
    <t>720p</t>
  </si>
  <si>
    <t>1080p</t>
  </si>
  <si>
    <t>540p</t>
  </si>
  <si>
    <t>Y</t>
  </si>
  <si>
    <t xml:space="preserve">U </t>
  </si>
  <si>
    <t>V</t>
  </si>
  <si>
    <t>Single layer</t>
  </si>
  <si>
    <t>SI</t>
  </si>
  <si>
    <t>x2</t>
  </si>
  <si>
    <t>x3</t>
  </si>
  <si>
    <t>x1</t>
  </si>
  <si>
    <t>m1*x1</t>
  </si>
  <si>
    <t>m2*x2</t>
  </si>
  <si>
    <t>m3*x3</t>
  </si>
  <si>
    <t>b</t>
  </si>
  <si>
    <t>Interpolated</t>
  </si>
  <si>
    <t>Gain</t>
  </si>
  <si>
    <t>Gain compared to simulcast</t>
  </si>
  <si>
    <t>ratio</t>
  </si>
  <si>
    <t>sl1080p/sl720p</t>
  </si>
  <si>
    <t>sl1080p/sl540p</t>
  </si>
  <si>
    <t>Kimono</t>
  </si>
  <si>
    <t>ParkScene</t>
  </si>
  <si>
    <t>Cactus</t>
  </si>
  <si>
    <t>BasketBDrive</t>
  </si>
  <si>
    <t>BQTerrace</t>
  </si>
  <si>
    <t>GT gain vs simulcast</t>
  </si>
  <si>
    <t>cost 720p</t>
  </si>
  <si>
    <t>cost 540p</t>
  </si>
  <si>
    <t>Qp+4</t>
  </si>
  <si>
    <t>Qp</t>
  </si>
  <si>
    <t>360p</t>
  </si>
  <si>
    <t>QP</t>
  </si>
  <si>
    <t>QP+4</t>
  </si>
  <si>
    <t>Single layer QP+4</t>
  </si>
  <si>
    <t>Single layer average bitrate</t>
  </si>
  <si>
    <t>Transcoded</t>
  </si>
  <si>
    <t>Loss</t>
  </si>
  <si>
    <t>Qp+2</t>
  </si>
  <si>
    <t>Single layer QP+2</t>
  </si>
  <si>
    <t>QP+2</t>
  </si>
  <si>
    <t>cost 360p</t>
  </si>
  <si>
    <t>average</t>
  </si>
  <si>
    <t>max</t>
  </si>
  <si>
    <t>min</t>
  </si>
  <si>
    <t>Kimono24Hz</t>
  </si>
  <si>
    <t>ParkScene24Hz</t>
  </si>
  <si>
    <t>Cactus50Hz</t>
  </si>
  <si>
    <t>BasketBallDrive50Hz</t>
  </si>
  <si>
    <t>BQTerrace60Hz</t>
  </si>
  <si>
    <t>QP26</t>
  </si>
  <si>
    <t>QP30</t>
  </si>
  <si>
    <t>QP34</t>
  </si>
  <si>
    <t>Rate reductions</t>
  </si>
  <si>
    <t>Max gain (theoretical)</t>
  </si>
  <si>
    <t>max gain</t>
  </si>
  <si>
    <t>1080p+si720</t>
  </si>
  <si>
    <t>bitrate</t>
  </si>
  <si>
    <t>1080p+si540</t>
  </si>
  <si>
    <t>1080p+si360</t>
  </si>
  <si>
    <t>si720</t>
  </si>
  <si>
    <t>si540</t>
  </si>
  <si>
    <t>si360</t>
  </si>
  <si>
    <t>1080p bitrate from  log file, side info bitrate estimated as file size - single layer file size</t>
  </si>
  <si>
    <t>1080p bitrate from  log file, transcoded bitrate from file size and psnr after HM decoding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</si>
</sst>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0" fontId="0" fillId="0" borderId="0" xfId="0" applyNumberFormat="1"/>
    <xf numFmtId="1" fontId="0" fillId="0" borderId="0" xfId="0" applyNumberFormat="1"/>
    <xf numFmtId="0" fontId="3" fillId="0" borderId="0" xfId="0" applyFont="1" applyFill="1" applyBorder="1" applyAlignment="1" applyProtection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HEVC 720p</c:v>
          </c:tx>
          <c:xVal>
            <c:numRef>
              <c:f>'Compare uplink'!$I$4:$I$7</c:f>
              <c:numCache>
                <c:formatCode>General</c:formatCode>
                <c:ptCount val="4"/>
                <c:pt idx="0">
                  <c:v>2738.1055999999999</c:v>
                </c:pt>
                <c:pt idx="1">
                  <c:v>1507.7927999999999</c:v>
                </c:pt>
                <c:pt idx="2">
                  <c:v>850.45600000000002</c:v>
                </c:pt>
                <c:pt idx="3">
                  <c:v>471.48559999999998</c:v>
                </c:pt>
              </c:numCache>
            </c:numRef>
          </c:xVal>
          <c:yVal>
            <c:numRef>
              <c:f>'Compare uplink'!$J$4:$J$7</c:f>
              <c:numCache>
                <c:formatCode>General</c:formatCode>
                <c:ptCount val="4"/>
                <c:pt idx="0">
                  <c:v>42.513300000000001</c:v>
                </c:pt>
                <c:pt idx="1">
                  <c:v>40.186300000000003</c:v>
                </c:pt>
                <c:pt idx="2">
                  <c:v>37.8309</c:v>
                </c:pt>
                <c:pt idx="3">
                  <c:v>35.514400000000002</c:v>
                </c:pt>
              </c:numCache>
            </c:numRef>
          </c:yVal>
          <c:smooth val="1"/>
        </c:ser>
        <c:ser>
          <c:idx val="2"/>
          <c:order val="1"/>
          <c:tx>
            <c:v>SI 720p</c:v>
          </c:tx>
          <c:xVal>
            <c:numRef>
              <c:f>'Compare uplink'!$K$4:$K$7</c:f>
              <c:numCache>
                <c:formatCode>General</c:formatCode>
                <c:ptCount val="4"/>
                <c:pt idx="0">
                  <c:v>935.57140998158866</c:v>
                </c:pt>
                <c:pt idx="1">
                  <c:v>602.68270685731841</c:v>
                </c:pt>
                <c:pt idx="2">
                  <c:v>388.95412575181399</c:v>
                </c:pt>
                <c:pt idx="3">
                  <c:v>248.35426037710204</c:v>
                </c:pt>
              </c:numCache>
            </c:numRef>
          </c:xVal>
          <c:yVal>
            <c:numRef>
              <c:f>'Compare uplink'!$J$4:$J$7</c:f>
              <c:numCache>
                <c:formatCode>General</c:formatCode>
                <c:ptCount val="4"/>
                <c:pt idx="0">
                  <c:v>42.513300000000001</c:v>
                </c:pt>
                <c:pt idx="1">
                  <c:v>40.186300000000003</c:v>
                </c:pt>
                <c:pt idx="2">
                  <c:v>37.8309</c:v>
                </c:pt>
                <c:pt idx="3">
                  <c:v>35.514400000000002</c:v>
                </c:pt>
              </c:numCache>
            </c:numRef>
          </c:yVal>
          <c:smooth val="1"/>
        </c:ser>
        <c:ser>
          <c:idx val="3"/>
          <c:order val="2"/>
          <c:tx>
            <c:v>Transcoded 720p</c:v>
          </c:tx>
          <c:xVal>
            <c:numRef>
              <c:f>'Compare downlink'!$K$4:$K$7</c:f>
              <c:numCache>
                <c:formatCode>General</c:formatCode>
                <c:ptCount val="4"/>
                <c:pt idx="0">
                  <c:v>3101.1579561372637</c:v>
                </c:pt>
                <c:pt idx="1">
                  <c:v>1717.4481941903941</c:v>
                </c:pt>
                <c:pt idx="2">
                  <c:v>950.27686591091333</c:v>
                </c:pt>
                <c:pt idx="3">
                  <c:v>530.77695763731026</c:v>
                </c:pt>
              </c:numCache>
            </c:numRef>
          </c:xVal>
          <c:yVal>
            <c:numRef>
              <c:f>'Compare downlink'!$J$4:$J$7</c:f>
              <c:numCache>
                <c:formatCode>General</c:formatCode>
                <c:ptCount val="4"/>
                <c:pt idx="0">
                  <c:v>42.513300000000001</c:v>
                </c:pt>
                <c:pt idx="1">
                  <c:v>40.186300000000003</c:v>
                </c:pt>
                <c:pt idx="2">
                  <c:v>37.8309</c:v>
                </c:pt>
                <c:pt idx="3">
                  <c:v>35.514400000000002</c:v>
                </c:pt>
              </c:numCache>
            </c:numRef>
          </c:yVal>
          <c:smooth val="1"/>
        </c:ser>
        <c:ser>
          <c:idx val="4"/>
          <c:order val="3"/>
          <c:tx>
            <c:v>HEVC 540p</c:v>
          </c:tx>
          <c:xVal>
            <c:numRef>
              <c:f>'Compare uplink'!$M$4:$M$7</c:f>
              <c:numCache>
                <c:formatCode>General</c:formatCode>
                <c:ptCount val="4"/>
                <c:pt idx="0">
                  <c:v>1972.2095999999999</c:v>
                </c:pt>
                <c:pt idx="1">
                  <c:v>1093.1296</c:v>
                </c:pt>
                <c:pt idx="2">
                  <c:v>611.13120000000004</c:v>
                </c:pt>
                <c:pt idx="3">
                  <c:v>333.34960000000001</c:v>
                </c:pt>
              </c:numCache>
            </c:numRef>
          </c:xVal>
          <c:yVal>
            <c:numRef>
              <c:f>'Compare uplink'!$N$4:$N$7</c:f>
              <c:numCache>
                <c:formatCode>General</c:formatCode>
                <c:ptCount val="4"/>
                <c:pt idx="0">
                  <c:v>42.047899999999998</c:v>
                </c:pt>
                <c:pt idx="1">
                  <c:v>39.404000000000003</c:v>
                </c:pt>
                <c:pt idx="2">
                  <c:v>36.873800000000003</c:v>
                </c:pt>
                <c:pt idx="3">
                  <c:v>34.468499999999999</c:v>
                </c:pt>
              </c:numCache>
            </c:numRef>
          </c:yVal>
          <c:smooth val="1"/>
        </c:ser>
        <c:ser>
          <c:idx val="6"/>
          <c:order val="4"/>
          <c:tx>
            <c:v>SI 540p</c:v>
          </c:tx>
          <c:xVal>
            <c:numRef>
              <c:f>'Compare uplink'!$O$4:$O$7</c:f>
              <c:numCache>
                <c:formatCode>General</c:formatCode>
                <c:ptCount val="4"/>
                <c:pt idx="0">
                  <c:v>655.69057312137011</c:v>
                </c:pt>
                <c:pt idx="1">
                  <c:v>429.93968548383236</c:v>
                </c:pt>
                <c:pt idx="2">
                  <c:v>279.08780579927588</c:v>
                </c:pt>
                <c:pt idx="3">
                  <c:v>175.09122189558548</c:v>
                </c:pt>
              </c:numCache>
            </c:numRef>
          </c:xVal>
          <c:yVal>
            <c:numRef>
              <c:f>'Compare uplink'!$N$4:$N$7</c:f>
              <c:numCache>
                <c:formatCode>General</c:formatCode>
                <c:ptCount val="4"/>
                <c:pt idx="0">
                  <c:v>42.047899999999998</c:v>
                </c:pt>
                <c:pt idx="1">
                  <c:v>39.404000000000003</c:v>
                </c:pt>
                <c:pt idx="2">
                  <c:v>36.873800000000003</c:v>
                </c:pt>
                <c:pt idx="3">
                  <c:v>34.468499999999999</c:v>
                </c:pt>
              </c:numCache>
            </c:numRef>
          </c:yVal>
          <c:smooth val="1"/>
        </c:ser>
        <c:ser>
          <c:idx val="5"/>
          <c:order val="5"/>
          <c:tx>
            <c:v>Transcoded 540p</c:v>
          </c:tx>
          <c:xVal>
            <c:numRef>
              <c:f>'Compare downlink'!$O$4:$O$7</c:f>
              <c:numCache>
                <c:formatCode>General</c:formatCode>
                <c:ptCount val="4"/>
                <c:pt idx="0">
                  <c:v>2198.3172379385942</c:v>
                </c:pt>
                <c:pt idx="1">
                  <c:v>1211.1053527384211</c:v>
                </c:pt>
                <c:pt idx="2">
                  <c:v>668.2049372731999</c:v>
                </c:pt>
                <c:pt idx="3">
                  <c:v>364.28647291076777</c:v>
                </c:pt>
              </c:numCache>
            </c:numRef>
          </c:xVal>
          <c:yVal>
            <c:numRef>
              <c:f>'Compare downlink'!$N$4:$N$7</c:f>
              <c:numCache>
                <c:formatCode>General</c:formatCode>
                <c:ptCount val="4"/>
                <c:pt idx="0">
                  <c:v>42.047899999999998</c:v>
                </c:pt>
                <c:pt idx="1">
                  <c:v>39.404000000000003</c:v>
                </c:pt>
                <c:pt idx="2">
                  <c:v>36.873800000000003</c:v>
                </c:pt>
                <c:pt idx="3">
                  <c:v>34.468499999999999</c:v>
                </c:pt>
              </c:numCache>
            </c:numRef>
          </c:yVal>
          <c:smooth val="1"/>
        </c:ser>
        <c:ser>
          <c:idx val="0"/>
          <c:order val="6"/>
          <c:tx>
            <c:v>HEVC 360p</c:v>
          </c:tx>
          <c:xVal>
            <c:numRef>
              <c:f>'Compare uplink'!$Q$4:$Q$7</c:f>
              <c:numCache>
                <c:formatCode>General</c:formatCode>
                <c:ptCount val="4"/>
                <c:pt idx="0">
                  <c:v>1064.7464</c:v>
                </c:pt>
                <c:pt idx="1">
                  <c:v>597.7912</c:v>
                </c:pt>
                <c:pt idx="2">
                  <c:v>331.65280000000001</c:v>
                </c:pt>
                <c:pt idx="3">
                  <c:v>180.28720000000001</c:v>
                </c:pt>
              </c:numCache>
            </c:numRef>
          </c:xVal>
          <c:yVal>
            <c:numRef>
              <c:f>'Compare uplink'!$R$4:$R$7</c:f>
              <c:numCache>
                <c:formatCode>General</c:formatCode>
                <c:ptCount val="4"/>
                <c:pt idx="0">
                  <c:v>41.646299999999997</c:v>
                </c:pt>
                <c:pt idx="1">
                  <c:v>38.743499999999997</c:v>
                </c:pt>
                <c:pt idx="2">
                  <c:v>36.063099999999999</c:v>
                </c:pt>
                <c:pt idx="3">
                  <c:v>33.603099999999998</c:v>
                </c:pt>
              </c:numCache>
            </c:numRef>
          </c:yVal>
          <c:smooth val="1"/>
        </c:ser>
        <c:ser>
          <c:idx val="7"/>
          <c:order val="7"/>
          <c:tx>
            <c:v>SI 360p</c:v>
          </c:tx>
          <c:xVal>
            <c:numRef>
              <c:f>'Compare uplink'!$S$4:$S$7</c:f>
              <c:numCache>
                <c:formatCode>General</c:formatCode>
                <c:ptCount val="4"/>
                <c:pt idx="0">
                  <c:v>325.13402284198639</c:v>
                </c:pt>
                <c:pt idx="1">
                  <c:v>225.34849459355473</c:v>
                </c:pt>
                <c:pt idx="2">
                  <c:v>149.01440198007731</c:v>
                </c:pt>
                <c:pt idx="3">
                  <c:v>93.460081926233443</c:v>
                </c:pt>
              </c:numCache>
            </c:numRef>
          </c:xVal>
          <c:yVal>
            <c:numRef>
              <c:f>'Compare uplink'!$R$4:$R$7</c:f>
              <c:numCache>
                <c:formatCode>General</c:formatCode>
                <c:ptCount val="4"/>
                <c:pt idx="0">
                  <c:v>41.646299999999997</c:v>
                </c:pt>
                <c:pt idx="1">
                  <c:v>38.743499999999997</c:v>
                </c:pt>
                <c:pt idx="2">
                  <c:v>36.063099999999999</c:v>
                </c:pt>
                <c:pt idx="3">
                  <c:v>33.603099999999998</c:v>
                </c:pt>
              </c:numCache>
            </c:numRef>
          </c:yVal>
          <c:smooth val="1"/>
        </c:ser>
        <c:ser>
          <c:idx val="8"/>
          <c:order val="8"/>
          <c:tx>
            <c:v>Transcoded 360p</c:v>
          </c:tx>
          <c:xVal>
            <c:numRef>
              <c:f>'Compare downlink'!$S$4:$S$7</c:f>
              <c:numCache>
                <c:formatCode>General</c:formatCode>
                <c:ptCount val="4"/>
                <c:pt idx="0">
                  <c:v>1144.2934021067995</c:v>
                </c:pt>
                <c:pt idx="1">
                  <c:v>640.01648392477</c:v>
                </c:pt>
                <c:pt idx="2">
                  <c:v>352.26969352361994</c:v>
                </c:pt>
                <c:pt idx="3">
                  <c:v>189.50201983094667</c:v>
                </c:pt>
              </c:numCache>
            </c:numRef>
          </c:xVal>
          <c:yVal>
            <c:numRef>
              <c:f>'Compare downlink'!$R$4:$R$7</c:f>
              <c:numCache>
                <c:formatCode>General</c:formatCode>
                <c:ptCount val="4"/>
                <c:pt idx="0">
                  <c:v>41.646299999999997</c:v>
                </c:pt>
                <c:pt idx="1">
                  <c:v>38.743499999999997</c:v>
                </c:pt>
                <c:pt idx="2">
                  <c:v>36.063099999999999</c:v>
                </c:pt>
                <c:pt idx="3">
                  <c:v>33.603099999999998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52160"/>
        <c:axId val="187478784"/>
      </c:scatterChart>
      <c:valAx>
        <c:axId val="166652160"/>
        <c:scaling>
          <c:orientation val="minMax"/>
          <c:max val="35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87478784"/>
        <c:crosses val="autoZero"/>
        <c:crossBetween val="midCat"/>
      </c:valAx>
      <c:valAx>
        <c:axId val="187478784"/>
        <c:scaling>
          <c:orientation val="minMax"/>
          <c:min val="3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652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HEVC 720p</c:v>
          </c:tx>
          <c:xVal>
            <c:numRef>
              <c:f>'Compare uplink'!$I$12:$I$15</c:f>
              <c:numCache>
                <c:formatCode>General</c:formatCode>
                <c:ptCount val="4"/>
                <c:pt idx="0">
                  <c:v>3742.6224000000002</c:v>
                </c:pt>
                <c:pt idx="1">
                  <c:v>2032.7144000000001</c:v>
                </c:pt>
                <c:pt idx="2">
                  <c:v>1127.4911999999999</c:v>
                </c:pt>
                <c:pt idx="3">
                  <c:v>603.36</c:v>
                </c:pt>
              </c:numCache>
            </c:numRef>
          </c:xVal>
          <c:yVal>
            <c:numRef>
              <c:f>'Compare uplink'!$J$12:$J$15</c:f>
              <c:numCache>
                <c:formatCode>General</c:formatCode>
                <c:ptCount val="4"/>
                <c:pt idx="0">
                  <c:v>40.605899999999998</c:v>
                </c:pt>
                <c:pt idx="1">
                  <c:v>38.045299999999997</c:v>
                </c:pt>
                <c:pt idx="2">
                  <c:v>35.590600000000002</c:v>
                </c:pt>
                <c:pt idx="3">
                  <c:v>33.2273</c:v>
                </c:pt>
              </c:numCache>
            </c:numRef>
          </c:yVal>
          <c:smooth val="1"/>
        </c:ser>
        <c:ser>
          <c:idx val="2"/>
          <c:order val="1"/>
          <c:tx>
            <c:v>SI 720p</c:v>
          </c:tx>
          <c:xVal>
            <c:numRef>
              <c:f>'Compare uplink'!$K$12:$K$15</c:f>
              <c:numCache>
                <c:formatCode>General</c:formatCode>
                <c:ptCount val="4"/>
                <c:pt idx="0">
                  <c:v>1319.7541203781111</c:v>
                </c:pt>
                <c:pt idx="1">
                  <c:v>872.71175732406482</c:v>
                </c:pt>
                <c:pt idx="2">
                  <c:v>569.32886277261423</c:v>
                </c:pt>
                <c:pt idx="3">
                  <c:v>355.8713108344291</c:v>
                </c:pt>
              </c:numCache>
            </c:numRef>
          </c:xVal>
          <c:yVal>
            <c:numRef>
              <c:f>'Compare uplink'!$J$12:$J$15</c:f>
              <c:numCache>
                <c:formatCode>General</c:formatCode>
                <c:ptCount val="4"/>
                <c:pt idx="0">
                  <c:v>40.605899999999998</c:v>
                </c:pt>
                <c:pt idx="1">
                  <c:v>38.045299999999997</c:v>
                </c:pt>
                <c:pt idx="2">
                  <c:v>35.590600000000002</c:v>
                </c:pt>
                <c:pt idx="3">
                  <c:v>33.2273</c:v>
                </c:pt>
              </c:numCache>
            </c:numRef>
          </c:yVal>
          <c:smooth val="1"/>
        </c:ser>
        <c:ser>
          <c:idx val="3"/>
          <c:order val="2"/>
          <c:tx>
            <c:v>Transcoded 720p</c:v>
          </c:tx>
          <c:xVal>
            <c:numRef>
              <c:f>'Compare downlink'!$K$12:$K$15</c:f>
              <c:numCache>
                <c:formatCode>General</c:formatCode>
                <c:ptCount val="4"/>
                <c:pt idx="0">
                  <c:v>4149.3777112974785</c:v>
                </c:pt>
                <c:pt idx="1">
                  <c:v>2253.7967666951299</c:v>
                </c:pt>
                <c:pt idx="2">
                  <c:v>1235.8535597747541</c:v>
                </c:pt>
                <c:pt idx="3">
                  <c:v>670.7279648866097</c:v>
                </c:pt>
              </c:numCache>
            </c:numRef>
          </c:xVal>
          <c:yVal>
            <c:numRef>
              <c:f>'Compare uplink'!$J$12:$J$15</c:f>
              <c:numCache>
                <c:formatCode>General</c:formatCode>
                <c:ptCount val="4"/>
                <c:pt idx="0">
                  <c:v>40.605899999999998</c:v>
                </c:pt>
                <c:pt idx="1">
                  <c:v>38.045299999999997</c:v>
                </c:pt>
                <c:pt idx="2">
                  <c:v>35.590600000000002</c:v>
                </c:pt>
                <c:pt idx="3">
                  <c:v>33.2273</c:v>
                </c:pt>
              </c:numCache>
            </c:numRef>
          </c:yVal>
          <c:smooth val="1"/>
        </c:ser>
        <c:ser>
          <c:idx val="4"/>
          <c:order val="3"/>
          <c:tx>
            <c:v>HEVC 540p</c:v>
          </c:tx>
          <c:xVal>
            <c:numRef>
              <c:f>'Compare uplink'!$M$12:$M$15</c:f>
              <c:numCache>
                <c:formatCode>General</c:formatCode>
                <c:ptCount val="4"/>
                <c:pt idx="0">
                  <c:v>2355.9376000000002</c:v>
                </c:pt>
                <c:pt idx="1">
                  <c:v>1305.1104</c:v>
                </c:pt>
                <c:pt idx="2">
                  <c:v>729.9</c:v>
                </c:pt>
                <c:pt idx="3">
                  <c:v>393.11040000000003</c:v>
                </c:pt>
              </c:numCache>
            </c:numRef>
          </c:xVal>
          <c:yVal>
            <c:numRef>
              <c:f>'Compare uplink'!$N$12:$N$15</c:f>
              <c:numCache>
                <c:formatCode>General</c:formatCode>
                <c:ptCount val="4"/>
                <c:pt idx="0">
                  <c:v>40.448999999999998</c:v>
                </c:pt>
                <c:pt idx="1">
                  <c:v>37.729300000000002</c:v>
                </c:pt>
                <c:pt idx="2">
                  <c:v>35.151200000000003</c:v>
                </c:pt>
                <c:pt idx="3">
                  <c:v>32.694299999999998</c:v>
                </c:pt>
              </c:numCache>
            </c:numRef>
          </c:yVal>
          <c:smooth val="1"/>
        </c:ser>
        <c:ser>
          <c:idx val="6"/>
          <c:order val="4"/>
          <c:tx>
            <c:v>SI 540p</c:v>
          </c:tx>
          <c:xVal>
            <c:numRef>
              <c:f>'Compare uplink'!$O$12:$O$15</c:f>
              <c:numCache>
                <c:formatCode>General</c:formatCode>
                <c:ptCount val="4"/>
                <c:pt idx="0">
                  <c:v>768.45288915245237</c:v>
                </c:pt>
                <c:pt idx="1">
                  <c:v>518.16806598784024</c:v>
                </c:pt>
                <c:pt idx="2">
                  <c:v>341.25454801672004</c:v>
                </c:pt>
                <c:pt idx="3">
                  <c:v>215.65323653822907</c:v>
                </c:pt>
              </c:numCache>
            </c:numRef>
          </c:xVal>
          <c:yVal>
            <c:numRef>
              <c:f>'Compare uplink'!$N$12:$N$15</c:f>
              <c:numCache>
                <c:formatCode>General</c:formatCode>
                <c:ptCount val="4"/>
                <c:pt idx="0">
                  <c:v>40.448999999999998</c:v>
                </c:pt>
                <c:pt idx="1">
                  <c:v>37.729300000000002</c:v>
                </c:pt>
                <c:pt idx="2">
                  <c:v>35.151200000000003</c:v>
                </c:pt>
                <c:pt idx="3">
                  <c:v>32.694299999999998</c:v>
                </c:pt>
              </c:numCache>
            </c:numRef>
          </c:yVal>
          <c:smooth val="1"/>
        </c:ser>
        <c:ser>
          <c:idx val="5"/>
          <c:order val="5"/>
          <c:tx>
            <c:v>Transcoded 540p</c:v>
          </c:tx>
          <c:xVal>
            <c:numRef>
              <c:f>'Compare downlink'!$O$12:$O$15</c:f>
              <c:numCache>
                <c:formatCode>General</c:formatCode>
                <c:ptCount val="4"/>
                <c:pt idx="0">
                  <c:v>2550.4784081310354</c:v>
                </c:pt>
                <c:pt idx="1">
                  <c:v>1405.6384139448492</c:v>
                </c:pt>
                <c:pt idx="2">
                  <c:v>779.7578121086699</c:v>
                </c:pt>
                <c:pt idx="3">
                  <c:v>422.52629129088018</c:v>
                </c:pt>
              </c:numCache>
            </c:numRef>
          </c:xVal>
          <c:yVal>
            <c:numRef>
              <c:f>'Compare uplink'!$N$12:$N$15</c:f>
              <c:numCache>
                <c:formatCode>General</c:formatCode>
                <c:ptCount val="4"/>
                <c:pt idx="0">
                  <c:v>40.448999999999998</c:v>
                </c:pt>
                <c:pt idx="1">
                  <c:v>37.729300000000002</c:v>
                </c:pt>
                <c:pt idx="2">
                  <c:v>35.151200000000003</c:v>
                </c:pt>
                <c:pt idx="3">
                  <c:v>32.694299999999998</c:v>
                </c:pt>
              </c:numCache>
            </c:numRef>
          </c:yVal>
          <c:smooth val="1"/>
        </c:ser>
        <c:ser>
          <c:idx val="0"/>
          <c:order val="6"/>
          <c:tx>
            <c:v>HEVC 360p</c:v>
          </c:tx>
          <c:xVal>
            <c:numRef>
              <c:f>'Compare uplink'!$Q$12:$Q$15</c:f>
              <c:numCache>
                <c:formatCode>General</c:formatCode>
                <c:ptCount val="4"/>
                <c:pt idx="0">
                  <c:v>932.75360000000001</c:v>
                </c:pt>
                <c:pt idx="1">
                  <c:v>534.13520000000005</c:v>
                </c:pt>
                <c:pt idx="2">
                  <c:v>306.58240000000001</c:v>
                </c:pt>
                <c:pt idx="3">
                  <c:v>170.22319999999999</c:v>
                </c:pt>
              </c:numCache>
            </c:numRef>
          </c:xVal>
          <c:yVal>
            <c:numRef>
              <c:f>'Compare uplink'!$R$12:$R$15</c:f>
              <c:numCache>
                <c:formatCode>General</c:formatCode>
                <c:ptCount val="4"/>
                <c:pt idx="0">
                  <c:v>40.993600000000001</c:v>
                </c:pt>
                <c:pt idx="1">
                  <c:v>38.133099999999999</c:v>
                </c:pt>
                <c:pt idx="2">
                  <c:v>35.447400000000002</c:v>
                </c:pt>
                <c:pt idx="3">
                  <c:v>32.921500000000002</c:v>
                </c:pt>
              </c:numCache>
            </c:numRef>
          </c:yVal>
          <c:smooth val="1"/>
        </c:ser>
        <c:ser>
          <c:idx val="7"/>
          <c:order val="7"/>
          <c:tx>
            <c:v>SI 360p</c:v>
          </c:tx>
          <c:xVal>
            <c:numRef>
              <c:f>'Compare uplink'!$S$12:$S$15</c:f>
              <c:numCache>
                <c:formatCode>General</c:formatCode>
                <c:ptCount val="4"/>
                <c:pt idx="0">
                  <c:v>292.75850068982163</c:v>
                </c:pt>
                <c:pt idx="1">
                  <c:v>202.72251800187178</c:v>
                </c:pt>
                <c:pt idx="2">
                  <c:v>136.941588493023</c:v>
                </c:pt>
                <c:pt idx="3">
                  <c:v>90.005366247726457</c:v>
                </c:pt>
              </c:numCache>
            </c:numRef>
          </c:xVal>
          <c:yVal>
            <c:numRef>
              <c:f>'Compare uplink'!$R$12:$R$15</c:f>
              <c:numCache>
                <c:formatCode>General</c:formatCode>
                <c:ptCount val="4"/>
                <c:pt idx="0">
                  <c:v>40.993600000000001</c:v>
                </c:pt>
                <c:pt idx="1">
                  <c:v>38.133099999999999</c:v>
                </c:pt>
                <c:pt idx="2">
                  <c:v>35.447400000000002</c:v>
                </c:pt>
                <c:pt idx="3">
                  <c:v>32.921500000000002</c:v>
                </c:pt>
              </c:numCache>
            </c:numRef>
          </c:yVal>
          <c:smooth val="1"/>
        </c:ser>
        <c:ser>
          <c:idx val="8"/>
          <c:order val="8"/>
          <c:tx>
            <c:v>Transcoded 360p</c:v>
          </c:tx>
          <c:xVal>
            <c:numRef>
              <c:f>'Compare downlink'!$S$12:$S$15</c:f>
              <c:numCache>
                <c:formatCode>General</c:formatCode>
                <c:ptCount val="4"/>
                <c:pt idx="0">
                  <c:v>991.22807828420628</c:v>
                </c:pt>
                <c:pt idx="1">
                  <c:v>563.46932977300821</c:v>
                </c:pt>
                <c:pt idx="2">
                  <c:v>321.50446939485846</c:v>
                </c:pt>
                <c:pt idx="3">
                  <c:v>178.62039881724195</c:v>
                </c:pt>
              </c:numCache>
            </c:numRef>
          </c:xVal>
          <c:yVal>
            <c:numRef>
              <c:f>'Compare downlink'!$R$12:$R$15</c:f>
              <c:numCache>
                <c:formatCode>General</c:formatCode>
                <c:ptCount val="4"/>
                <c:pt idx="0">
                  <c:v>40.993600000000001</c:v>
                </c:pt>
                <c:pt idx="1">
                  <c:v>38.133099999999999</c:v>
                </c:pt>
                <c:pt idx="2">
                  <c:v>35.447400000000002</c:v>
                </c:pt>
                <c:pt idx="3">
                  <c:v>32.921500000000002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10688"/>
        <c:axId val="193417984"/>
      </c:scatterChart>
      <c:valAx>
        <c:axId val="193010688"/>
        <c:scaling>
          <c:orientation val="minMax"/>
          <c:max val="45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93417984"/>
        <c:crosses val="autoZero"/>
        <c:crossBetween val="midCat"/>
      </c:valAx>
      <c:valAx>
        <c:axId val="193417984"/>
        <c:scaling>
          <c:orientation val="minMax"/>
          <c:min val="3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010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HEVC 720p</c:v>
          </c:tx>
          <c:xVal>
            <c:numRef>
              <c:f>'Compare uplink'!$I$20:$I$23</c:f>
              <c:numCache>
                <c:formatCode>General</c:formatCode>
                <c:ptCount val="4"/>
                <c:pt idx="0">
                  <c:v>6591.6711999999998</c:v>
                </c:pt>
                <c:pt idx="1">
                  <c:v>3571.4832000000001</c:v>
                </c:pt>
                <c:pt idx="2">
                  <c:v>2055.924</c:v>
                </c:pt>
                <c:pt idx="3">
                  <c:v>1175.4336000000001</c:v>
                </c:pt>
              </c:numCache>
            </c:numRef>
          </c:xVal>
          <c:yVal>
            <c:numRef>
              <c:f>'Compare uplink'!$J$20:$J$23</c:f>
              <c:numCache>
                <c:formatCode>General</c:formatCode>
                <c:ptCount val="4"/>
                <c:pt idx="0">
                  <c:v>40.595399999999998</c:v>
                </c:pt>
                <c:pt idx="1">
                  <c:v>38.3994</c:v>
                </c:pt>
                <c:pt idx="2">
                  <c:v>36.138500000000001</c:v>
                </c:pt>
                <c:pt idx="3">
                  <c:v>33.811300000000003</c:v>
                </c:pt>
              </c:numCache>
            </c:numRef>
          </c:yVal>
          <c:smooth val="1"/>
        </c:ser>
        <c:ser>
          <c:idx val="2"/>
          <c:order val="1"/>
          <c:tx>
            <c:v>SI 720p</c:v>
          </c:tx>
          <c:xVal>
            <c:numRef>
              <c:f>'Compare uplink'!$K$20:$K$23</c:f>
              <c:numCache>
                <c:formatCode>General</c:formatCode>
                <c:ptCount val="4"/>
                <c:pt idx="0">
                  <c:v>2334.4094097556517</c:v>
                </c:pt>
                <c:pt idx="1">
                  <c:v>1582.1392378855526</c:v>
                </c:pt>
                <c:pt idx="2">
                  <c:v>1080.066294574397</c:v>
                </c:pt>
                <c:pt idx="3">
                  <c:v>723.73604639849509</c:v>
                </c:pt>
              </c:numCache>
            </c:numRef>
          </c:xVal>
          <c:yVal>
            <c:numRef>
              <c:f>'Compare uplink'!$J$20:$J$23</c:f>
              <c:numCache>
                <c:formatCode>General</c:formatCode>
                <c:ptCount val="4"/>
                <c:pt idx="0">
                  <c:v>40.595399999999998</c:v>
                </c:pt>
                <c:pt idx="1">
                  <c:v>38.3994</c:v>
                </c:pt>
                <c:pt idx="2">
                  <c:v>36.138500000000001</c:v>
                </c:pt>
                <c:pt idx="3">
                  <c:v>33.811300000000003</c:v>
                </c:pt>
              </c:numCache>
            </c:numRef>
          </c:yVal>
          <c:smooth val="1"/>
        </c:ser>
        <c:ser>
          <c:idx val="3"/>
          <c:order val="2"/>
          <c:tx>
            <c:v>Transcoded 720p</c:v>
          </c:tx>
          <c:xVal>
            <c:numRef>
              <c:f>'Compare downlink'!$K$20:$K$23</c:f>
              <c:numCache>
                <c:formatCode>General</c:formatCode>
                <c:ptCount val="4"/>
                <c:pt idx="0">
                  <c:v>7383.3256111814408</c:v>
                </c:pt>
                <c:pt idx="1">
                  <c:v>4029.0570233740145</c:v>
                </c:pt>
                <c:pt idx="2">
                  <c:v>2270.8407641239464</c:v>
                </c:pt>
                <c:pt idx="3">
                  <c:v>1317.1557254479267</c:v>
                </c:pt>
              </c:numCache>
            </c:numRef>
          </c:xVal>
          <c:yVal>
            <c:numRef>
              <c:f>'Compare uplink'!$J$20:$J$23</c:f>
              <c:numCache>
                <c:formatCode>General</c:formatCode>
                <c:ptCount val="4"/>
                <c:pt idx="0">
                  <c:v>40.595399999999998</c:v>
                </c:pt>
                <c:pt idx="1">
                  <c:v>38.3994</c:v>
                </c:pt>
                <c:pt idx="2">
                  <c:v>36.138500000000001</c:v>
                </c:pt>
                <c:pt idx="3">
                  <c:v>33.811300000000003</c:v>
                </c:pt>
              </c:numCache>
            </c:numRef>
          </c:yVal>
          <c:smooth val="1"/>
        </c:ser>
        <c:ser>
          <c:idx val="4"/>
          <c:order val="3"/>
          <c:tx>
            <c:v>HEVC 540p</c:v>
          </c:tx>
          <c:xVal>
            <c:numRef>
              <c:f>'Compare uplink'!$M$20:$M$23</c:f>
              <c:numCache>
                <c:formatCode>General</c:formatCode>
                <c:ptCount val="4"/>
                <c:pt idx="0">
                  <c:v>4257.0959999999995</c:v>
                </c:pt>
                <c:pt idx="1">
                  <c:v>2415.8656000000001</c:v>
                </c:pt>
                <c:pt idx="2">
                  <c:v>1403.316</c:v>
                </c:pt>
                <c:pt idx="3">
                  <c:v>801.49040000000002</c:v>
                </c:pt>
              </c:numCache>
            </c:numRef>
          </c:xVal>
          <c:yVal>
            <c:numRef>
              <c:f>'Compare uplink'!$N$20:$N$23</c:f>
              <c:numCache>
                <c:formatCode>General</c:formatCode>
                <c:ptCount val="4"/>
                <c:pt idx="0">
                  <c:v>40.896799999999999</c:v>
                </c:pt>
                <c:pt idx="1">
                  <c:v>38.286000000000001</c:v>
                </c:pt>
                <c:pt idx="2">
                  <c:v>35.720100000000002</c:v>
                </c:pt>
                <c:pt idx="3">
                  <c:v>33.241</c:v>
                </c:pt>
              </c:numCache>
            </c:numRef>
          </c:yVal>
          <c:smooth val="1"/>
        </c:ser>
        <c:ser>
          <c:idx val="6"/>
          <c:order val="4"/>
          <c:tx>
            <c:v>SI 540p</c:v>
          </c:tx>
          <c:xVal>
            <c:numRef>
              <c:f>'Compare uplink'!$O$20:$O$23</c:f>
              <c:numCache>
                <c:formatCode>General</c:formatCode>
                <c:ptCount val="4"/>
                <c:pt idx="0">
                  <c:v>1421.7665941344058</c:v>
                </c:pt>
                <c:pt idx="1">
                  <c:v>1007.4797763270799</c:v>
                </c:pt>
                <c:pt idx="2">
                  <c:v>698.50362217460133</c:v>
                </c:pt>
                <c:pt idx="3">
                  <c:v>468.97455937405357</c:v>
                </c:pt>
              </c:numCache>
            </c:numRef>
          </c:xVal>
          <c:yVal>
            <c:numRef>
              <c:f>'Compare uplink'!$N$20:$N$23</c:f>
              <c:numCache>
                <c:formatCode>General</c:formatCode>
                <c:ptCount val="4"/>
                <c:pt idx="0">
                  <c:v>40.896799999999999</c:v>
                </c:pt>
                <c:pt idx="1">
                  <c:v>38.286000000000001</c:v>
                </c:pt>
                <c:pt idx="2">
                  <c:v>35.720100000000002</c:v>
                </c:pt>
                <c:pt idx="3">
                  <c:v>33.241</c:v>
                </c:pt>
              </c:numCache>
            </c:numRef>
          </c:yVal>
          <c:smooth val="1"/>
        </c:ser>
        <c:ser>
          <c:idx val="5"/>
          <c:order val="5"/>
          <c:tx>
            <c:v>Transcoded 540p</c:v>
          </c:tx>
          <c:xVal>
            <c:numRef>
              <c:f>'Compare downlink'!$O$20:$O$23</c:f>
              <c:numCache>
                <c:formatCode>General</c:formatCode>
                <c:ptCount val="4"/>
                <c:pt idx="0">
                  <c:v>4657.1460659898585</c:v>
                </c:pt>
                <c:pt idx="1">
                  <c:v>2635.15043750513</c:v>
                </c:pt>
                <c:pt idx="2">
                  <c:v>1511.7988587238069</c:v>
                </c:pt>
                <c:pt idx="3">
                  <c:v>866.19402027648175</c:v>
                </c:pt>
              </c:numCache>
            </c:numRef>
          </c:xVal>
          <c:yVal>
            <c:numRef>
              <c:f>'Compare uplink'!$N$20:$N$23</c:f>
              <c:numCache>
                <c:formatCode>General</c:formatCode>
                <c:ptCount val="4"/>
                <c:pt idx="0">
                  <c:v>40.896799999999999</c:v>
                </c:pt>
                <c:pt idx="1">
                  <c:v>38.286000000000001</c:v>
                </c:pt>
                <c:pt idx="2">
                  <c:v>35.720100000000002</c:v>
                </c:pt>
                <c:pt idx="3">
                  <c:v>33.241</c:v>
                </c:pt>
              </c:numCache>
            </c:numRef>
          </c:yVal>
          <c:smooth val="1"/>
        </c:ser>
        <c:ser>
          <c:idx val="0"/>
          <c:order val="6"/>
          <c:tx>
            <c:v>HEVC 360p</c:v>
          </c:tx>
          <c:xVal>
            <c:numRef>
              <c:f>'Compare uplink'!$Q$20:$Q$23</c:f>
              <c:numCache>
                <c:formatCode>General</c:formatCode>
                <c:ptCount val="4"/>
                <c:pt idx="0">
                  <c:v>1958.2696000000001</c:v>
                </c:pt>
                <c:pt idx="1">
                  <c:v>1158.1528000000001</c:v>
                </c:pt>
                <c:pt idx="2">
                  <c:v>685.8424</c:v>
                </c:pt>
                <c:pt idx="3">
                  <c:v>398.56079999999997</c:v>
                </c:pt>
              </c:numCache>
            </c:numRef>
          </c:xVal>
          <c:yVal>
            <c:numRef>
              <c:f>'Compare uplink'!$R$20:$R$23</c:f>
              <c:numCache>
                <c:formatCode>General</c:formatCode>
                <c:ptCount val="4"/>
                <c:pt idx="0">
                  <c:v>41.378399999999999</c:v>
                </c:pt>
                <c:pt idx="1">
                  <c:v>38.453899999999997</c:v>
                </c:pt>
                <c:pt idx="2">
                  <c:v>35.6935</c:v>
                </c:pt>
                <c:pt idx="3">
                  <c:v>33.070599999999999</c:v>
                </c:pt>
              </c:numCache>
            </c:numRef>
          </c:yVal>
          <c:smooth val="1"/>
        </c:ser>
        <c:ser>
          <c:idx val="7"/>
          <c:order val="7"/>
          <c:tx>
            <c:v>SI 360p</c:v>
          </c:tx>
          <c:xVal>
            <c:numRef>
              <c:f>'Compare uplink'!$S$20:$S$23</c:f>
              <c:numCache>
                <c:formatCode>General</c:formatCode>
                <c:ptCount val="4"/>
                <c:pt idx="0">
                  <c:v>637.4110296151639</c:v>
                </c:pt>
                <c:pt idx="1">
                  <c:v>470.02244493508533</c:v>
                </c:pt>
                <c:pt idx="2">
                  <c:v>331.45623999883537</c:v>
                </c:pt>
                <c:pt idx="3">
                  <c:v>226.15665367758356</c:v>
                </c:pt>
              </c:numCache>
            </c:numRef>
          </c:xVal>
          <c:yVal>
            <c:numRef>
              <c:f>'Compare uplink'!$R$20:$R$23</c:f>
              <c:numCache>
                <c:formatCode>General</c:formatCode>
                <c:ptCount val="4"/>
                <c:pt idx="0">
                  <c:v>41.378399999999999</c:v>
                </c:pt>
                <c:pt idx="1">
                  <c:v>38.453899999999997</c:v>
                </c:pt>
                <c:pt idx="2">
                  <c:v>35.6935</c:v>
                </c:pt>
                <c:pt idx="3">
                  <c:v>33.070599999999999</c:v>
                </c:pt>
              </c:numCache>
            </c:numRef>
          </c:yVal>
          <c:smooth val="1"/>
        </c:ser>
        <c:ser>
          <c:idx val="8"/>
          <c:order val="8"/>
          <c:tx>
            <c:v>Transcoded 360p</c:v>
          </c:tx>
          <c:xVal>
            <c:numRef>
              <c:f>'Compare downlink'!$S$20:$S$23</c:f>
              <c:numCache>
                <c:formatCode>General</c:formatCode>
                <c:ptCount val="4"/>
                <c:pt idx="0">
                  <c:v>2095.591574023143</c:v>
                </c:pt>
                <c:pt idx="1">
                  <c:v>1233.2242062879741</c:v>
                </c:pt>
                <c:pt idx="2">
                  <c:v>724.85148760444281</c:v>
                </c:pt>
                <c:pt idx="3">
                  <c:v>419.07111359120972</c:v>
                </c:pt>
              </c:numCache>
            </c:numRef>
          </c:xVal>
          <c:yVal>
            <c:numRef>
              <c:f>'Compare downlink'!$R$20:$R$23</c:f>
              <c:numCache>
                <c:formatCode>General</c:formatCode>
                <c:ptCount val="4"/>
                <c:pt idx="0">
                  <c:v>41.378399999999999</c:v>
                </c:pt>
                <c:pt idx="1">
                  <c:v>38.453899999999997</c:v>
                </c:pt>
                <c:pt idx="2">
                  <c:v>35.6935</c:v>
                </c:pt>
                <c:pt idx="3">
                  <c:v>33.070599999999999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22336"/>
        <c:axId val="195825024"/>
      </c:scatterChart>
      <c:valAx>
        <c:axId val="195822336"/>
        <c:scaling>
          <c:orientation val="minMax"/>
          <c:max val="8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95825024"/>
        <c:crosses val="autoZero"/>
        <c:crossBetween val="midCat"/>
      </c:valAx>
      <c:valAx>
        <c:axId val="195825024"/>
        <c:scaling>
          <c:orientation val="minMax"/>
          <c:min val="3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822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HEVC 720p</c:v>
          </c:tx>
          <c:xVal>
            <c:numRef>
              <c:f>'Compare uplink'!$I$28:$I$31</c:f>
              <c:numCache>
                <c:formatCode>General</c:formatCode>
                <c:ptCount val="4"/>
                <c:pt idx="0">
                  <c:v>6689.3176000000003</c:v>
                </c:pt>
                <c:pt idx="1">
                  <c:v>3703.0855999999999</c:v>
                </c:pt>
                <c:pt idx="2">
                  <c:v>2123.864</c:v>
                </c:pt>
                <c:pt idx="3">
                  <c:v>1234.4287999999999</c:v>
                </c:pt>
              </c:numCache>
            </c:numRef>
          </c:xVal>
          <c:yVal>
            <c:numRef>
              <c:f>'Compare uplink'!$J$28:$J$31</c:f>
              <c:numCache>
                <c:formatCode>General</c:formatCode>
                <c:ptCount val="4"/>
                <c:pt idx="0">
                  <c:v>41.426600000000001</c:v>
                </c:pt>
                <c:pt idx="1">
                  <c:v>39.285499999999999</c:v>
                </c:pt>
                <c:pt idx="2">
                  <c:v>37.0824</c:v>
                </c:pt>
                <c:pt idx="3">
                  <c:v>34.895800000000001</c:v>
                </c:pt>
              </c:numCache>
            </c:numRef>
          </c:yVal>
          <c:smooth val="1"/>
        </c:ser>
        <c:ser>
          <c:idx val="2"/>
          <c:order val="1"/>
          <c:tx>
            <c:v>SI 720p</c:v>
          </c:tx>
          <c:xVal>
            <c:numRef>
              <c:f>'Compare uplink'!$K$28:$K$31</c:f>
              <c:numCache>
                <c:formatCode>General</c:formatCode>
                <c:ptCount val="4"/>
                <c:pt idx="0">
                  <c:v>2561.5361730256845</c:v>
                </c:pt>
                <c:pt idx="1">
                  <c:v>1737.8979758180649</c:v>
                </c:pt>
                <c:pt idx="2">
                  <c:v>1175.7153699581831</c:v>
                </c:pt>
                <c:pt idx="3">
                  <c:v>789.07594245341897</c:v>
                </c:pt>
              </c:numCache>
            </c:numRef>
          </c:xVal>
          <c:yVal>
            <c:numRef>
              <c:f>'Compare uplink'!$J$28:$J$31</c:f>
              <c:numCache>
                <c:formatCode>General</c:formatCode>
                <c:ptCount val="4"/>
                <c:pt idx="0">
                  <c:v>41.426600000000001</c:v>
                </c:pt>
                <c:pt idx="1">
                  <c:v>39.285499999999999</c:v>
                </c:pt>
                <c:pt idx="2">
                  <c:v>37.0824</c:v>
                </c:pt>
                <c:pt idx="3">
                  <c:v>34.895800000000001</c:v>
                </c:pt>
              </c:numCache>
            </c:numRef>
          </c:yVal>
          <c:smooth val="1"/>
        </c:ser>
        <c:ser>
          <c:idx val="3"/>
          <c:order val="2"/>
          <c:tx>
            <c:v>Transcoded 720p</c:v>
          </c:tx>
          <c:xVal>
            <c:numRef>
              <c:f>'Compare downlink'!$K$28:$K$31</c:f>
              <c:numCache>
                <c:formatCode>General</c:formatCode>
                <c:ptCount val="4"/>
                <c:pt idx="0">
                  <c:v>7655.6434622508241</c:v>
                </c:pt>
                <c:pt idx="1">
                  <c:v>4226.1279889172874</c:v>
                </c:pt>
                <c:pt idx="2">
                  <c:v>2373.4390278615756</c:v>
                </c:pt>
                <c:pt idx="3">
                  <c:v>1394.3939637077274</c:v>
                </c:pt>
              </c:numCache>
            </c:numRef>
          </c:xVal>
          <c:yVal>
            <c:numRef>
              <c:f>'Compare uplink'!$J$28:$J$31</c:f>
              <c:numCache>
                <c:formatCode>General</c:formatCode>
                <c:ptCount val="4"/>
                <c:pt idx="0">
                  <c:v>41.426600000000001</c:v>
                </c:pt>
                <c:pt idx="1">
                  <c:v>39.285499999999999</c:v>
                </c:pt>
                <c:pt idx="2">
                  <c:v>37.0824</c:v>
                </c:pt>
                <c:pt idx="3">
                  <c:v>34.895800000000001</c:v>
                </c:pt>
              </c:numCache>
            </c:numRef>
          </c:yVal>
          <c:smooth val="1"/>
        </c:ser>
        <c:ser>
          <c:idx val="4"/>
          <c:order val="3"/>
          <c:tx>
            <c:v>HEVC 540p</c:v>
          </c:tx>
          <c:xVal>
            <c:numRef>
              <c:f>'Compare uplink'!$M$28:$M$31</c:f>
              <c:numCache>
                <c:formatCode>General</c:formatCode>
                <c:ptCount val="4"/>
                <c:pt idx="0">
                  <c:v>4498.4160000000002</c:v>
                </c:pt>
                <c:pt idx="1">
                  <c:v>2554.1999999999998</c:v>
                </c:pt>
                <c:pt idx="2">
                  <c:v>1473.672</c:v>
                </c:pt>
                <c:pt idx="3">
                  <c:v>854.46720000000005</c:v>
                </c:pt>
              </c:numCache>
            </c:numRef>
          </c:xVal>
          <c:yVal>
            <c:numRef>
              <c:f>'Compare uplink'!$N$28:$N$31</c:f>
              <c:numCache>
                <c:formatCode>General</c:formatCode>
                <c:ptCount val="4"/>
                <c:pt idx="0">
                  <c:v>41.674500000000002</c:v>
                </c:pt>
                <c:pt idx="1">
                  <c:v>39.102400000000003</c:v>
                </c:pt>
                <c:pt idx="2">
                  <c:v>36.611800000000002</c:v>
                </c:pt>
                <c:pt idx="3">
                  <c:v>34.251600000000003</c:v>
                </c:pt>
              </c:numCache>
            </c:numRef>
          </c:yVal>
          <c:smooth val="1"/>
        </c:ser>
        <c:ser>
          <c:idx val="6"/>
          <c:order val="4"/>
          <c:tx>
            <c:v>SI 540p</c:v>
          </c:tx>
          <c:xVal>
            <c:numRef>
              <c:f>'Compare uplink'!$O$28:$O$31</c:f>
              <c:numCache>
                <c:formatCode>General</c:formatCode>
                <c:ptCount val="4"/>
                <c:pt idx="0">
                  <c:v>1618.0321572108514</c:v>
                </c:pt>
                <c:pt idx="1">
                  <c:v>1133.8965645338903</c:v>
                </c:pt>
                <c:pt idx="2">
                  <c:v>780.77234213538577</c:v>
                </c:pt>
                <c:pt idx="3">
                  <c:v>525.49310997109569</c:v>
                </c:pt>
              </c:numCache>
            </c:numRef>
          </c:xVal>
          <c:yVal>
            <c:numRef>
              <c:f>'Compare uplink'!$N$28:$N$31</c:f>
              <c:numCache>
                <c:formatCode>General</c:formatCode>
                <c:ptCount val="4"/>
                <c:pt idx="0">
                  <c:v>41.674500000000002</c:v>
                </c:pt>
                <c:pt idx="1">
                  <c:v>39.102400000000003</c:v>
                </c:pt>
                <c:pt idx="2">
                  <c:v>36.611800000000002</c:v>
                </c:pt>
                <c:pt idx="3">
                  <c:v>34.251600000000003</c:v>
                </c:pt>
              </c:numCache>
            </c:numRef>
          </c:yVal>
          <c:smooth val="1"/>
        </c:ser>
        <c:ser>
          <c:idx val="5"/>
          <c:order val="5"/>
          <c:tx>
            <c:v>Transcoded 540p</c:v>
          </c:tx>
          <c:xVal>
            <c:numRef>
              <c:f>'Compare downlink'!$O$28:$O$31</c:f>
              <c:numCache>
                <c:formatCode>General</c:formatCode>
                <c:ptCount val="4"/>
                <c:pt idx="0">
                  <c:v>5011.6793108963757</c:v>
                </c:pt>
                <c:pt idx="1">
                  <c:v>2818.8510408636939</c:v>
                </c:pt>
                <c:pt idx="2">
                  <c:v>1605.2949152467772</c:v>
                </c:pt>
                <c:pt idx="3">
                  <c:v>929.83539469816606</c:v>
                </c:pt>
              </c:numCache>
            </c:numRef>
          </c:xVal>
          <c:yVal>
            <c:numRef>
              <c:f>'Compare uplink'!$N$28:$N$31</c:f>
              <c:numCache>
                <c:formatCode>General</c:formatCode>
                <c:ptCount val="4"/>
                <c:pt idx="0">
                  <c:v>41.674500000000002</c:v>
                </c:pt>
                <c:pt idx="1">
                  <c:v>39.102400000000003</c:v>
                </c:pt>
                <c:pt idx="2">
                  <c:v>36.611800000000002</c:v>
                </c:pt>
                <c:pt idx="3">
                  <c:v>34.251600000000003</c:v>
                </c:pt>
              </c:numCache>
            </c:numRef>
          </c:yVal>
          <c:smooth val="1"/>
        </c:ser>
        <c:ser>
          <c:idx val="0"/>
          <c:order val="6"/>
          <c:tx>
            <c:v>HEVC 360p</c:v>
          </c:tx>
          <c:xVal>
            <c:numRef>
              <c:f>'Compare uplink'!$Q$28:$Q$31</c:f>
              <c:numCache>
                <c:formatCode>General</c:formatCode>
                <c:ptCount val="4"/>
                <c:pt idx="0">
                  <c:v>2207.692</c:v>
                </c:pt>
                <c:pt idx="1">
                  <c:v>1280.8696</c:v>
                </c:pt>
                <c:pt idx="2">
                  <c:v>751.21119999999996</c:v>
                </c:pt>
                <c:pt idx="3">
                  <c:v>440.28160000000003</c:v>
                </c:pt>
              </c:numCache>
            </c:numRef>
          </c:xVal>
          <c:yVal>
            <c:numRef>
              <c:f>'Compare uplink'!$R$28:$R$31</c:f>
              <c:numCache>
                <c:formatCode>General</c:formatCode>
                <c:ptCount val="4"/>
                <c:pt idx="0">
                  <c:v>41.936700000000002</c:v>
                </c:pt>
                <c:pt idx="1">
                  <c:v>39.055399999999999</c:v>
                </c:pt>
                <c:pt idx="2">
                  <c:v>36.367400000000004</c:v>
                </c:pt>
                <c:pt idx="3">
                  <c:v>33.858499999999999</c:v>
                </c:pt>
              </c:numCache>
            </c:numRef>
          </c:yVal>
          <c:smooth val="1"/>
        </c:ser>
        <c:ser>
          <c:idx val="7"/>
          <c:order val="7"/>
          <c:tx>
            <c:v>SI 360p</c:v>
          </c:tx>
          <c:xVal>
            <c:numRef>
              <c:f>'Compare uplink'!$S$28:$S$31</c:f>
              <c:numCache>
                <c:formatCode>General</c:formatCode>
                <c:ptCount val="4"/>
                <c:pt idx="0">
                  <c:v>762.62969087689999</c:v>
                </c:pt>
                <c:pt idx="1">
                  <c:v>552.78955449849218</c:v>
                </c:pt>
                <c:pt idx="2">
                  <c:v>394.28503278734934</c:v>
                </c:pt>
                <c:pt idx="3">
                  <c:v>269.53695362837607</c:v>
                </c:pt>
              </c:numCache>
            </c:numRef>
          </c:xVal>
          <c:yVal>
            <c:numRef>
              <c:f>'Compare uplink'!$R$28:$R$31</c:f>
              <c:numCache>
                <c:formatCode>General</c:formatCode>
                <c:ptCount val="4"/>
                <c:pt idx="0">
                  <c:v>41.936700000000002</c:v>
                </c:pt>
                <c:pt idx="1">
                  <c:v>39.055399999999999</c:v>
                </c:pt>
                <c:pt idx="2">
                  <c:v>36.367400000000004</c:v>
                </c:pt>
                <c:pt idx="3">
                  <c:v>33.858499999999999</c:v>
                </c:pt>
              </c:numCache>
            </c:numRef>
          </c:yVal>
          <c:smooth val="1"/>
        </c:ser>
        <c:ser>
          <c:idx val="8"/>
          <c:order val="8"/>
          <c:tx>
            <c:v>Transcoded 360p</c:v>
          </c:tx>
          <c:xVal>
            <c:numRef>
              <c:f>'Compare downlink'!$S$28:$S$31</c:f>
              <c:numCache>
                <c:formatCode>General</c:formatCode>
                <c:ptCount val="4"/>
                <c:pt idx="0">
                  <c:v>2379.9492682982382</c:v>
                </c:pt>
                <c:pt idx="1">
                  <c:v>1369.6523744616861</c:v>
                </c:pt>
                <c:pt idx="2">
                  <c:v>797.96421853693755</c:v>
                </c:pt>
                <c:pt idx="3">
                  <c:v>466.04651164389361</c:v>
                </c:pt>
              </c:numCache>
            </c:numRef>
          </c:xVal>
          <c:yVal>
            <c:numRef>
              <c:f>'Compare downlink'!$R$28:$R$31</c:f>
              <c:numCache>
                <c:formatCode>General</c:formatCode>
                <c:ptCount val="4"/>
                <c:pt idx="0">
                  <c:v>41.936700000000002</c:v>
                </c:pt>
                <c:pt idx="1">
                  <c:v>39.055399999999999</c:v>
                </c:pt>
                <c:pt idx="2">
                  <c:v>36.367400000000004</c:v>
                </c:pt>
                <c:pt idx="3">
                  <c:v>33.858499999999999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18560"/>
        <c:axId val="135620096"/>
      </c:scatterChart>
      <c:valAx>
        <c:axId val="135618560"/>
        <c:scaling>
          <c:orientation val="minMax"/>
          <c:max val="1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35620096"/>
        <c:crosses val="autoZero"/>
        <c:crossBetween val="midCat"/>
      </c:valAx>
      <c:valAx>
        <c:axId val="135620096"/>
        <c:scaling>
          <c:orientation val="minMax"/>
          <c:min val="33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618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HEVC 720p</c:v>
          </c:tx>
          <c:xVal>
            <c:numRef>
              <c:f>'Compare uplink'!$I$36:$I$39</c:f>
              <c:numCache>
                <c:formatCode>General</c:formatCode>
                <c:ptCount val="4"/>
                <c:pt idx="0">
                  <c:v>6633.5032000000001</c:v>
                </c:pt>
                <c:pt idx="1">
                  <c:v>2806.5239999999999</c:v>
                </c:pt>
                <c:pt idx="2">
                  <c:v>1420.7560000000001</c:v>
                </c:pt>
                <c:pt idx="3">
                  <c:v>769.95519999999999</c:v>
                </c:pt>
              </c:numCache>
            </c:numRef>
          </c:xVal>
          <c:yVal>
            <c:numRef>
              <c:f>'Compare uplink'!$J$36:$J$39</c:f>
              <c:numCache>
                <c:formatCode>General</c:formatCode>
                <c:ptCount val="4"/>
                <c:pt idx="0">
                  <c:v>39.577599999999997</c:v>
                </c:pt>
                <c:pt idx="1">
                  <c:v>37.8003</c:v>
                </c:pt>
                <c:pt idx="2">
                  <c:v>35.869</c:v>
                </c:pt>
                <c:pt idx="3">
                  <c:v>33.762</c:v>
                </c:pt>
              </c:numCache>
            </c:numRef>
          </c:yVal>
          <c:smooth val="1"/>
        </c:ser>
        <c:ser>
          <c:idx val="2"/>
          <c:order val="1"/>
          <c:tx>
            <c:v>SI 720p</c:v>
          </c:tx>
          <c:xVal>
            <c:numRef>
              <c:f>'Compare uplink'!$K$36:$K$39</c:f>
              <c:numCache>
                <c:formatCode>General</c:formatCode>
                <c:ptCount val="4"/>
                <c:pt idx="0">
                  <c:v>2368.3586948590819</c:v>
                </c:pt>
                <c:pt idx="1">
                  <c:v>1236.1523015236016</c:v>
                </c:pt>
                <c:pt idx="2">
                  <c:v>697.44913641113089</c:v>
                </c:pt>
                <c:pt idx="3">
                  <c:v>448.62799591460498</c:v>
                </c:pt>
              </c:numCache>
            </c:numRef>
          </c:xVal>
          <c:yVal>
            <c:numRef>
              <c:f>'Compare uplink'!$J$36:$J$39</c:f>
              <c:numCache>
                <c:formatCode>General</c:formatCode>
                <c:ptCount val="4"/>
                <c:pt idx="0">
                  <c:v>39.577599999999997</c:v>
                </c:pt>
                <c:pt idx="1">
                  <c:v>37.8003</c:v>
                </c:pt>
                <c:pt idx="2">
                  <c:v>35.869</c:v>
                </c:pt>
                <c:pt idx="3">
                  <c:v>33.762</c:v>
                </c:pt>
              </c:numCache>
            </c:numRef>
          </c:yVal>
          <c:smooth val="1"/>
        </c:ser>
        <c:ser>
          <c:idx val="3"/>
          <c:order val="2"/>
          <c:tx>
            <c:v>Transcoded 720p</c:v>
          </c:tx>
          <c:xVal>
            <c:numRef>
              <c:f>'Compare downlink'!$K$36:$K$39</c:f>
              <c:numCache>
                <c:formatCode>General</c:formatCode>
                <c:ptCount val="4"/>
                <c:pt idx="0">
                  <c:v>7259.7685608752072</c:v>
                </c:pt>
                <c:pt idx="1">
                  <c:v>3202.8578826626763</c:v>
                </c:pt>
                <c:pt idx="2">
                  <c:v>1536.5476207323372</c:v>
                </c:pt>
                <c:pt idx="3">
                  <c:v>922.93184326146729</c:v>
                </c:pt>
              </c:numCache>
            </c:numRef>
          </c:xVal>
          <c:yVal>
            <c:numRef>
              <c:f>'Compare uplink'!$J$36:$J$39</c:f>
              <c:numCache>
                <c:formatCode>General</c:formatCode>
                <c:ptCount val="4"/>
                <c:pt idx="0">
                  <c:v>39.577599999999997</c:v>
                </c:pt>
                <c:pt idx="1">
                  <c:v>37.8003</c:v>
                </c:pt>
                <c:pt idx="2">
                  <c:v>35.869</c:v>
                </c:pt>
                <c:pt idx="3">
                  <c:v>33.762</c:v>
                </c:pt>
              </c:numCache>
            </c:numRef>
          </c:yVal>
          <c:smooth val="1"/>
        </c:ser>
        <c:ser>
          <c:idx val="4"/>
          <c:order val="3"/>
          <c:tx>
            <c:v>HEVC 540p</c:v>
          </c:tx>
          <c:xVal>
            <c:numRef>
              <c:f>'Compare uplink'!$M$36:$M$39</c:f>
              <c:numCache>
                <c:formatCode>General</c:formatCode>
                <c:ptCount val="4"/>
                <c:pt idx="0">
                  <c:v>3463.5983999999999</c:v>
                </c:pt>
                <c:pt idx="1">
                  <c:v>1692.2536</c:v>
                </c:pt>
                <c:pt idx="2">
                  <c:v>910.6336</c:v>
                </c:pt>
                <c:pt idx="3">
                  <c:v>504.60719999999998</c:v>
                </c:pt>
              </c:numCache>
            </c:numRef>
          </c:xVal>
          <c:yVal>
            <c:numRef>
              <c:f>'Compare uplink'!$N$36:$N$39</c:f>
              <c:numCache>
                <c:formatCode>General</c:formatCode>
                <c:ptCount val="4"/>
                <c:pt idx="0">
                  <c:v>40.380499999999998</c:v>
                </c:pt>
                <c:pt idx="1">
                  <c:v>38.138800000000003</c:v>
                </c:pt>
                <c:pt idx="2">
                  <c:v>35.857300000000002</c:v>
                </c:pt>
                <c:pt idx="3">
                  <c:v>33.477699999999999</c:v>
                </c:pt>
              </c:numCache>
            </c:numRef>
          </c:yVal>
          <c:smooth val="1"/>
        </c:ser>
        <c:ser>
          <c:idx val="6"/>
          <c:order val="4"/>
          <c:tx>
            <c:v>SI 540p</c:v>
          </c:tx>
          <c:xVal>
            <c:numRef>
              <c:f>'Compare uplink'!$O$36:$O$39</c:f>
              <c:numCache>
                <c:formatCode>General</c:formatCode>
                <c:ptCount val="4"/>
                <c:pt idx="0">
                  <c:v>1235.0474021043337</c:v>
                </c:pt>
                <c:pt idx="1">
                  <c:v>709.1103415616526</c:v>
                </c:pt>
                <c:pt idx="2">
                  <c:v>432.21668818904436</c:v>
                </c:pt>
                <c:pt idx="3">
                  <c:v>274.14466112027003</c:v>
                </c:pt>
              </c:numCache>
            </c:numRef>
          </c:xVal>
          <c:yVal>
            <c:numRef>
              <c:f>'Compare uplink'!$N$36:$N$39</c:f>
              <c:numCache>
                <c:formatCode>General</c:formatCode>
                <c:ptCount val="4"/>
                <c:pt idx="0">
                  <c:v>40.380499999999998</c:v>
                </c:pt>
                <c:pt idx="1">
                  <c:v>38.138800000000003</c:v>
                </c:pt>
                <c:pt idx="2">
                  <c:v>35.857300000000002</c:v>
                </c:pt>
                <c:pt idx="3">
                  <c:v>33.477699999999999</c:v>
                </c:pt>
              </c:numCache>
            </c:numRef>
          </c:yVal>
          <c:smooth val="1"/>
        </c:ser>
        <c:ser>
          <c:idx val="5"/>
          <c:order val="5"/>
          <c:tx>
            <c:v>Transcoded 540p</c:v>
          </c:tx>
          <c:xVal>
            <c:numRef>
              <c:f>'Compare downlink'!$O$36:$O$39</c:f>
              <c:numCache>
                <c:formatCode>General</c:formatCode>
                <c:ptCount val="4"/>
                <c:pt idx="0">
                  <c:v>3835.1477130769053</c:v>
                </c:pt>
                <c:pt idx="1">
                  <c:v>1856.6984614568646</c:v>
                </c:pt>
                <c:pt idx="2">
                  <c:v>969.90724522236269</c:v>
                </c:pt>
                <c:pt idx="3">
                  <c:v>549.39570742344949</c:v>
                </c:pt>
              </c:numCache>
            </c:numRef>
          </c:xVal>
          <c:yVal>
            <c:numRef>
              <c:f>'Compare uplink'!$N$36:$N$39</c:f>
              <c:numCache>
                <c:formatCode>General</c:formatCode>
                <c:ptCount val="4"/>
                <c:pt idx="0">
                  <c:v>40.380499999999998</c:v>
                </c:pt>
                <c:pt idx="1">
                  <c:v>38.138800000000003</c:v>
                </c:pt>
                <c:pt idx="2">
                  <c:v>35.857300000000002</c:v>
                </c:pt>
                <c:pt idx="3">
                  <c:v>33.477699999999999</c:v>
                </c:pt>
              </c:numCache>
            </c:numRef>
          </c:yVal>
          <c:smooth val="1"/>
        </c:ser>
        <c:ser>
          <c:idx val="0"/>
          <c:order val="6"/>
          <c:tx>
            <c:v>HEVC 360p</c:v>
          </c:tx>
          <c:xVal>
            <c:numRef>
              <c:f>'Compare uplink'!$Q$36:$Q$39</c:f>
              <c:numCache>
                <c:formatCode>General</c:formatCode>
                <c:ptCount val="4"/>
                <c:pt idx="0">
                  <c:v>1126.04</c:v>
                </c:pt>
                <c:pt idx="1">
                  <c:v>595.6232</c:v>
                </c:pt>
                <c:pt idx="2">
                  <c:v>340.6848</c:v>
                </c:pt>
                <c:pt idx="3">
                  <c:v>199.2568</c:v>
                </c:pt>
              </c:numCache>
            </c:numRef>
          </c:xVal>
          <c:yVal>
            <c:numRef>
              <c:f>'Compare uplink'!$R$36:$R$39</c:f>
              <c:numCache>
                <c:formatCode>General</c:formatCode>
                <c:ptCount val="4"/>
                <c:pt idx="0">
                  <c:v>41.509099999999997</c:v>
                </c:pt>
                <c:pt idx="1">
                  <c:v>38.944099999999999</c:v>
                </c:pt>
                <c:pt idx="2">
                  <c:v>36.429299999999998</c:v>
                </c:pt>
                <c:pt idx="3">
                  <c:v>33.8917</c:v>
                </c:pt>
              </c:numCache>
            </c:numRef>
          </c:yVal>
          <c:smooth val="1"/>
        </c:ser>
        <c:ser>
          <c:idx val="7"/>
          <c:order val="7"/>
          <c:tx>
            <c:v>SI 360p</c:v>
          </c:tx>
          <c:xVal>
            <c:numRef>
              <c:f>'Compare uplink'!$S$36:$S$39</c:f>
              <c:numCache>
                <c:formatCode>General</c:formatCode>
                <c:ptCount val="4"/>
                <c:pt idx="0">
                  <c:v>403.5203348842042</c:v>
                </c:pt>
                <c:pt idx="1">
                  <c:v>246.72889858191775</c:v>
                </c:pt>
                <c:pt idx="2">
                  <c:v>160.43647288771535</c:v>
                </c:pt>
                <c:pt idx="3">
                  <c:v>107.44828053630044</c:v>
                </c:pt>
              </c:numCache>
            </c:numRef>
          </c:xVal>
          <c:yVal>
            <c:numRef>
              <c:f>'Compare uplink'!$R$36:$R$39</c:f>
              <c:numCache>
                <c:formatCode>General</c:formatCode>
                <c:ptCount val="4"/>
                <c:pt idx="0">
                  <c:v>41.509099999999997</c:v>
                </c:pt>
                <c:pt idx="1">
                  <c:v>38.944099999999999</c:v>
                </c:pt>
                <c:pt idx="2">
                  <c:v>36.429299999999998</c:v>
                </c:pt>
                <c:pt idx="3">
                  <c:v>33.8917</c:v>
                </c:pt>
              </c:numCache>
            </c:numRef>
          </c:yVal>
          <c:smooth val="1"/>
        </c:ser>
        <c:ser>
          <c:idx val="8"/>
          <c:order val="8"/>
          <c:tx>
            <c:v>Transcoded 360p</c:v>
          </c:tx>
          <c:xVal>
            <c:numRef>
              <c:f>'Compare downlink'!$Q$36:$Q$39</c:f>
              <c:numCache>
                <c:formatCode>General</c:formatCode>
                <c:ptCount val="4"/>
                <c:pt idx="0">
                  <c:v>1126.04</c:v>
                </c:pt>
                <c:pt idx="1">
                  <c:v>595.6232</c:v>
                </c:pt>
                <c:pt idx="2">
                  <c:v>340.6848</c:v>
                </c:pt>
                <c:pt idx="3">
                  <c:v>199.2568</c:v>
                </c:pt>
              </c:numCache>
            </c:numRef>
          </c:xVal>
          <c:yVal>
            <c:numRef>
              <c:f>'Compare downlink'!$R$36:$R$39</c:f>
              <c:numCache>
                <c:formatCode>General</c:formatCode>
                <c:ptCount val="4"/>
                <c:pt idx="0">
                  <c:v>41.509099999999997</c:v>
                </c:pt>
                <c:pt idx="1">
                  <c:v>38.944099999999999</c:v>
                </c:pt>
                <c:pt idx="2">
                  <c:v>36.429299999999998</c:v>
                </c:pt>
                <c:pt idx="3">
                  <c:v>33.8917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61920"/>
        <c:axId val="172754048"/>
      </c:scatterChart>
      <c:valAx>
        <c:axId val="167361920"/>
        <c:scaling>
          <c:orientation val="minMax"/>
          <c:max val="8000"/>
        </c:scaling>
        <c:delete val="0"/>
        <c:axPos val="b"/>
        <c:numFmt formatCode="General" sourceLinked="1"/>
        <c:majorTickMark val="out"/>
        <c:minorTickMark val="none"/>
        <c:tickLblPos val="nextTo"/>
        <c:crossAx val="172754048"/>
        <c:crosses val="autoZero"/>
        <c:crossBetween val="midCat"/>
      </c:valAx>
      <c:valAx>
        <c:axId val="172754048"/>
        <c:scaling>
          <c:orientation val="minMax"/>
          <c:min val="3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361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Downlink!$M$4:$M$7</c:f>
              <c:numCache>
                <c:formatCode>General</c:formatCode>
                <c:ptCount val="4"/>
                <c:pt idx="0">
                  <c:v>2688.1687999999999</c:v>
                </c:pt>
                <c:pt idx="1">
                  <c:v>1486.204</c:v>
                </c:pt>
                <c:pt idx="2">
                  <c:v>838.33040000000005</c:v>
                </c:pt>
                <c:pt idx="3">
                  <c:v>461.33519999999999</c:v>
                </c:pt>
              </c:numCache>
            </c:numRef>
          </c:xVal>
          <c:yVal>
            <c:numRef>
              <c:f>Downlink!$N$4:$N$7</c:f>
              <c:numCache>
                <c:formatCode>General</c:formatCode>
                <c:ptCount val="4"/>
                <c:pt idx="0">
                  <c:v>41.941899999999997</c:v>
                </c:pt>
                <c:pt idx="1">
                  <c:v>39.620800000000003</c:v>
                </c:pt>
                <c:pt idx="2">
                  <c:v>37.3157</c:v>
                </c:pt>
                <c:pt idx="3">
                  <c:v>35.048499999999997</c:v>
                </c:pt>
              </c:numCache>
            </c:numRef>
          </c:yVal>
          <c:smooth val="1"/>
        </c:ser>
        <c:ser>
          <c:idx val="1"/>
          <c:order val="1"/>
          <c:tx>
            <c:v>interpolated</c:v>
          </c:tx>
          <c:xVal>
            <c:numRef>
              <c:f>Downlink!$Q$4:$Q$7</c:f>
              <c:numCache>
                <c:formatCode>General</c:formatCode>
                <c:ptCount val="4"/>
                <c:pt idx="0">
                  <c:v>3101.1579561372637</c:v>
                </c:pt>
                <c:pt idx="1">
                  <c:v>1717.4481941903941</c:v>
                </c:pt>
                <c:pt idx="2">
                  <c:v>950.27686591091333</c:v>
                </c:pt>
                <c:pt idx="3">
                  <c:v>530.77695763731026</c:v>
                </c:pt>
              </c:numCache>
            </c:numRef>
          </c:xVal>
          <c:yVal>
            <c:numRef>
              <c:f>'Single layer HM-12.0'!$N$4:$N$7</c:f>
              <c:numCache>
                <c:formatCode>General</c:formatCode>
                <c:ptCount val="4"/>
                <c:pt idx="0">
                  <c:v>42.513300000000001</c:v>
                </c:pt>
                <c:pt idx="1">
                  <c:v>40.186300000000003</c:v>
                </c:pt>
                <c:pt idx="2">
                  <c:v>37.8309</c:v>
                </c:pt>
                <c:pt idx="3">
                  <c:v>35.514400000000002</c:v>
                </c:pt>
              </c:numCache>
            </c:numRef>
          </c:yVal>
          <c:smooth val="1"/>
        </c:ser>
        <c:ser>
          <c:idx val="2"/>
          <c:order val="2"/>
          <c:tx>
            <c:v>hevc</c:v>
          </c:tx>
          <c:xVal>
            <c:numRef>
              <c:f>'Single layer HM-12.0'!$M$4:$M$7</c:f>
              <c:numCache>
                <c:formatCode>General</c:formatCode>
                <c:ptCount val="4"/>
                <c:pt idx="0">
                  <c:v>2738.1055999999999</c:v>
                </c:pt>
                <c:pt idx="1">
                  <c:v>1507.7927999999999</c:v>
                </c:pt>
                <c:pt idx="2">
                  <c:v>850.45600000000002</c:v>
                </c:pt>
                <c:pt idx="3">
                  <c:v>471.48559999999998</c:v>
                </c:pt>
              </c:numCache>
            </c:numRef>
          </c:xVal>
          <c:yVal>
            <c:numRef>
              <c:f>'Single layer HM-12.0'!$N$4:$N$7</c:f>
              <c:numCache>
                <c:formatCode>General</c:formatCode>
                <c:ptCount val="4"/>
                <c:pt idx="0">
                  <c:v>42.513300000000001</c:v>
                </c:pt>
                <c:pt idx="1">
                  <c:v>40.186300000000003</c:v>
                </c:pt>
                <c:pt idx="2">
                  <c:v>37.8309</c:v>
                </c:pt>
                <c:pt idx="3">
                  <c:v>35.514400000000002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98848"/>
        <c:axId val="187286656"/>
      </c:scatterChart>
      <c:valAx>
        <c:axId val="18719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286656"/>
        <c:crosses val="autoZero"/>
        <c:crossBetween val="midCat"/>
      </c:valAx>
      <c:valAx>
        <c:axId val="187286656"/>
        <c:scaling>
          <c:orientation val="minMax"/>
          <c:min val="3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198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Downlink!$M$20:$M$23</c:f>
              <c:numCache>
                <c:formatCode>General</c:formatCode>
                <c:ptCount val="4"/>
                <c:pt idx="0">
                  <c:v>6471.3944000000001</c:v>
                </c:pt>
                <c:pt idx="1">
                  <c:v>3555.232</c:v>
                </c:pt>
                <c:pt idx="2">
                  <c:v>2040.6168</c:v>
                </c:pt>
                <c:pt idx="3">
                  <c:v>1160.4784</c:v>
                </c:pt>
              </c:numCache>
            </c:numRef>
          </c:xVal>
          <c:yVal>
            <c:numRef>
              <c:f>Downlink!$N$20:$N$23</c:f>
              <c:numCache>
                <c:formatCode>General</c:formatCode>
                <c:ptCount val="4"/>
                <c:pt idx="0">
                  <c:v>40.116700000000002</c:v>
                </c:pt>
                <c:pt idx="1">
                  <c:v>37.933799999999998</c:v>
                </c:pt>
                <c:pt idx="2">
                  <c:v>35.671599999999998</c:v>
                </c:pt>
                <c:pt idx="3">
                  <c:v>33.385800000000003</c:v>
                </c:pt>
              </c:numCache>
            </c:numRef>
          </c:yVal>
          <c:smooth val="1"/>
        </c:ser>
        <c:ser>
          <c:idx val="1"/>
          <c:order val="1"/>
          <c:tx>
            <c:v>interpolated</c:v>
          </c:tx>
          <c:xVal>
            <c:numRef>
              <c:f>Downlink!$Q$20:$Q$23</c:f>
              <c:numCache>
                <c:formatCode>General</c:formatCode>
                <c:ptCount val="4"/>
                <c:pt idx="0">
                  <c:v>7383.3256111814408</c:v>
                </c:pt>
                <c:pt idx="1">
                  <c:v>4029.0570233740145</c:v>
                </c:pt>
                <c:pt idx="2">
                  <c:v>2270.8407641239464</c:v>
                </c:pt>
                <c:pt idx="3">
                  <c:v>1317.1557254479267</c:v>
                </c:pt>
              </c:numCache>
            </c:numRef>
          </c:xVal>
          <c:yVal>
            <c:numRef>
              <c:f>'Single layer HM-12.0'!$N$20:$N$23</c:f>
              <c:numCache>
                <c:formatCode>General</c:formatCode>
                <c:ptCount val="4"/>
                <c:pt idx="0">
                  <c:v>40.595399999999998</c:v>
                </c:pt>
                <c:pt idx="1">
                  <c:v>38.3994</c:v>
                </c:pt>
                <c:pt idx="2">
                  <c:v>36.138500000000001</c:v>
                </c:pt>
                <c:pt idx="3">
                  <c:v>33.811300000000003</c:v>
                </c:pt>
              </c:numCache>
            </c:numRef>
          </c:yVal>
          <c:smooth val="1"/>
        </c:ser>
        <c:ser>
          <c:idx val="2"/>
          <c:order val="2"/>
          <c:tx>
            <c:v>hevc</c:v>
          </c:tx>
          <c:xVal>
            <c:numRef>
              <c:f>'Single layer HM-12.0'!$M$20:$M$23</c:f>
              <c:numCache>
                <c:formatCode>General</c:formatCode>
                <c:ptCount val="4"/>
                <c:pt idx="0">
                  <c:v>6591.6711999999998</c:v>
                </c:pt>
                <c:pt idx="1">
                  <c:v>3571.4832000000001</c:v>
                </c:pt>
                <c:pt idx="2">
                  <c:v>2055.924</c:v>
                </c:pt>
                <c:pt idx="3">
                  <c:v>1175.4336000000001</c:v>
                </c:pt>
              </c:numCache>
            </c:numRef>
          </c:xVal>
          <c:yVal>
            <c:numRef>
              <c:f>'Single layer HM-12.0'!$N$20:$N$23</c:f>
              <c:numCache>
                <c:formatCode>General</c:formatCode>
                <c:ptCount val="4"/>
                <c:pt idx="0">
                  <c:v>40.595399999999998</c:v>
                </c:pt>
                <c:pt idx="1">
                  <c:v>38.3994</c:v>
                </c:pt>
                <c:pt idx="2">
                  <c:v>36.138500000000001</c:v>
                </c:pt>
                <c:pt idx="3">
                  <c:v>33.811300000000003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45152"/>
        <c:axId val="187346944"/>
      </c:scatterChart>
      <c:valAx>
        <c:axId val="18734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346944"/>
        <c:crosses val="autoZero"/>
        <c:crossBetween val="midCat"/>
      </c:valAx>
      <c:valAx>
        <c:axId val="187346944"/>
        <c:scaling>
          <c:orientation val="minMax"/>
          <c:min val="3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45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400050</xdr:colOff>
      <xdr:row>1</xdr:row>
      <xdr:rowOff>33337</xdr:rowOff>
    </xdr:from>
    <xdr:to>
      <xdr:col>43</xdr:col>
      <xdr:colOff>95250</xdr:colOff>
      <xdr:row>15</xdr:row>
      <xdr:rowOff>109537</xdr:rowOff>
    </xdr:to>
    <xdr:graphicFrame macro="">
      <xdr:nvGraphicFramePr>
        <xdr:cNvPr id="3" name="Chart 2" title="Kimon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447675</xdr:colOff>
      <xdr:row>5</xdr:row>
      <xdr:rowOff>14287</xdr:rowOff>
    </xdr:from>
    <xdr:to>
      <xdr:col>47</xdr:col>
      <xdr:colOff>142875</xdr:colOff>
      <xdr:row>19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495300</xdr:colOff>
      <xdr:row>10</xdr:row>
      <xdr:rowOff>185737</xdr:rowOff>
    </xdr:from>
    <xdr:to>
      <xdr:col>51</xdr:col>
      <xdr:colOff>190500</xdr:colOff>
      <xdr:row>25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123825</xdr:colOff>
      <xdr:row>19</xdr:row>
      <xdr:rowOff>176212</xdr:rowOff>
    </xdr:from>
    <xdr:to>
      <xdr:col>46</xdr:col>
      <xdr:colOff>428625</xdr:colOff>
      <xdr:row>34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276225</xdr:colOff>
      <xdr:row>33</xdr:row>
      <xdr:rowOff>166687</xdr:rowOff>
    </xdr:from>
    <xdr:to>
      <xdr:col>45</xdr:col>
      <xdr:colOff>581025</xdr:colOff>
      <xdr:row>48</xdr:row>
      <xdr:rowOff>52387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209550</xdr:colOff>
      <xdr:row>1</xdr:row>
      <xdr:rowOff>61912</xdr:rowOff>
    </xdr:from>
    <xdr:to>
      <xdr:col>49</xdr:col>
      <xdr:colOff>514350</xdr:colOff>
      <xdr:row>15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390525</xdr:colOff>
      <xdr:row>14</xdr:row>
      <xdr:rowOff>176212</xdr:rowOff>
    </xdr:from>
    <xdr:to>
      <xdr:col>50</xdr:col>
      <xdr:colOff>85725</xdr:colOff>
      <xdr:row>29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topLeftCell="A26" workbookViewId="0">
      <selection activeCell="C49" sqref="C49"/>
    </sheetView>
  </sheetViews>
  <sheetFormatPr defaultRowHeight="15" x14ac:dyDescent="0.25"/>
  <cols>
    <col min="3" max="3" width="11.140625" bestFit="1" customWidth="1"/>
  </cols>
  <sheetData>
    <row r="1" spans="1:35" x14ac:dyDescent="0.25">
      <c r="A1" t="s">
        <v>0</v>
      </c>
      <c r="G1" t="s">
        <v>29</v>
      </c>
      <c r="I1" t="s">
        <v>29</v>
      </c>
      <c r="K1" t="s">
        <v>30</v>
      </c>
      <c r="M1" t="s">
        <v>29</v>
      </c>
      <c r="O1" t="s">
        <v>30</v>
      </c>
      <c r="Q1" t="s">
        <v>29</v>
      </c>
      <c r="S1" t="s">
        <v>30</v>
      </c>
      <c r="U1" t="s">
        <v>62</v>
      </c>
      <c r="W1" t="s">
        <v>30</v>
      </c>
      <c r="Y1" t="s">
        <v>62</v>
      </c>
      <c r="AA1" t="s">
        <v>30</v>
      </c>
      <c r="AC1" t="s">
        <v>57</v>
      </c>
      <c r="AE1" t="s">
        <v>30</v>
      </c>
      <c r="AH1" t="s">
        <v>40</v>
      </c>
      <c r="AI1" t="s">
        <v>77</v>
      </c>
    </row>
    <row r="2" spans="1:35" x14ac:dyDescent="0.25">
      <c r="G2" t="s">
        <v>21</v>
      </c>
      <c r="H2" t="s">
        <v>22</v>
      </c>
      <c r="I2" t="s">
        <v>21</v>
      </c>
      <c r="J2" t="s">
        <v>22</v>
      </c>
      <c r="L2" t="s">
        <v>39</v>
      </c>
      <c r="M2" t="s">
        <v>21</v>
      </c>
      <c r="N2" t="s">
        <v>22</v>
      </c>
      <c r="P2" t="s">
        <v>39</v>
      </c>
      <c r="Q2" t="s">
        <v>21</v>
      </c>
      <c r="R2" t="s">
        <v>22</v>
      </c>
      <c r="T2" t="s">
        <v>39</v>
      </c>
      <c r="U2" t="s">
        <v>21</v>
      </c>
      <c r="V2" t="s">
        <v>22</v>
      </c>
      <c r="X2" t="s">
        <v>39</v>
      </c>
      <c r="Y2" t="s">
        <v>21</v>
      </c>
      <c r="Z2" t="s">
        <v>22</v>
      </c>
      <c r="AB2" t="s">
        <v>39</v>
      </c>
      <c r="AC2" t="s">
        <v>21</v>
      </c>
      <c r="AD2" t="s">
        <v>22</v>
      </c>
      <c r="AF2" t="s">
        <v>39</v>
      </c>
    </row>
    <row r="3" spans="1:35" x14ac:dyDescent="0.25">
      <c r="G3" t="s">
        <v>24</v>
      </c>
      <c r="H3" t="s">
        <v>26</v>
      </c>
      <c r="I3" t="s">
        <v>23</v>
      </c>
      <c r="J3" t="s">
        <v>26</v>
      </c>
      <c r="K3" t="s">
        <v>23</v>
      </c>
      <c r="L3" t="s">
        <v>23</v>
      </c>
      <c r="M3" t="s">
        <v>25</v>
      </c>
      <c r="N3" t="s">
        <v>26</v>
      </c>
      <c r="O3" t="s">
        <v>25</v>
      </c>
      <c r="P3" t="s">
        <v>25</v>
      </c>
      <c r="Q3" t="s">
        <v>54</v>
      </c>
      <c r="R3" t="s">
        <v>26</v>
      </c>
      <c r="S3" t="s">
        <v>54</v>
      </c>
      <c r="T3" t="s">
        <v>54</v>
      </c>
      <c r="U3" t="s">
        <v>23</v>
      </c>
      <c r="V3" t="s">
        <v>26</v>
      </c>
      <c r="W3" t="s">
        <v>23</v>
      </c>
      <c r="X3" t="s">
        <v>23</v>
      </c>
      <c r="Y3" t="s">
        <v>25</v>
      </c>
      <c r="Z3" t="s">
        <v>26</v>
      </c>
      <c r="AA3" t="s">
        <v>25</v>
      </c>
      <c r="AB3" t="s">
        <v>25</v>
      </c>
      <c r="AC3" t="s">
        <v>54</v>
      </c>
      <c r="AD3" t="s">
        <v>26</v>
      </c>
      <c r="AE3" t="s">
        <v>54</v>
      </c>
      <c r="AF3" t="s">
        <v>54</v>
      </c>
    </row>
    <row r="4" spans="1:35" x14ac:dyDescent="0.25">
      <c r="A4" s="1" t="s">
        <v>1</v>
      </c>
      <c r="G4">
        <f>'Single layer HM-12.0'!I4</f>
        <v>4787.6023999999998</v>
      </c>
      <c r="H4">
        <f>'Single layer HM-12.0'!J4</f>
        <v>41.604900000000001</v>
      </c>
      <c r="I4">
        <f>'Single layer HM-12.0'!M4</f>
        <v>2738.1055999999999</v>
      </c>
      <c r="J4">
        <f>'Single layer HM-12.0'!N4</f>
        <v>42.513300000000001</v>
      </c>
      <c r="K4">
        <f>Uplink!Q4</f>
        <v>935.57140998158866</v>
      </c>
      <c r="L4" s="3">
        <f>(I4-K4)/I4</f>
        <v>0.65831434332496575</v>
      </c>
      <c r="M4">
        <f>'Single layer HM-12.0'!R4</f>
        <v>1972.2095999999999</v>
      </c>
      <c r="N4">
        <f>'Single layer HM-12.0'!S4</f>
        <v>42.047899999999998</v>
      </c>
      <c r="O4">
        <f>Uplink!V4</f>
        <v>655.69057312137011</v>
      </c>
      <c r="P4" s="3">
        <f>(M4-O4)/M4</f>
        <v>0.66753504641627837</v>
      </c>
      <c r="Q4">
        <f>'Single layer HM-12.0'!W4</f>
        <v>1064.7464</v>
      </c>
      <c r="R4">
        <f>'Single layer HM-12.0'!X4</f>
        <v>41.646299999999997</v>
      </c>
      <c r="S4">
        <f>Uplink!AA4</f>
        <v>325.13402284198639</v>
      </c>
      <c r="T4" s="3">
        <f>(Q4-S4)/Q4</f>
        <v>0.69463712406824163</v>
      </c>
      <c r="U4">
        <f>'Single layer HM-12.0'!AB4</f>
        <v>2027.1096</v>
      </c>
      <c r="V4">
        <f>'Single layer HM-12.0'!AC4</f>
        <v>41.373800000000003</v>
      </c>
      <c r="W4">
        <f>Uplink!AF4</f>
        <v>684.32047790238357</v>
      </c>
      <c r="X4" s="3">
        <f>(U4-W4)/U4</f>
        <v>0.66241564940426334</v>
      </c>
      <c r="Y4">
        <f>'Single layer HM-12.0'!AG4</f>
        <v>1467.6088</v>
      </c>
      <c r="Z4">
        <f>'Single layer HM-12.0'!AH4</f>
        <v>40.736199999999997</v>
      </c>
      <c r="AA4">
        <f>Uplink!AK4</f>
        <v>504.95118435917175</v>
      </c>
      <c r="AB4" s="3">
        <f>(Y4-AA4)/Y4</f>
        <v>0.65593611570115162</v>
      </c>
      <c r="AC4">
        <f>'Single layer HM-12.0'!AL4</f>
        <v>800.00720000000001</v>
      </c>
      <c r="AD4">
        <f>'Single layer HM-12.0'!AM4</f>
        <v>40.191099999999999</v>
      </c>
      <c r="AE4">
        <f>Uplink!AP4</f>
        <v>266.3371766380892</v>
      </c>
      <c r="AF4" s="3">
        <f>(AC4-AE4)/AC4</f>
        <v>0.66708152546865929</v>
      </c>
      <c r="AH4" s="3">
        <f>((G4+I4+M4+Q4+U4+Y4+AC4)-(G4+K4+O4+S4+W4+AA4+AE4))/(G4+I4+M4+Q4+U4+Y4+AC4)</f>
        <v>0.45080478707749638</v>
      </c>
      <c r="AI4" s="3">
        <f>((G4+I4+M4+Q4+U4+Y4+AC4)-(G4))/(G4+I4+M4+Q4+U4+Y4+AC4)</f>
        <v>0.67776288238413018</v>
      </c>
    </row>
    <row r="5" spans="1:35" x14ac:dyDescent="0.25">
      <c r="A5" s="1" t="s">
        <v>2</v>
      </c>
      <c r="G5">
        <f>'Single layer HM-12.0'!I5</f>
        <v>2528.0952000000002</v>
      </c>
      <c r="H5">
        <f>'Single layer HM-12.0'!J5</f>
        <v>40.151899999999998</v>
      </c>
      <c r="I5">
        <f>'Single layer HM-12.0'!M5</f>
        <v>1507.7927999999999</v>
      </c>
      <c r="J5">
        <f>'Single layer HM-12.0'!N5</f>
        <v>40.186300000000003</v>
      </c>
      <c r="K5">
        <f>Uplink!Q5</f>
        <v>602.68270685731841</v>
      </c>
      <c r="L5" s="3">
        <f>(I5-K5)/I5</f>
        <v>0.60028811196252008</v>
      </c>
      <c r="M5">
        <f>'Single layer HM-12.0'!R5</f>
        <v>1093.1296</v>
      </c>
      <c r="N5">
        <f>'Single layer HM-12.0'!S5</f>
        <v>39.404000000000003</v>
      </c>
      <c r="O5">
        <f>Uplink!V5</f>
        <v>429.93968548383236</v>
      </c>
      <c r="P5" s="3">
        <f>(M5-O5)/M5</f>
        <v>0.60668919267776444</v>
      </c>
      <c r="Q5">
        <f>'Single layer HM-12.0'!W5</f>
        <v>597.7912</v>
      </c>
      <c r="R5">
        <f>'Single layer HM-12.0'!X5</f>
        <v>38.743499999999997</v>
      </c>
      <c r="S5">
        <f>Uplink!AA5</f>
        <v>225.34849459355473</v>
      </c>
      <c r="T5" s="3">
        <f>(Q5-S5)/Q5</f>
        <v>0.62303142871030093</v>
      </c>
      <c r="U5">
        <f>'Single layer HM-12.0'!AB5</f>
        <v>1128.2775999999999</v>
      </c>
      <c r="V5">
        <f>'Single layer HM-12.0'!AC5</f>
        <v>39.012500000000003</v>
      </c>
      <c r="W5">
        <f>Uplink!AF5</f>
        <v>448.76779811879169</v>
      </c>
      <c r="X5" s="3">
        <f>(U5-W5)/U5</f>
        <v>0.60225409232728566</v>
      </c>
      <c r="Y5">
        <f>'Single layer HM-12.0'!AG5</f>
        <v>814.28160000000003</v>
      </c>
      <c r="Z5">
        <f>'Single layer HM-12.0'!AH5</f>
        <v>38.1282</v>
      </c>
      <c r="AA5">
        <f>Uplink!AK5</f>
        <v>332.25647330464744</v>
      </c>
      <c r="AB5" s="3">
        <f>(Y5-AA5)/Y5</f>
        <v>0.59196367288092056</v>
      </c>
      <c r="AC5">
        <f>'Single layer HM-12.0'!AL5</f>
        <v>445.41359999999997</v>
      </c>
      <c r="AD5">
        <f>'Single layer HM-12.0'!AM5</f>
        <v>37.384999999999998</v>
      </c>
      <c r="AE5">
        <f>Uplink!AP5</f>
        <v>181.52636919855104</v>
      </c>
      <c r="AF5" s="3">
        <f>(AC5-AE5)/AC5</f>
        <v>0.59245436331860757</v>
      </c>
      <c r="AH5" s="3">
        <f>((G5+I5+M5+Q5+U5+Y5+AC5)-(G5+K5+O5+S5+W5+AA5+AE5))/(G5+I5+M5+Q5+U5+Y5+AC5)</f>
        <v>0.41481891175522262</v>
      </c>
      <c r="AI5" s="3">
        <f t="shared" ref="AI5:AI7" si="0">((G5+I5+M5+Q5+U5+Y5+AC5)-(G5))/(G5+I5+M5+Q5+U5+Y5+AC5)</f>
        <v>0.68845801099563797</v>
      </c>
    </row>
    <row r="6" spans="1:35" x14ac:dyDescent="0.25">
      <c r="A6" s="1" t="s">
        <v>3</v>
      </c>
      <c r="G6">
        <f>'Single layer HM-12.0'!I6</f>
        <v>1435.5056</v>
      </c>
      <c r="H6">
        <f>'Single layer HM-12.0'!J6</f>
        <v>38.415999999999997</v>
      </c>
      <c r="I6">
        <f>'Single layer HM-12.0'!M6</f>
        <v>850.45600000000002</v>
      </c>
      <c r="J6">
        <f>'Single layer HM-12.0'!N6</f>
        <v>37.8309</v>
      </c>
      <c r="K6">
        <f>Uplink!Q6</f>
        <v>388.95412575181399</v>
      </c>
      <c r="L6" s="3">
        <f>(I6-K6)/I6</f>
        <v>0.54265226448891657</v>
      </c>
      <c r="M6">
        <f>'Single layer HM-12.0'!R6</f>
        <v>611.13120000000004</v>
      </c>
      <c r="N6">
        <f>'Single layer HM-12.0'!S6</f>
        <v>36.873800000000003</v>
      </c>
      <c r="O6">
        <f>Uplink!V6</f>
        <v>279.08780579927588</v>
      </c>
      <c r="P6" s="3">
        <f>(M6-O6)/M6</f>
        <v>0.54332587536150034</v>
      </c>
      <c r="Q6">
        <f>'Single layer HM-12.0'!W6</f>
        <v>331.65280000000001</v>
      </c>
      <c r="R6">
        <f>'Single layer HM-12.0'!X6</f>
        <v>36.063099999999999</v>
      </c>
      <c r="S6">
        <f>Uplink!AA6</f>
        <v>149.01440198007731</v>
      </c>
      <c r="T6" s="3">
        <f>(Q6-S6)/Q6</f>
        <v>0.55069156063184965</v>
      </c>
      <c r="U6">
        <f>'Single layer HM-12.0'!AB6</f>
        <v>629.12639999999999</v>
      </c>
      <c r="V6">
        <f>'Single layer HM-12.0'!AC6</f>
        <v>36.644199999999998</v>
      </c>
      <c r="W6">
        <f>Uplink!AF6</f>
        <v>286.83194626367185</v>
      </c>
      <c r="X6" s="3">
        <f>(U6-W6)/U6</f>
        <v>0.54407898593403192</v>
      </c>
      <c r="Y6">
        <f>'Single layer HM-12.0'!AG6</f>
        <v>448.74400000000003</v>
      </c>
      <c r="Z6">
        <f>'Single layer HM-12.0'!AH6</f>
        <v>35.627699999999997</v>
      </c>
      <c r="AA6">
        <f>Uplink!AK6</f>
        <v>210.49548481583406</v>
      </c>
      <c r="AB6" s="3">
        <f>(Y6-AA6)/Y6</f>
        <v>0.53092300996596264</v>
      </c>
      <c r="AC6">
        <f>'Single layer HM-12.0'!AL6</f>
        <v>243.49760000000001</v>
      </c>
      <c r="AD6">
        <f>'Single layer HM-12.0'!AM6</f>
        <v>34.7913</v>
      </c>
      <c r="AE6">
        <f>Uplink!AP6</f>
        <v>116.4740260437668</v>
      </c>
      <c r="AF6" s="3">
        <f>(AC6-AE6)/AC6</f>
        <v>0.52166252955361037</v>
      </c>
      <c r="AH6" s="3">
        <f>((G6+I6+M6+Q6+U6+Y6+AC6)-(G6+K6+O6+S6+W6+AA6+AE6))/(G6+I6+M6+Q6+U6+Y6+AC6)</f>
        <v>0.3700457521204657</v>
      </c>
      <c r="AI6" s="3">
        <f t="shared" si="0"/>
        <v>0.68451214053205178</v>
      </c>
    </row>
    <row r="7" spans="1:35" x14ac:dyDescent="0.25">
      <c r="A7" s="1" t="s">
        <v>4</v>
      </c>
      <c r="G7">
        <f>'Single layer HM-12.0'!I7</f>
        <v>812.16079999999999</v>
      </c>
      <c r="H7">
        <f>'Single layer HM-12.0'!J7</f>
        <v>36.486600000000003</v>
      </c>
      <c r="I7">
        <f>'Single layer HM-12.0'!M7</f>
        <v>471.48559999999998</v>
      </c>
      <c r="J7">
        <f>'Single layer HM-12.0'!N7</f>
        <v>35.514400000000002</v>
      </c>
      <c r="K7">
        <f>Uplink!Q7</f>
        <v>248.35426037710204</v>
      </c>
      <c r="L7" s="3">
        <f>(I7-K7)/I7</f>
        <v>0.47325165312132111</v>
      </c>
      <c r="M7">
        <f>'Single layer HM-12.0'!R7</f>
        <v>333.34960000000001</v>
      </c>
      <c r="N7">
        <f>'Single layer HM-12.0'!S7</f>
        <v>34.468499999999999</v>
      </c>
      <c r="O7">
        <f>Uplink!V7</f>
        <v>175.09122189558548</v>
      </c>
      <c r="P7" s="3">
        <f>(M7-O7)/M7</f>
        <v>0.4747519664172824</v>
      </c>
      <c r="Q7">
        <f>'Single layer HM-12.0'!W7</f>
        <v>180.28720000000001</v>
      </c>
      <c r="R7">
        <f>'Single layer HM-12.0'!X7</f>
        <v>33.603099999999998</v>
      </c>
      <c r="S7">
        <f>Uplink!AA7</f>
        <v>93.460081926233443</v>
      </c>
      <c r="T7" s="3">
        <f>(Q7-S7)/Q7</f>
        <v>0.48160445152937403</v>
      </c>
      <c r="U7">
        <f>'Single layer HM-12.0'!AB7</f>
        <v>356.77280000000002</v>
      </c>
      <c r="V7">
        <f>'Single layer HM-12.0'!AC7</f>
        <v>34.470399999999998</v>
      </c>
      <c r="W7">
        <f>Uplink!AF7</f>
        <v>184.24438761924102</v>
      </c>
      <c r="X7" s="3">
        <f>(U7-W7)/U7</f>
        <v>0.48358062156296383</v>
      </c>
      <c r="Y7">
        <f>'Single layer HM-12.0'!AG7</f>
        <v>249.9408</v>
      </c>
      <c r="Z7">
        <f>'Single layer HM-12.0'!AH7</f>
        <v>33.404499999999999</v>
      </c>
      <c r="AA7">
        <f>Uplink!AK7</f>
        <v>131.35961165988192</v>
      </c>
      <c r="AB7" s="3">
        <f>(Y7-AA7)/Y7</f>
        <v>0.47443710006576789</v>
      </c>
      <c r="AC7">
        <f>'Single layer HM-12.0'!AL7</f>
        <v>134.50239999999999</v>
      </c>
      <c r="AD7">
        <f>'Single layer HM-12.0'!AM7</f>
        <v>32.533499999999997</v>
      </c>
      <c r="AE7">
        <f>Uplink!AP7</f>
        <v>72.18546510291003</v>
      </c>
      <c r="AF7" s="3">
        <f>(AC7-AE7)/AC7</f>
        <v>0.46331466871290006</v>
      </c>
      <c r="AH7" s="3">
        <f>((G7+I7+M7+Q7+U7+Y7+AC7)-(G7+K7+O7+S7+W7+AA7+AE7))/(G7+I7+M7+Q7+U7+Y7+AC7)</f>
        <v>0.32367288964244928</v>
      </c>
      <c r="AI7" s="3">
        <f t="shared" si="0"/>
        <v>0.68006261337407548</v>
      </c>
    </row>
    <row r="8" spans="1:35" x14ac:dyDescent="0.25">
      <c r="A8" s="1"/>
      <c r="L8" s="3"/>
      <c r="P8" s="3"/>
      <c r="AH8" s="3"/>
      <c r="AI8" s="3"/>
    </row>
    <row r="9" spans="1:35" x14ac:dyDescent="0.25">
      <c r="A9" s="1"/>
      <c r="L9" s="3"/>
      <c r="P9" s="3"/>
      <c r="AH9" s="3"/>
      <c r="AI9" s="3"/>
    </row>
    <row r="10" spans="1:35" x14ac:dyDescent="0.25">
      <c r="A10" s="1"/>
      <c r="L10" s="3"/>
      <c r="P10" s="3"/>
      <c r="AH10" s="3"/>
      <c r="AI10" s="3"/>
    </row>
    <row r="11" spans="1:35" x14ac:dyDescent="0.25">
      <c r="A11" s="1"/>
      <c r="L11" s="3"/>
      <c r="P11" s="3"/>
      <c r="AH11" s="3"/>
      <c r="AI11" s="3"/>
    </row>
    <row r="12" spans="1:35" x14ac:dyDescent="0.25">
      <c r="A12" s="1" t="s">
        <v>5</v>
      </c>
      <c r="G12">
        <f>'Single layer HM-12.0'!I12</f>
        <v>7679.4071999999996</v>
      </c>
      <c r="H12">
        <f>'Single layer HM-12.0'!J12</f>
        <v>40.068300000000001</v>
      </c>
      <c r="I12">
        <f>'Single layer HM-12.0'!M12</f>
        <v>3742.6224000000002</v>
      </c>
      <c r="J12">
        <f>'Single layer HM-12.0'!N12</f>
        <v>40.605899999999998</v>
      </c>
      <c r="K12">
        <f>Uplink!Q12</f>
        <v>1319.7541203781111</v>
      </c>
      <c r="L12" s="3">
        <f>(I12-K12)/I12</f>
        <v>0.64737182132557347</v>
      </c>
      <c r="M12">
        <f>'Single layer HM-12.0'!R12</f>
        <v>2355.9376000000002</v>
      </c>
      <c r="N12">
        <f>'Single layer HM-12.0'!S12</f>
        <v>40.448999999999998</v>
      </c>
      <c r="O12">
        <f>Uplink!V12</f>
        <v>768.45288915245237</v>
      </c>
      <c r="P12" s="3">
        <f>(M12-O12)/M12</f>
        <v>0.67382290212081497</v>
      </c>
      <c r="Q12">
        <f>'Single layer HM-12.0'!W12</f>
        <v>932.75360000000001</v>
      </c>
      <c r="R12">
        <f>'Single layer HM-12.0'!X12</f>
        <v>40.993600000000001</v>
      </c>
      <c r="S12">
        <f>Uplink!AA12</f>
        <v>292.75850068982163</v>
      </c>
      <c r="T12" s="3">
        <f>(Q12-S12)/Q12</f>
        <v>0.6861352229679718</v>
      </c>
      <c r="U12">
        <f>'Single layer HM-12.0'!AB12</f>
        <v>2753.6559999999999</v>
      </c>
      <c r="V12">
        <f>'Single layer HM-12.0'!AC12</f>
        <v>39.333799999999997</v>
      </c>
      <c r="W12">
        <f>Uplink!AF12</f>
        <v>1019.6219917474309</v>
      </c>
      <c r="X12" s="3">
        <f>(U12-W12)/U12</f>
        <v>0.6297206362205624</v>
      </c>
      <c r="Y12">
        <f>'Single layer HM-12.0'!AG12</f>
        <v>1755.0391999999999</v>
      </c>
      <c r="Z12">
        <f>'Single layer HM-12.0'!AH12</f>
        <v>39.097700000000003</v>
      </c>
      <c r="AA12">
        <f>Uplink!AK12</f>
        <v>616.77648453252004</v>
      </c>
      <c r="AB12" s="3">
        <f>(Y12-AA12)/Y12</f>
        <v>0.64856825731726098</v>
      </c>
      <c r="AC12">
        <f>'Single layer HM-12.0'!AL12</f>
        <v>706.2056</v>
      </c>
      <c r="AD12">
        <f>'Single layer HM-12.0'!AM12</f>
        <v>39.561599999999999</v>
      </c>
      <c r="AE12">
        <f>Uplink!AP12</f>
        <v>238.2214109886786</v>
      </c>
      <c r="AF12" s="3">
        <f>(AC12-AE12)/AC12</f>
        <v>0.66267414052128926</v>
      </c>
      <c r="AH12" s="3">
        <f>((G12+I12+M12+Q12+U12+Y12+AC12)-(G12+K12+O12+S12+W12+AA12+AE12))/(G12+I12+M12+Q12+U12+Y12+AC12)</f>
        <v>0.40102282191843819</v>
      </c>
      <c r="AI12" s="3">
        <f>((G12+I12+M12+Q12+U12+Y12+AC12)-(G12))/(G12+I12+M12+Q12+U12+Y12+AC12)</f>
        <v>0.61459635467532914</v>
      </c>
    </row>
    <row r="13" spans="1:35" x14ac:dyDescent="0.25">
      <c r="A13" s="1" t="s">
        <v>6</v>
      </c>
      <c r="G13">
        <f>'Single layer HM-12.0'!I13</f>
        <v>3898.8312000000001</v>
      </c>
      <c r="H13">
        <f>'Single layer HM-12.0'!J13</f>
        <v>38.047199999999997</v>
      </c>
      <c r="I13">
        <f>'Single layer HM-12.0'!M13</f>
        <v>2032.7144000000001</v>
      </c>
      <c r="J13">
        <f>'Single layer HM-12.0'!N13</f>
        <v>38.045299999999997</v>
      </c>
      <c r="K13">
        <f>Uplink!Q13</f>
        <v>872.71175732406482</v>
      </c>
      <c r="L13" s="3">
        <f>(I13-K13)/I13</f>
        <v>0.5706668101903225</v>
      </c>
      <c r="M13">
        <f>'Single layer HM-12.0'!R13</f>
        <v>1305.1104</v>
      </c>
      <c r="N13">
        <f>'Single layer HM-12.0'!S13</f>
        <v>37.729300000000002</v>
      </c>
      <c r="O13">
        <f>Uplink!V13</f>
        <v>518.16806598784024</v>
      </c>
      <c r="P13" s="3">
        <f>(M13-O13)/M13</f>
        <v>0.60296993573276236</v>
      </c>
      <c r="Q13">
        <f>'Single layer HM-12.0'!W13</f>
        <v>534.13520000000005</v>
      </c>
      <c r="R13">
        <f>'Single layer HM-12.0'!X13</f>
        <v>38.133099999999999</v>
      </c>
      <c r="S13">
        <f>Uplink!AA13</f>
        <v>202.72251800187178</v>
      </c>
      <c r="T13" s="3">
        <f>(Q13-S13)/Q13</f>
        <v>0.6204659082534314</v>
      </c>
      <c r="U13">
        <f>'Single layer HM-12.0'!AB13</f>
        <v>1507.828</v>
      </c>
      <c r="V13">
        <f>'Single layer HM-12.0'!AC13</f>
        <v>36.818300000000001</v>
      </c>
      <c r="W13">
        <f>Uplink!AF13</f>
        <v>677.05429491185259</v>
      </c>
      <c r="X13" s="3">
        <f>(U13-W13)/U13</f>
        <v>0.55097378818283482</v>
      </c>
      <c r="Y13">
        <f>'Single layer HM-12.0'!AG13</f>
        <v>973.34159999999997</v>
      </c>
      <c r="Z13">
        <f>'Single layer HM-12.0'!AH13</f>
        <v>36.436100000000003</v>
      </c>
      <c r="AA13">
        <f>Uplink!AK13</f>
        <v>410.62433393691845</v>
      </c>
      <c r="AB13" s="3">
        <f>(Y13-AA13)/Y13</f>
        <v>0.57812926732308734</v>
      </c>
      <c r="AC13">
        <f>'Single layer HM-12.0'!AL13</f>
        <v>404.54160000000002</v>
      </c>
      <c r="AD13">
        <f>'Single layer HM-12.0'!AM13</f>
        <v>36.779000000000003</v>
      </c>
      <c r="AE13">
        <f>Uplink!AP13</f>
        <v>165.89196165840235</v>
      </c>
      <c r="AF13" s="3">
        <f>(AC13-AE13)/AC13</f>
        <v>0.58992607519621632</v>
      </c>
      <c r="AH13" s="3">
        <f>((G13+I13+M13+Q13+U13+Y13+AC13)-(G13+K13+O13+S13+W13+AA13+AE13))/(G13+I13+M13+Q13+U13+Y13+AC13)</f>
        <v>0.36695888776593805</v>
      </c>
      <c r="AI13" s="3">
        <f t="shared" ref="AI13:AI15" si="1">((G13+I13+M13+Q13+U13+Y13+AC13)-(G13))/(G13+I13+M13+Q13+U13+Y13+AC13)</f>
        <v>0.63413594314021826</v>
      </c>
    </row>
    <row r="14" spans="1:35" x14ac:dyDescent="0.25">
      <c r="A14" s="1" t="s">
        <v>7</v>
      </c>
      <c r="G14">
        <f>'Single layer HM-12.0'!I14</f>
        <v>2116.1687999999999</v>
      </c>
      <c r="H14">
        <f>'Single layer HM-12.0'!J14</f>
        <v>35.996499999999997</v>
      </c>
      <c r="I14">
        <f>'Single layer HM-12.0'!M14</f>
        <v>1127.4911999999999</v>
      </c>
      <c r="J14">
        <f>'Single layer HM-12.0'!N14</f>
        <v>35.590600000000002</v>
      </c>
      <c r="K14">
        <f>Uplink!Q14</f>
        <v>569.32886277261423</v>
      </c>
      <c r="L14" s="3">
        <f>(I14-K14)/I14</f>
        <v>0.49504806532182755</v>
      </c>
      <c r="M14">
        <f>'Single layer HM-12.0'!R14</f>
        <v>729.9</v>
      </c>
      <c r="N14">
        <f>'Single layer HM-12.0'!S14</f>
        <v>35.151200000000003</v>
      </c>
      <c r="O14">
        <f>Uplink!V14</f>
        <v>341.25454801672004</v>
      </c>
      <c r="P14" s="3">
        <f>(M14-O14)/M14</f>
        <v>0.53246397038399773</v>
      </c>
      <c r="Q14">
        <f>'Single layer HM-12.0'!W14</f>
        <v>306.58240000000001</v>
      </c>
      <c r="R14">
        <f>'Single layer HM-12.0'!X14</f>
        <v>35.447400000000002</v>
      </c>
      <c r="S14">
        <f>Uplink!AA14</f>
        <v>136.941588493023</v>
      </c>
      <c r="T14" s="3">
        <f>(Q14-S14)/Q14</f>
        <v>0.5533286043392478</v>
      </c>
      <c r="U14">
        <f>'Single layer HM-12.0'!AB14</f>
        <v>824.40959999999995</v>
      </c>
      <c r="V14">
        <f>'Single layer HM-12.0'!AC14</f>
        <v>34.3887</v>
      </c>
      <c r="W14">
        <f>Uplink!AF14</f>
        <v>429.361061101019</v>
      </c>
      <c r="X14" s="3">
        <f>(U14-W14)/U14</f>
        <v>0.47918963934794179</v>
      </c>
      <c r="Y14">
        <f>'Single layer HM-12.0'!AG14</f>
        <v>535.47919999999999</v>
      </c>
      <c r="Z14">
        <f>'Single layer HM-12.0'!AH14</f>
        <v>33.890099999999997</v>
      </c>
      <c r="AA14">
        <f>Uplink!AK14</f>
        <v>263.93386194368031</v>
      </c>
      <c r="AB14" s="3">
        <f>(Y14-AA14)/Y14</f>
        <v>0.50710716318452642</v>
      </c>
      <c r="AC14">
        <f>'Single layer HM-12.0'!AL14</f>
        <v>228.44319999999999</v>
      </c>
      <c r="AD14">
        <f>'Single layer HM-12.0'!AM14</f>
        <v>34.146999999999998</v>
      </c>
      <c r="AE14">
        <f>Uplink!AP14</f>
        <v>108.85317029256953</v>
      </c>
      <c r="AF14" s="3">
        <f>(AC14-AE14)/AC14</f>
        <v>0.52350006350563494</v>
      </c>
      <c r="AH14" s="3">
        <f>((G14+I14+M14+Q14+U14+Y14+AC14)-(G14+K14+O14+S14+W14+AA14+AE14))/(G14+I14+M14+Q14+U14+Y14+AC14)</f>
        <v>0.32421245756484396</v>
      </c>
      <c r="AI14" s="3">
        <f t="shared" si="1"/>
        <v>0.63940052290251104</v>
      </c>
    </row>
    <row r="15" spans="1:35" x14ac:dyDescent="0.25">
      <c r="A15" s="1" t="s">
        <v>8</v>
      </c>
      <c r="G15">
        <f>'Single layer HM-12.0'!I15</f>
        <v>1130.9128000000001</v>
      </c>
      <c r="H15">
        <f>'Single layer HM-12.0'!J15</f>
        <v>33.9161</v>
      </c>
      <c r="I15">
        <f>'Single layer HM-12.0'!M15</f>
        <v>603.36</v>
      </c>
      <c r="J15">
        <f>'Single layer HM-12.0'!N15</f>
        <v>33.2273</v>
      </c>
      <c r="K15">
        <f>Uplink!Q15</f>
        <v>355.8713108344291</v>
      </c>
      <c r="L15" s="3">
        <f>(I15-K15)/I15</f>
        <v>0.41018411755099926</v>
      </c>
      <c r="M15">
        <f>'Single layer HM-12.0'!R15</f>
        <v>393.11040000000003</v>
      </c>
      <c r="N15">
        <f>'Single layer HM-12.0'!S15</f>
        <v>32.694299999999998</v>
      </c>
      <c r="O15">
        <f>Uplink!V15</f>
        <v>215.65323653822907</v>
      </c>
      <c r="P15" s="3">
        <f>(M15-O15)/M15</f>
        <v>0.45141813460486152</v>
      </c>
      <c r="Q15">
        <f>'Single layer HM-12.0'!W15</f>
        <v>170.22319999999999</v>
      </c>
      <c r="R15">
        <f>'Single layer HM-12.0'!X15</f>
        <v>32.921500000000002</v>
      </c>
      <c r="S15">
        <f>Uplink!AA15</f>
        <v>90.005366247726457</v>
      </c>
      <c r="T15" s="3">
        <f>(Q15-S15)/Q15</f>
        <v>0.4712508856153188</v>
      </c>
      <c r="U15">
        <f>'Single layer HM-12.0'!AB15</f>
        <v>443.31599999999997</v>
      </c>
      <c r="V15">
        <f>'Single layer HM-12.0'!AC15</f>
        <v>32.144599999999997</v>
      </c>
      <c r="W15">
        <f>Uplink!AF15</f>
        <v>260.18020551069367</v>
      </c>
      <c r="X15" s="3">
        <f>(U15-W15)/U15</f>
        <v>0.41310440969716028</v>
      </c>
      <c r="Y15">
        <f>'Single layer HM-12.0'!AG15</f>
        <v>287.71120000000002</v>
      </c>
      <c r="Z15">
        <f>'Single layer HM-12.0'!AH15</f>
        <v>31.5762</v>
      </c>
      <c r="AA15">
        <f>Uplink!AK15</f>
        <v>161.92036920980172</v>
      </c>
      <c r="AB15" s="3">
        <f>(Y15-AA15)/Y15</f>
        <v>0.43721214464434577</v>
      </c>
      <c r="AC15">
        <f>'Single layer HM-12.0'!AL15</f>
        <v>126.42959999999999</v>
      </c>
      <c r="AD15">
        <f>'Single layer HM-12.0'!AM15</f>
        <v>31.762899999999998</v>
      </c>
      <c r="AE15">
        <f>Uplink!AP15</f>
        <v>69.732266687292167</v>
      </c>
      <c r="AF15" s="3">
        <f>(AC15-AE15)/AC15</f>
        <v>0.44844983542388672</v>
      </c>
      <c r="AH15" s="3">
        <f>((G15+I15+M15+Q15+U15+Y15+AC15)-(G15+K15+O15+S15+W15+AA15+AE15))/(G15+I15+M15+Q15+U15+Y15+AC15)</f>
        <v>0.27599689444313741</v>
      </c>
      <c r="AI15" s="3">
        <f t="shared" si="1"/>
        <v>0.64155621351737102</v>
      </c>
    </row>
    <row r="16" spans="1:35" x14ac:dyDescent="0.25">
      <c r="A16" s="1"/>
      <c r="L16" s="3"/>
      <c r="P16" s="3"/>
      <c r="AH16" s="3"/>
      <c r="AI16" s="3"/>
    </row>
    <row r="17" spans="1:35" x14ac:dyDescent="0.25">
      <c r="A17" s="1"/>
      <c r="G17" t="s">
        <v>29</v>
      </c>
      <c r="I17" t="s">
        <v>29</v>
      </c>
      <c r="K17" t="s">
        <v>30</v>
      </c>
      <c r="M17" t="s">
        <v>29</v>
      </c>
      <c r="O17" t="s">
        <v>30</v>
      </c>
      <c r="AH17" s="3"/>
      <c r="AI17" s="3"/>
    </row>
    <row r="18" spans="1:35" x14ac:dyDescent="0.25">
      <c r="A18" s="1"/>
      <c r="G18" t="s">
        <v>21</v>
      </c>
      <c r="H18" t="s">
        <v>22</v>
      </c>
      <c r="I18" t="s">
        <v>21</v>
      </c>
      <c r="J18" t="s">
        <v>22</v>
      </c>
      <c r="L18" t="s">
        <v>39</v>
      </c>
      <c r="M18" t="s">
        <v>21</v>
      </c>
      <c r="N18" t="s">
        <v>22</v>
      </c>
      <c r="P18" t="s">
        <v>39</v>
      </c>
      <c r="AH18" s="3"/>
      <c r="AI18" s="3"/>
    </row>
    <row r="19" spans="1:35" x14ac:dyDescent="0.25">
      <c r="A19" s="1"/>
      <c r="G19" t="s">
        <v>24</v>
      </c>
      <c r="H19" t="s">
        <v>26</v>
      </c>
      <c r="I19" t="s">
        <v>23</v>
      </c>
      <c r="J19" t="s">
        <v>26</v>
      </c>
      <c r="K19" t="s">
        <v>23</v>
      </c>
      <c r="L19" t="s">
        <v>23</v>
      </c>
      <c r="M19" t="s">
        <v>25</v>
      </c>
      <c r="N19" t="s">
        <v>26</v>
      </c>
      <c r="O19" t="s">
        <v>25</v>
      </c>
      <c r="P19" t="s">
        <v>25</v>
      </c>
      <c r="AH19" s="3"/>
      <c r="AI19" s="3"/>
    </row>
    <row r="20" spans="1:35" x14ac:dyDescent="0.25">
      <c r="A20" s="1" t="s">
        <v>9</v>
      </c>
      <c r="G20">
        <f>'Single layer HM-12.0'!I20</f>
        <v>18420.34</v>
      </c>
      <c r="H20">
        <f>'Single layer HM-12.0'!J20</f>
        <v>38.482100000000003</v>
      </c>
      <c r="I20">
        <f>'Single layer HM-12.0'!M20</f>
        <v>6591.6711999999998</v>
      </c>
      <c r="J20">
        <f>'Single layer HM-12.0'!N20</f>
        <v>40.595399999999998</v>
      </c>
      <c r="K20">
        <f>Uplink!Q20</f>
        <v>2334.4094097556517</v>
      </c>
      <c r="L20" s="3">
        <f>(I20-K20)/I20</f>
        <v>0.64585469467050305</v>
      </c>
      <c r="M20">
        <f>'Single layer HM-12.0'!R20</f>
        <v>4257.0959999999995</v>
      </c>
      <c r="N20">
        <f>'Single layer HM-12.0'!S20</f>
        <v>40.896799999999999</v>
      </c>
      <c r="O20">
        <f>Uplink!V20</f>
        <v>1421.7665941344058</v>
      </c>
      <c r="P20" s="3">
        <f>(M20-O20)/M20</f>
        <v>0.66602430526950629</v>
      </c>
      <c r="Q20">
        <f>'Single layer HM-12.0'!W20</f>
        <v>1958.2696000000001</v>
      </c>
      <c r="R20">
        <f>'Single layer HM-12.0'!X20</f>
        <v>41.378399999999999</v>
      </c>
      <c r="S20">
        <f>Uplink!AA20</f>
        <v>637.4110296151639</v>
      </c>
      <c r="T20" s="3">
        <f>(Q20-S20)/Q20</f>
        <v>0.67450292359378716</v>
      </c>
      <c r="U20">
        <f>'Single layer HM-12.0'!AB20</f>
        <v>4802.3303999999998</v>
      </c>
      <c r="V20">
        <f>'Single layer HM-12.0'!AC20</f>
        <v>39.517299999999999</v>
      </c>
      <c r="W20">
        <f>Uplink!AF20</f>
        <v>1815.69256179699</v>
      </c>
      <c r="X20" s="3">
        <f>(U20-W20)/U20</f>
        <v>0.62191427691085355</v>
      </c>
      <c r="Y20">
        <f>'Single layer HM-12.0'!AG20</f>
        <v>3195.0983999999999</v>
      </c>
      <c r="Z20">
        <f>'Single layer HM-12.0'!AH20</f>
        <v>39.599800000000002</v>
      </c>
      <c r="AA20">
        <f>Uplink!AK20</f>
        <v>1166.2323130323305</v>
      </c>
      <c r="AB20" s="3">
        <f>(Y20-AA20)/Y20</f>
        <v>0.63499330316952662</v>
      </c>
      <c r="AC20">
        <f>'Single layer HM-12.0'!AL20</f>
        <v>1507.1695999999999</v>
      </c>
      <c r="AD20">
        <f>'Single layer HM-12.0'!AM20</f>
        <v>39.921900000000001</v>
      </c>
      <c r="AE20">
        <f>Uplink!AP20</f>
        <v>542.92509549674287</v>
      </c>
      <c r="AF20" s="3">
        <f>(AC20-AE20)/AC20</f>
        <v>0.63977173139854804</v>
      </c>
      <c r="AH20" s="3">
        <f>((G20+I20+M20+Q20+U20+Y20+AC20)-(G20+K20+O20+S20+W20+AA20+AE20))/(G20+I20+M20+Q20+U20+Y20+AC20)</f>
        <v>0.3533636197482688</v>
      </c>
      <c r="AI20" s="3">
        <f>((G20+I20+M20+Q20+U20+Y20+AC20)-(G20))/(G20+I20+M20+Q20+U20+Y20+AC20)</f>
        <v>0.54776708201472146</v>
      </c>
    </row>
    <row r="21" spans="1:35" x14ac:dyDescent="0.25">
      <c r="A21" s="1" t="s">
        <v>10</v>
      </c>
      <c r="G21">
        <f>'Single layer HM-12.0'!I21</f>
        <v>6869.4975999999997</v>
      </c>
      <c r="H21">
        <f>'Single layer HM-12.0'!J21</f>
        <v>37.1877</v>
      </c>
      <c r="I21">
        <f>'Single layer HM-12.0'!M21</f>
        <v>3571.4832000000001</v>
      </c>
      <c r="J21">
        <f>'Single layer HM-12.0'!N21</f>
        <v>38.3994</v>
      </c>
      <c r="K21">
        <f>Uplink!Q21</f>
        <v>1582.1392378855526</v>
      </c>
      <c r="L21" s="3">
        <f>(I21-K21)/I21</f>
        <v>0.55700778940089857</v>
      </c>
      <c r="M21">
        <f>'Single layer HM-12.0'!R21</f>
        <v>2415.8656000000001</v>
      </c>
      <c r="N21">
        <f>'Single layer HM-12.0'!S21</f>
        <v>38.286000000000001</v>
      </c>
      <c r="O21">
        <f>Uplink!V21</f>
        <v>1007.4797763270799</v>
      </c>
      <c r="P21" s="3">
        <f>(M21-O21)/M21</f>
        <v>0.58297358250099685</v>
      </c>
      <c r="Q21">
        <f>'Single layer HM-12.0'!W21</f>
        <v>1158.1528000000001</v>
      </c>
      <c r="R21">
        <f>'Single layer HM-12.0'!X21</f>
        <v>38.453899999999997</v>
      </c>
      <c r="S21">
        <f>Uplink!AA21</f>
        <v>470.02244493508533</v>
      </c>
      <c r="T21" s="3">
        <f>(Q21-S21)/Q21</f>
        <v>0.59416197505624013</v>
      </c>
      <c r="U21">
        <f>'Single layer HM-12.0'!AB21</f>
        <v>2698.6104</v>
      </c>
      <c r="V21">
        <f>'Single layer HM-12.0'!AC21</f>
        <v>37.282400000000003</v>
      </c>
      <c r="W21">
        <f>Uplink!AF21</f>
        <v>1255.6293808503979</v>
      </c>
      <c r="X21" s="3">
        <f>(U21-W21)/U21</f>
        <v>0.53471261325814279</v>
      </c>
      <c r="Y21">
        <f>'Single layer HM-12.0'!AG21</f>
        <v>1834.94</v>
      </c>
      <c r="Z21">
        <f>'Single layer HM-12.0'!AH21</f>
        <v>36.997599999999998</v>
      </c>
      <c r="AA21">
        <f>Uplink!AK21</f>
        <v>824.03634844991393</v>
      </c>
      <c r="AB21" s="3">
        <f>(Y21-AA21)/Y21</f>
        <v>0.55091918621322011</v>
      </c>
      <c r="AC21">
        <f>'Single layer HM-12.0'!AL21</f>
        <v>890.37519999999995</v>
      </c>
      <c r="AD21">
        <f>'Single layer HM-12.0'!AM21</f>
        <v>37.055500000000002</v>
      </c>
      <c r="AE21">
        <f>Uplink!AP21</f>
        <v>396.97441290988718</v>
      </c>
      <c r="AF21" s="3">
        <f>(AC21-AE21)/AC21</f>
        <v>0.55414929244448052</v>
      </c>
      <c r="AH21" s="3">
        <f>((G21+I21+M21+Q21+U21+Y21+AC21)-(G21+K21+O21+S21+W21+AA21+AE21))/(G21+I21+M21+Q21+U21+Y21+AC21)</f>
        <v>0.36180733610544558</v>
      </c>
      <c r="AI21" s="3">
        <f t="shared" ref="AI21:AI23" si="2">((G21+I21+M21+Q21+U21+Y21+AC21)-(G21))/(G21+I21+M21+Q21+U21+Y21+AC21)</f>
        <v>0.6466112364404023</v>
      </c>
    </row>
    <row r="22" spans="1:35" x14ac:dyDescent="0.25">
      <c r="A22" s="1" t="s">
        <v>11</v>
      </c>
      <c r="G22">
        <f>'Single layer HM-12.0'!I22</f>
        <v>3592.7175999999999</v>
      </c>
      <c r="H22">
        <f>'Single layer HM-12.0'!J22</f>
        <v>35.7622</v>
      </c>
      <c r="I22">
        <f>'Single layer HM-12.0'!M22</f>
        <v>2055.924</v>
      </c>
      <c r="J22">
        <f>'Single layer HM-12.0'!N22</f>
        <v>36.138500000000001</v>
      </c>
      <c r="K22">
        <f>Uplink!Q22</f>
        <v>1080.066294574397</v>
      </c>
      <c r="L22" s="3">
        <f>(I22-K22)/I22</f>
        <v>0.47465650745144422</v>
      </c>
      <c r="M22">
        <f>'Single layer HM-12.0'!R22</f>
        <v>1403.316</v>
      </c>
      <c r="N22">
        <f>'Single layer HM-12.0'!S22</f>
        <v>35.720100000000002</v>
      </c>
      <c r="O22">
        <f>Uplink!V22</f>
        <v>698.50362217460133</v>
      </c>
      <c r="P22" s="3">
        <f>(M22-O22)/M22</f>
        <v>0.50224780293632987</v>
      </c>
      <c r="Q22">
        <f>'Single layer HM-12.0'!W22</f>
        <v>685.8424</v>
      </c>
      <c r="R22">
        <f>'Single layer HM-12.0'!X22</f>
        <v>35.6935</v>
      </c>
      <c r="S22">
        <f>Uplink!AA22</f>
        <v>331.45623999883537</v>
      </c>
      <c r="T22" s="3">
        <f>(Q22-S22)/Q22</f>
        <v>0.51671661011504189</v>
      </c>
      <c r="U22">
        <f>'Single layer HM-12.0'!AB22</f>
        <v>1545.7983999999999</v>
      </c>
      <c r="V22">
        <f>'Single layer HM-12.0'!AC22</f>
        <v>34.9572</v>
      </c>
      <c r="W22">
        <f>Uplink!AF22</f>
        <v>844.02721644747362</v>
      </c>
      <c r="X22" s="3">
        <f>(U22-W22)/U22</f>
        <v>0.4539862271513066</v>
      </c>
      <c r="Y22">
        <f>'Single layer HM-12.0'!AG22</f>
        <v>1054.8943999999999</v>
      </c>
      <c r="Z22">
        <f>'Single layer HM-12.0'!AH22</f>
        <v>34.447000000000003</v>
      </c>
      <c r="AA22">
        <f>Uplink!AK22</f>
        <v>556.54653461290764</v>
      </c>
      <c r="AB22" s="3">
        <f>(Y22-AA22)/Y22</f>
        <v>0.47241493118846051</v>
      </c>
      <c r="AC22">
        <f>'Single layer HM-12.0'!AL22</f>
        <v>520.11120000000005</v>
      </c>
      <c r="AD22">
        <f>'Single layer HM-12.0'!AM22</f>
        <v>34.350200000000001</v>
      </c>
      <c r="AE22">
        <f>Uplink!AP22</f>
        <v>270.63479614165772</v>
      </c>
      <c r="AF22" s="3">
        <f>(AC22-AE22)/AC22</f>
        <v>0.47965974172127485</v>
      </c>
      <c r="AH22" s="3">
        <f>((G22+I22+M22+Q22+U22+Y22+AC22)-(G22+K22+O22+S22+W22+AA22+AE22))/(G22+I22+M22+Q22+U22+Y22+AC22)</f>
        <v>0.32091157353653615</v>
      </c>
      <c r="AI22" s="3">
        <f t="shared" si="2"/>
        <v>0.66913632728479644</v>
      </c>
    </row>
    <row r="23" spans="1:35" x14ac:dyDescent="0.25">
      <c r="A23" s="1" t="s">
        <v>12</v>
      </c>
      <c r="G23">
        <f>'Single layer HM-12.0'!I23</f>
        <v>2037.5039999999999</v>
      </c>
      <c r="H23">
        <f>'Single layer HM-12.0'!J23</f>
        <v>34.096800000000002</v>
      </c>
      <c r="I23">
        <f>'Single layer HM-12.0'!M23</f>
        <v>1175.4336000000001</v>
      </c>
      <c r="J23">
        <f>'Single layer HM-12.0'!N23</f>
        <v>33.811300000000003</v>
      </c>
      <c r="K23">
        <f>Uplink!Q23</f>
        <v>723.73604639849509</v>
      </c>
      <c r="L23" s="3">
        <f>(I23-K23)/I23</f>
        <v>0.38428164177160234</v>
      </c>
      <c r="M23">
        <f>'Single layer HM-12.0'!R23</f>
        <v>801.49040000000002</v>
      </c>
      <c r="N23">
        <f>'Single layer HM-12.0'!S23</f>
        <v>33.241</v>
      </c>
      <c r="O23">
        <f>Uplink!V23</f>
        <v>468.97455937405357</v>
      </c>
      <c r="P23" s="3">
        <f>(M23-O23)/M23</f>
        <v>0.41487189444308559</v>
      </c>
      <c r="Q23">
        <f>'Single layer HM-12.0'!W23</f>
        <v>398.56079999999997</v>
      </c>
      <c r="R23">
        <f>'Single layer HM-12.0'!X23</f>
        <v>33.070599999999999</v>
      </c>
      <c r="S23">
        <f>Uplink!AA23</f>
        <v>226.15665367758356</v>
      </c>
      <c r="T23" s="3">
        <f>(Q23-S23)/Q23</f>
        <v>0.43256674093994296</v>
      </c>
      <c r="U23">
        <f>'Single layer HM-12.0'!AB23</f>
        <v>900.75120000000004</v>
      </c>
      <c r="V23">
        <f>'Single layer HM-12.0'!AC23</f>
        <v>32.731999999999999</v>
      </c>
      <c r="W23">
        <f>Uplink!AF23</f>
        <v>558.96170057053678</v>
      </c>
      <c r="X23" s="3">
        <f>(U23-W23)/U23</f>
        <v>0.37944939671405736</v>
      </c>
      <c r="Y23">
        <f>'Single layer HM-12.0'!AG23</f>
        <v>612.92560000000003</v>
      </c>
      <c r="Z23">
        <f>'Single layer HM-12.0'!AH23</f>
        <v>32.109400000000001</v>
      </c>
      <c r="AA23">
        <f>Uplink!AK23</f>
        <v>368.6389285934988</v>
      </c>
      <c r="AB23" s="3">
        <f>(Y23-AA23)/Y23</f>
        <v>0.39855844070879276</v>
      </c>
      <c r="AC23">
        <f>'Single layer HM-12.0'!AL23</f>
        <v>307.9776</v>
      </c>
      <c r="AD23">
        <f>'Single layer HM-12.0'!AM23</f>
        <v>31.9099</v>
      </c>
      <c r="AE23">
        <f>Uplink!AP23</f>
        <v>181.63566917406661</v>
      </c>
      <c r="AF23" s="3">
        <f>(AC23-AE23)/AC23</f>
        <v>0.41023090908537957</v>
      </c>
      <c r="AH23" s="3">
        <f>((G23+I23+M23+Q23+U23+Y23+AC23)-(G23+K23+O23+S23+W23+AA23+AE23))/(G23+I23+M23+Q23+U23+Y23+AC23)</f>
        <v>0.26770347374678416</v>
      </c>
      <c r="AI23" s="3">
        <f t="shared" si="2"/>
        <v>0.67319637473400251</v>
      </c>
    </row>
    <row r="24" spans="1:35" x14ac:dyDescent="0.25">
      <c r="A24" s="1"/>
      <c r="L24" s="3"/>
      <c r="P24" s="3"/>
      <c r="AH24" s="3"/>
      <c r="AI24" s="3"/>
    </row>
    <row r="25" spans="1:35" x14ac:dyDescent="0.25">
      <c r="A25" s="1"/>
      <c r="G25" t="s">
        <v>29</v>
      </c>
      <c r="I25" t="s">
        <v>29</v>
      </c>
      <c r="K25" t="s">
        <v>30</v>
      </c>
      <c r="M25" t="s">
        <v>29</v>
      </c>
      <c r="O25" t="s">
        <v>30</v>
      </c>
      <c r="AH25" s="3"/>
      <c r="AI25" s="3"/>
    </row>
    <row r="26" spans="1:35" x14ac:dyDescent="0.25">
      <c r="A26" s="1"/>
      <c r="G26" t="s">
        <v>21</v>
      </c>
      <c r="H26" t="s">
        <v>22</v>
      </c>
      <c r="I26" t="s">
        <v>21</v>
      </c>
      <c r="J26" t="s">
        <v>22</v>
      </c>
      <c r="L26" t="s">
        <v>39</v>
      </c>
      <c r="M26" t="s">
        <v>21</v>
      </c>
      <c r="N26" t="s">
        <v>22</v>
      </c>
      <c r="P26" t="s">
        <v>39</v>
      </c>
      <c r="AH26" s="3"/>
      <c r="AI26" s="3"/>
    </row>
    <row r="27" spans="1:35" x14ac:dyDescent="0.25">
      <c r="A27" s="1"/>
      <c r="G27" t="s">
        <v>24</v>
      </c>
      <c r="H27" t="s">
        <v>26</v>
      </c>
      <c r="I27" t="s">
        <v>23</v>
      </c>
      <c r="J27" t="s">
        <v>26</v>
      </c>
      <c r="K27" t="s">
        <v>23</v>
      </c>
      <c r="L27" t="s">
        <v>23</v>
      </c>
      <c r="M27" t="s">
        <v>25</v>
      </c>
      <c r="N27" t="s">
        <v>26</v>
      </c>
      <c r="O27" t="s">
        <v>25</v>
      </c>
      <c r="P27" t="s">
        <v>25</v>
      </c>
      <c r="AH27" s="3"/>
      <c r="AI27" s="3"/>
    </row>
    <row r="28" spans="1:35" x14ac:dyDescent="0.25">
      <c r="A28" s="1" t="s">
        <v>13</v>
      </c>
      <c r="G28">
        <f>'Single layer HM-12.0'!I28</f>
        <v>17372.436799999999</v>
      </c>
      <c r="H28">
        <f>'Single layer HM-12.0'!J28</f>
        <v>39.158999999999999</v>
      </c>
      <c r="I28">
        <f>'Single layer HM-12.0'!M28</f>
        <v>6689.3176000000003</v>
      </c>
      <c r="J28">
        <f>'Single layer HM-12.0'!N28</f>
        <v>41.426600000000001</v>
      </c>
      <c r="K28">
        <f>Uplink!Q28</f>
        <v>2561.5361730256845</v>
      </c>
      <c r="L28" s="3">
        <f>(I28-K28)/I28</f>
        <v>0.61707063019018793</v>
      </c>
      <c r="M28">
        <f>'Single layer HM-12.0'!R28</f>
        <v>4498.4160000000002</v>
      </c>
      <c r="N28">
        <f>'Single layer HM-12.0'!S28</f>
        <v>41.674500000000002</v>
      </c>
      <c r="O28">
        <f>Uplink!V28</f>
        <v>1618.0321572108514</v>
      </c>
      <c r="P28" s="3">
        <f>(M28-O28)/M28</f>
        <v>0.64031068775968003</v>
      </c>
      <c r="Q28">
        <f>'Single layer HM-12.0'!W28</f>
        <v>2207.692</v>
      </c>
      <c r="R28">
        <f>'Single layer HM-12.0'!X28</f>
        <v>41.936700000000002</v>
      </c>
      <c r="S28">
        <f>Uplink!AA28</f>
        <v>762.62969087689999</v>
      </c>
      <c r="T28" s="3">
        <f>(Q28-S28)/Q28</f>
        <v>0.65455793159693476</v>
      </c>
      <c r="U28">
        <f>'Single layer HM-12.0'!AB28</f>
        <v>4949.2536</v>
      </c>
      <c r="V28">
        <f>'Single layer HM-12.0'!AC28</f>
        <v>40.379899999999999</v>
      </c>
      <c r="W28">
        <f>Uplink!AF28</f>
        <v>1989.9470664480832</v>
      </c>
      <c r="X28" s="3">
        <f>(U28-W28)/U28</f>
        <v>0.59792986432376727</v>
      </c>
      <c r="Y28">
        <f>'Single layer HM-12.0'!AG28</f>
        <v>3386.692</v>
      </c>
      <c r="Z28">
        <f>'Single layer HM-12.0'!AH28</f>
        <v>40.395000000000003</v>
      </c>
      <c r="AA28">
        <f>Uplink!AK28</f>
        <v>1318.6848827184822</v>
      </c>
      <c r="AB28" s="3">
        <f>(Y28-AA28)/Y28</f>
        <v>0.61062745513365779</v>
      </c>
      <c r="AC28">
        <f>'Single layer HM-12.0'!AL28</f>
        <v>1681.9087999999999</v>
      </c>
      <c r="AD28">
        <f>'Single layer HM-12.0'!AM28</f>
        <v>40.487699999999997</v>
      </c>
      <c r="AE28">
        <f>Uplink!AP28</f>
        <v>647.96678553078527</v>
      </c>
      <c r="AF28" s="3">
        <f>(AC28-AE28)/AC28</f>
        <v>0.61474320989890452</v>
      </c>
      <c r="AH28" s="3">
        <f>((G28+I28+M28+Q28+U28+Y28+AC28)-(G28+K28+O28+S28+W28+AA28+AE28))/(G28+I28+M28+Q28+U28+Y28+AC28)</f>
        <v>0.35587172135195155</v>
      </c>
      <c r="AI28" s="3">
        <f>((G28+I28+M28+Q28+U28+Y28+AC28)-(G28))/(G28+I28+M28+Q28+U28+Y28+AC28)</f>
        <v>0.57405586653806218</v>
      </c>
    </row>
    <row r="29" spans="1:35" x14ac:dyDescent="0.25">
      <c r="A29" s="1" t="s">
        <v>14</v>
      </c>
      <c r="G29">
        <f>'Single layer HM-12.0'!I29</f>
        <v>7144.0320000000002</v>
      </c>
      <c r="H29">
        <f>'Single layer HM-12.0'!J29</f>
        <v>37.806100000000001</v>
      </c>
      <c r="I29">
        <f>'Single layer HM-12.0'!M29</f>
        <v>3703.0855999999999</v>
      </c>
      <c r="J29">
        <f>'Single layer HM-12.0'!N29</f>
        <v>39.285499999999999</v>
      </c>
      <c r="K29">
        <f>Uplink!Q29</f>
        <v>1737.8979758180649</v>
      </c>
      <c r="L29" s="3">
        <f>(I29-K29)/I29</f>
        <v>0.53068922419236952</v>
      </c>
      <c r="M29">
        <f>'Single layer HM-12.0'!R29</f>
        <v>2554.1999999999998</v>
      </c>
      <c r="N29">
        <f>'Single layer HM-12.0'!S29</f>
        <v>39.102400000000003</v>
      </c>
      <c r="O29">
        <f>Uplink!V29</f>
        <v>1133.8965645338903</v>
      </c>
      <c r="P29" s="3">
        <f>(M29-O29)/M29</f>
        <v>0.55606586620707443</v>
      </c>
      <c r="Q29">
        <f>'Single layer HM-12.0'!W29</f>
        <v>1280.8696</v>
      </c>
      <c r="R29">
        <f>'Single layer HM-12.0'!X29</f>
        <v>39.055399999999999</v>
      </c>
      <c r="S29">
        <f>Uplink!AA29</f>
        <v>552.78955449849218</v>
      </c>
      <c r="T29" s="3">
        <f>(Q29-S29)/Q29</f>
        <v>0.56842636088912391</v>
      </c>
      <c r="U29">
        <f>'Single layer HM-12.0'!AB29</f>
        <v>2796.7791999999999</v>
      </c>
      <c r="V29">
        <f>'Single layer HM-12.0'!AC29</f>
        <v>38.188899999999997</v>
      </c>
      <c r="W29">
        <f>Uplink!AF29</f>
        <v>1362.9968787813559</v>
      </c>
      <c r="X29" s="3">
        <f>(U29-W29)/U29</f>
        <v>0.51265481423011305</v>
      </c>
      <c r="Y29">
        <f>'Single layer HM-12.0'!AG29</f>
        <v>1939.6656</v>
      </c>
      <c r="Z29">
        <f>'Single layer HM-12.0'!AH29</f>
        <v>37.851799999999997</v>
      </c>
      <c r="AA29">
        <f>Uplink!AK29</f>
        <v>918.91066930925626</v>
      </c>
      <c r="AB29" s="3">
        <f>(Y29-AA29)/Y29</f>
        <v>0.52625304624196245</v>
      </c>
      <c r="AC29">
        <f>'Single layer HM-12.0'!AL29</f>
        <v>981.66880000000003</v>
      </c>
      <c r="AD29">
        <f>'Single layer HM-12.0'!AM29</f>
        <v>37.698900000000002</v>
      </c>
      <c r="AE29">
        <f>Uplink!AP29</f>
        <v>462.68037606157168</v>
      </c>
      <c r="AF29" s="3">
        <f>(AC29-AE29)/AC29</f>
        <v>0.52867975832422132</v>
      </c>
      <c r="AH29" s="3">
        <f>((G29+I29+M29+Q29+U29+Y29+AC29)-(G29+K29+O29+S29+W29+AA29+AE29))/(G29+I29+M29+Q29+U29+Y29+AC29)</f>
        <v>0.34740158248045866</v>
      </c>
      <c r="AI29" s="3">
        <f t="shared" ref="AI29:AI31" si="3">((G29+I29+M29+Q29+U29+Y29+AC29)-(G29))/(G29+I29+M29+Q29+U29+Y29+AC29)</f>
        <v>0.6498075165636773</v>
      </c>
    </row>
    <row r="30" spans="1:35" x14ac:dyDescent="0.25">
      <c r="A30" s="1" t="s">
        <v>15</v>
      </c>
      <c r="G30">
        <f>'Single layer HM-12.0'!I30</f>
        <v>3775.2687999999998</v>
      </c>
      <c r="H30">
        <f>'Single layer HM-12.0'!J30</f>
        <v>36.411999999999999</v>
      </c>
      <c r="I30">
        <f>'Single layer HM-12.0'!M30</f>
        <v>2123.864</v>
      </c>
      <c r="J30">
        <f>'Single layer HM-12.0'!N30</f>
        <v>37.0824</v>
      </c>
      <c r="K30">
        <f>Uplink!Q30</f>
        <v>1175.7153699581831</v>
      </c>
      <c r="L30" s="3">
        <f>(I30-K30)/I30</f>
        <v>0.44642624482632448</v>
      </c>
      <c r="M30">
        <f>'Single layer HM-12.0'!R30</f>
        <v>1473.672</v>
      </c>
      <c r="N30">
        <f>'Single layer HM-12.0'!S30</f>
        <v>36.611800000000002</v>
      </c>
      <c r="O30">
        <f>Uplink!V30</f>
        <v>780.77234213538577</v>
      </c>
      <c r="P30" s="3">
        <f>(M30-O30)/M30</f>
        <v>0.47018580651909941</v>
      </c>
      <c r="Q30">
        <f>'Single layer HM-12.0'!W30</f>
        <v>751.21119999999996</v>
      </c>
      <c r="R30">
        <f>'Single layer HM-12.0'!X30</f>
        <v>36.367400000000004</v>
      </c>
      <c r="S30">
        <f>Uplink!AA30</f>
        <v>394.28503278734934</v>
      </c>
      <c r="T30" s="3">
        <f>(Q30-S30)/Q30</f>
        <v>0.47513424615161576</v>
      </c>
      <c r="U30">
        <f>'Single layer HM-12.0'!AB30</f>
        <v>1602.1415999999999</v>
      </c>
      <c r="V30">
        <f>'Single layer HM-12.0'!AC30</f>
        <v>35.962699999999998</v>
      </c>
      <c r="W30">
        <f>Uplink!AF30</f>
        <v>914.17854809143319</v>
      </c>
      <c r="X30" s="3">
        <f>(U30-W30)/U30</f>
        <v>0.42940215266151677</v>
      </c>
      <c r="Y30">
        <f>'Single layer HM-12.0'!AG30</f>
        <v>1110.5</v>
      </c>
      <c r="Z30">
        <f>'Single layer HM-12.0'!AH30</f>
        <v>35.391100000000002</v>
      </c>
      <c r="AA30">
        <f>Uplink!AK30</f>
        <v>622.68767151668999</v>
      </c>
      <c r="AB30" s="3">
        <f>(Y30-AA30)/Y30</f>
        <v>0.43927269561756865</v>
      </c>
      <c r="AC30">
        <f>'Single layer HM-12.0'!AL30</f>
        <v>569.51919999999996</v>
      </c>
      <c r="AD30">
        <f>'Single layer HM-12.0'!AM30</f>
        <v>35.059100000000001</v>
      </c>
      <c r="AE30">
        <f>Uplink!AP30</f>
        <v>322.20910258917138</v>
      </c>
      <c r="AF30" s="3">
        <f>(AC30-AE30)/AC30</f>
        <v>0.4342436522084393</v>
      </c>
      <c r="AH30" s="3">
        <f>((G30+I30+M30+Q30+U30+Y30+AC30)-(G30+K30+O30+S30+W30+AA30+AE30))/(G30+I30+M30+Q30+U30+Y30+AC30)</f>
        <v>0.29993046687841862</v>
      </c>
      <c r="AI30" s="3">
        <f t="shared" si="3"/>
        <v>0.66901540575804508</v>
      </c>
    </row>
    <row r="31" spans="1:35" x14ac:dyDescent="0.25">
      <c r="A31" s="1" t="s">
        <v>16</v>
      </c>
      <c r="G31">
        <f>'Single layer HM-12.0'!I31</f>
        <v>2154.3832000000002</v>
      </c>
      <c r="H31">
        <f>'Single layer HM-12.0'!J31</f>
        <v>34.839799999999997</v>
      </c>
      <c r="I31">
        <f>'Single layer HM-12.0'!M31</f>
        <v>1234.4287999999999</v>
      </c>
      <c r="J31">
        <f>'Single layer HM-12.0'!N31</f>
        <v>34.895800000000001</v>
      </c>
      <c r="K31">
        <f>Uplink!Q31</f>
        <v>789.07594245341897</v>
      </c>
      <c r="L31" s="3">
        <f>(I31-K31)/I31</f>
        <v>0.36077646401848446</v>
      </c>
      <c r="M31">
        <f>'Single layer HM-12.0'!R31</f>
        <v>854.46720000000005</v>
      </c>
      <c r="N31">
        <f>'Single layer HM-12.0'!S31</f>
        <v>34.251600000000003</v>
      </c>
      <c r="O31">
        <f>Uplink!V31</f>
        <v>525.49310997109569</v>
      </c>
      <c r="P31" s="3">
        <f>(M31-O31)/M31</f>
        <v>0.38500493644332323</v>
      </c>
      <c r="Q31">
        <f>'Single layer HM-12.0'!W31</f>
        <v>440.28160000000003</v>
      </c>
      <c r="R31">
        <f>'Single layer HM-12.0'!X31</f>
        <v>33.858499999999999</v>
      </c>
      <c r="S31">
        <f>Uplink!AA31</f>
        <v>269.53695362837607</v>
      </c>
      <c r="T31" s="3">
        <f>(Q31-S31)/Q31</f>
        <v>0.38780781747777776</v>
      </c>
      <c r="U31">
        <f>'Single layer HM-12.0'!AB31</f>
        <v>965.13120000000004</v>
      </c>
      <c r="V31">
        <f>'Single layer HM-12.0'!AC31</f>
        <v>33.885300000000001</v>
      </c>
      <c r="W31">
        <f>Uplink!AF31</f>
        <v>621.09785967155767</v>
      </c>
      <c r="X31" s="3">
        <f>(U31-W31)/U31</f>
        <v>0.35646276934000515</v>
      </c>
      <c r="Y31">
        <f>'Single layer HM-12.0'!AG31</f>
        <v>666.47439999999995</v>
      </c>
      <c r="Z31">
        <f>'Single layer HM-12.0'!AH31</f>
        <v>33.192999999999998</v>
      </c>
      <c r="AA31">
        <f>Uplink!AK31</f>
        <v>421.17748471767027</v>
      </c>
      <c r="AB31" s="3">
        <f>(Y31-AA31)/Y31</f>
        <v>0.36805151898156885</v>
      </c>
      <c r="AC31">
        <f>'Single layer HM-12.0'!AL31</f>
        <v>344.84</v>
      </c>
      <c r="AD31">
        <f>'Single layer HM-12.0'!AM31</f>
        <v>32.748899999999999</v>
      </c>
      <c r="AE31">
        <f>Uplink!AP31</f>
        <v>221.70415887012132</v>
      </c>
      <c r="AF31" s="3">
        <f>(AC31-AE31)/AC31</f>
        <v>0.35708108435761127</v>
      </c>
      <c r="AH31" s="3">
        <f>((G31+I31+M31+Q31+U31+Y31+AC31)-(G31+K31+O31+S31+W31+AA31+AE31))/(G31+I31+M31+Q31+U31+Y31+AC31)</f>
        <v>0.24887929397301478</v>
      </c>
      <c r="AI31" s="3">
        <f t="shared" si="3"/>
        <v>0.67651934989131535</v>
      </c>
    </row>
    <row r="32" spans="1:35" x14ac:dyDescent="0.25">
      <c r="L32" s="3"/>
      <c r="P32" s="3"/>
      <c r="AH32" s="3"/>
      <c r="AI32" s="3"/>
    </row>
    <row r="33" spans="1:35" x14ac:dyDescent="0.25">
      <c r="G33" t="s">
        <v>29</v>
      </c>
      <c r="I33" t="s">
        <v>29</v>
      </c>
      <c r="K33" t="s">
        <v>30</v>
      </c>
      <c r="M33" t="s">
        <v>29</v>
      </c>
      <c r="O33" t="s">
        <v>30</v>
      </c>
      <c r="AH33" s="3"/>
      <c r="AI33" s="3"/>
    </row>
    <row r="34" spans="1:35" x14ac:dyDescent="0.25">
      <c r="G34" t="s">
        <v>21</v>
      </c>
      <c r="H34" t="s">
        <v>22</v>
      </c>
      <c r="I34" t="s">
        <v>21</v>
      </c>
      <c r="J34" t="s">
        <v>22</v>
      </c>
      <c r="L34" t="s">
        <v>39</v>
      </c>
      <c r="M34" t="s">
        <v>21</v>
      </c>
      <c r="N34" t="s">
        <v>22</v>
      </c>
      <c r="P34" t="s">
        <v>39</v>
      </c>
      <c r="AH34" s="3"/>
      <c r="AI34" s="3"/>
    </row>
    <row r="35" spans="1:35" x14ac:dyDescent="0.25">
      <c r="G35" t="s">
        <v>24</v>
      </c>
      <c r="H35" t="s">
        <v>26</v>
      </c>
      <c r="I35" t="s">
        <v>23</v>
      </c>
      <c r="J35" t="s">
        <v>26</v>
      </c>
      <c r="K35" t="s">
        <v>23</v>
      </c>
      <c r="L35" t="s">
        <v>23</v>
      </c>
      <c r="M35" t="s">
        <v>25</v>
      </c>
      <c r="N35" t="s">
        <v>26</v>
      </c>
      <c r="O35" t="s">
        <v>25</v>
      </c>
      <c r="P35" t="s">
        <v>25</v>
      </c>
      <c r="AH35" s="3"/>
      <c r="AI35" s="3"/>
    </row>
    <row r="36" spans="1:35" x14ac:dyDescent="0.25">
      <c r="A36" s="1" t="s">
        <v>17</v>
      </c>
      <c r="G36">
        <f>'Single layer HM-12.0'!I36</f>
        <v>39616.6656</v>
      </c>
      <c r="H36">
        <f>'Single layer HM-12.0'!J36</f>
        <v>37.440300000000001</v>
      </c>
      <c r="I36">
        <f>'Single layer HM-12.0'!M36</f>
        <v>6633.5032000000001</v>
      </c>
      <c r="J36">
        <f>'Single layer HM-12.0'!N36</f>
        <v>39.577599999999997</v>
      </c>
      <c r="K36">
        <f>Uplink!Q36</f>
        <v>2368.3586948590819</v>
      </c>
      <c r="L36" s="3">
        <f>(I36-K36)/I36</f>
        <v>0.64297014360992821</v>
      </c>
      <c r="M36">
        <f>'Single layer HM-12.0'!R36</f>
        <v>3463.5983999999999</v>
      </c>
      <c r="N36">
        <f>'Single layer HM-12.0'!S36</f>
        <v>40.380499999999998</v>
      </c>
      <c r="O36">
        <f>Uplink!V36</f>
        <v>1235.0474021043337</v>
      </c>
      <c r="P36" s="3">
        <f>(M36-O36)/M36</f>
        <v>0.6434207262295959</v>
      </c>
      <c r="Q36">
        <f>'Single layer HM-12.0'!W36</f>
        <v>1126.04</v>
      </c>
      <c r="R36">
        <f>'Single layer HM-12.0'!X36</f>
        <v>41.509099999999997</v>
      </c>
      <c r="S36">
        <f>Uplink!AA36</f>
        <v>403.5203348842042</v>
      </c>
      <c r="T36" s="3">
        <f>(Q36-S36)/Q36</f>
        <v>0.64164653574988084</v>
      </c>
      <c r="U36">
        <f>'Single layer HM-12.0'!AB36</f>
        <v>4172.5752000000002</v>
      </c>
      <c r="V36">
        <f>'Single layer HM-12.0'!AC36</f>
        <v>38.698500000000003</v>
      </c>
      <c r="W36">
        <f>Uplink!AF36</f>
        <v>1565.841012595396</v>
      </c>
      <c r="X36" s="3">
        <f>(U36-W36)/U36</f>
        <v>0.62473030741413693</v>
      </c>
      <c r="Y36">
        <f>'Single layer HM-12.0'!AG36</f>
        <v>2388.4119999999998</v>
      </c>
      <c r="Z36">
        <f>'Single layer HM-12.0'!AH36</f>
        <v>39.279699999999998</v>
      </c>
      <c r="AA36">
        <f>Uplink!AK36</f>
        <v>892.91744581411331</v>
      </c>
      <c r="AB36" s="3">
        <f>(Y36-AA36)/Y36</f>
        <v>0.62614597238076453</v>
      </c>
      <c r="AC36">
        <f>'Single layer HM-12.0'!AL36</f>
        <v>811.05200000000002</v>
      </c>
      <c r="AD36">
        <f>'Single layer HM-12.0'!AM36</f>
        <v>40.240299999999998</v>
      </c>
      <c r="AE36">
        <f>Uplink!AP36</f>
        <v>304.38542371091535</v>
      </c>
      <c r="AF36" s="3">
        <f>(AC36-AE36)/AC36</f>
        <v>0.62470294911927304</v>
      </c>
      <c r="AH36" s="3">
        <f>((G36+I36+M36+Q36+U36+Y36+AC36)-(G36+K36+O36+S36+W36+AA36+AE36))/(G36+I36+M36+Q36+U36+Y36+AC36)</f>
        <v>0.20313924428330715</v>
      </c>
      <c r="AI36" s="3">
        <f>((G36+I36+M36+Q36+U36+Y36+AC36)-(G36))/(G36+I36+M36+Q36+U36+Y36+AC36)</f>
        <v>0.31943980392279742</v>
      </c>
    </row>
    <row r="37" spans="1:35" x14ac:dyDescent="0.25">
      <c r="A37" s="1" t="s">
        <v>18</v>
      </c>
      <c r="G37">
        <f>'Single layer HM-12.0'!I37</f>
        <v>9931.4807999999994</v>
      </c>
      <c r="H37">
        <f>'Single layer HM-12.0'!J37</f>
        <v>35.585099999999997</v>
      </c>
      <c r="I37">
        <f>'Single layer HM-12.0'!M37</f>
        <v>2806.5239999999999</v>
      </c>
      <c r="J37">
        <f>'Single layer HM-12.0'!N37</f>
        <v>37.8003</v>
      </c>
      <c r="K37">
        <f>Uplink!Q37</f>
        <v>1236.1523015236016</v>
      </c>
      <c r="L37" s="3">
        <f>(I37-K37)/I37</f>
        <v>0.55954329928281332</v>
      </c>
      <c r="M37">
        <f>'Single layer HM-12.0'!R37</f>
        <v>1692.2536</v>
      </c>
      <c r="N37">
        <f>'Single layer HM-12.0'!S37</f>
        <v>38.138800000000003</v>
      </c>
      <c r="O37">
        <f>Uplink!V37</f>
        <v>709.1103415616526</v>
      </c>
      <c r="P37" s="3">
        <f>(M37-O37)/M37</f>
        <v>0.58096685889062216</v>
      </c>
      <c r="Q37">
        <f>'Single layer HM-12.0'!W37</f>
        <v>595.6232</v>
      </c>
      <c r="R37">
        <f>'Single layer HM-12.0'!X37</f>
        <v>38.944099999999999</v>
      </c>
      <c r="S37">
        <f>Uplink!AA37</f>
        <v>246.72889858191775</v>
      </c>
      <c r="T37" s="3">
        <f>(Q37-S37)/Q37</f>
        <v>0.58576345148758857</v>
      </c>
      <c r="U37">
        <f>'Single layer HM-12.0'!AB37</f>
        <v>1965.7616</v>
      </c>
      <c r="V37">
        <f>'Single layer HM-12.0'!AC37</f>
        <v>36.864400000000003</v>
      </c>
      <c r="W37">
        <f>Uplink!AF37</f>
        <v>879.17386905249441</v>
      </c>
      <c r="X37" s="3">
        <f>(U37-W37)/U37</f>
        <v>0.55275661654368746</v>
      </c>
      <c r="Y37">
        <f>'Single layer HM-12.0'!AG37</f>
        <v>1228.7927999999999</v>
      </c>
      <c r="Z37">
        <f>'Single layer HM-12.0'!AH37</f>
        <v>37.008800000000001</v>
      </c>
      <c r="AA37">
        <f>Uplink!AK37</f>
        <v>536.81267455036868</v>
      </c>
      <c r="AB37" s="3">
        <f>(Y37-AA37)/Y37</f>
        <v>0.56313816735387068</v>
      </c>
      <c r="AC37">
        <f>'Single layer HM-12.0'!AL37</f>
        <v>445.74880000000002</v>
      </c>
      <c r="AD37">
        <f>'Single layer HM-12.0'!AM37</f>
        <v>37.693199999999997</v>
      </c>
      <c r="AE37">
        <f>Uplink!AP37</f>
        <v>195.39564533313569</v>
      </c>
      <c r="AF37" s="3">
        <f>(AC37-AE37)/AC37</f>
        <v>0.5616462785022962</v>
      </c>
      <c r="AH37" s="3">
        <f>((G37+I37+M37+Q37+U37+Y37+AC37)-(G37+K37+O37+S37+W37+AA37+AE37))/(G37+I37+M37+Q37+U37+Y37+AC37)</f>
        <v>0.26418522704204822</v>
      </c>
      <c r="AI37" s="3">
        <f t="shared" ref="AI37:AI39" si="4">((G37+I37+M37+Q37+U37+Y37+AC37)-(G37))/(G37+I37+M37+Q37+U37+Y37+AC37)</f>
        <v>0.46794265103386312</v>
      </c>
    </row>
    <row r="38" spans="1:35" x14ac:dyDescent="0.25">
      <c r="A38" s="1" t="s">
        <v>19</v>
      </c>
      <c r="G38">
        <f>'Single layer HM-12.0'!I38</f>
        <v>3441.0736000000002</v>
      </c>
      <c r="H38">
        <f>'Single layer HM-12.0'!J38</f>
        <v>34.495600000000003</v>
      </c>
      <c r="I38">
        <f>'Single layer HM-12.0'!M38</f>
        <v>1420.7560000000001</v>
      </c>
      <c r="J38">
        <f>'Single layer HM-12.0'!N38</f>
        <v>35.869</v>
      </c>
      <c r="K38">
        <f>Uplink!Q38</f>
        <v>697.44913641113089</v>
      </c>
      <c r="L38" s="3">
        <f>(I38-K38)/I38</f>
        <v>0.50909998873055551</v>
      </c>
      <c r="M38">
        <f>'Single layer HM-12.0'!R38</f>
        <v>910.6336</v>
      </c>
      <c r="N38">
        <f>'Single layer HM-12.0'!S38</f>
        <v>35.857300000000002</v>
      </c>
      <c r="O38">
        <f>Uplink!V38</f>
        <v>432.21668818904436</v>
      </c>
      <c r="P38" s="3">
        <f>(M38-O38)/M38</f>
        <v>0.52536707607862876</v>
      </c>
      <c r="Q38">
        <f>'Single layer HM-12.0'!W38</f>
        <v>340.6848</v>
      </c>
      <c r="R38">
        <f>'Single layer HM-12.0'!X38</f>
        <v>36.429299999999998</v>
      </c>
      <c r="S38">
        <f>Uplink!AA38</f>
        <v>160.43647288771535</v>
      </c>
      <c r="T38" s="3">
        <f>(Q38-S38)/Q38</f>
        <v>0.52907651621758478</v>
      </c>
      <c r="U38">
        <f>'Single layer HM-12.0'!AB38</f>
        <v>1034.1376</v>
      </c>
      <c r="V38">
        <f>'Single layer HM-12.0'!AC38</f>
        <v>34.824100000000001</v>
      </c>
      <c r="W38">
        <f>Uplink!AF38</f>
        <v>519.79100815902348</v>
      </c>
      <c r="X38" s="3">
        <f>(U38-W38)/U38</f>
        <v>0.49736765382186715</v>
      </c>
      <c r="Y38">
        <f>'Single layer HM-12.0'!AG38</f>
        <v>673.26559999999995</v>
      </c>
      <c r="Z38">
        <f>'Single layer HM-12.0'!AH38</f>
        <v>34.6633</v>
      </c>
      <c r="AA38">
        <f>Uplink!AK38</f>
        <v>332.26815226406325</v>
      </c>
      <c r="AB38" s="3">
        <f>(Y38-AA38)/Y38</f>
        <v>0.50648280223426945</v>
      </c>
      <c r="AC38">
        <f>'Single layer HM-12.0'!AL38</f>
        <v>259.22000000000003</v>
      </c>
      <c r="AD38">
        <f>'Single layer HM-12.0'!AM38</f>
        <v>35.155900000000003</v>
      </c>
      <c r="AE38">
        <f>Uplink!AP38</f>
        <v>130.31492196572981</v>
      </c>
      <c r="AF38" s="3">
        <f>(AC38-AE38)/AC38</f>
        <v>0.49728060348071218</v>
      </c>
      <c r="AH38" s="3">
        <f>((G38+I38+M38+Q38+U38+Y38+AC38)-(G38+K38+O38+S38+W38+AA38+AE38))/(G38+I38+M38+Q38+U38+Y38+AC38)</f>
        <v>0.29285745370157179</v>
      </c>
      <c r="AI38" s="3">
        <f t="shared" si="4"/>
        <v>0.57411249467064107</v>
      </c>
    </row>
    <row r="39" spans="1:35" x14ac:dyDescent="0.25">
      <c r="A39" s="1" t="s">
        <v>20</v>
      </c>
      <c r="G39">
        <f>'Single layer HM-12.0'!I39</f>
        <v>1581.3144</v>
      </c>
      <c r="H39">
        <f>'Single layer HM-12.0'!J39</f>
        <v>33.1492</v>
      </c>
      <c r="I39">
        <f>'Single layer HM-12.0'!M39</f>
        <v>769.95519999999999</v>
      </c>
      <c r="J39">
        <f>'Single layer HM-12.0'!N39</f>
        <v>33.762</v>
      </c>
      <c r="K39">
        <f>Uplink!Q39</f>
        <v>448.62799591460498</v>
      </c>
      <c r="L39" s="3">
        <f>(I39-K39)/I39</f>
        <v>0.41733233840799439</v>
      </c>
      <c r="M39">
        <f>'Single layer HM-12.0'!R39</f>
        <v>504.60719999999998</v>
      </c>
      <c r="N39">
        <f>'Single layer HM-12.0'!S39</f>
        <v>33.477699999999999</v>
      </c>
      <c r="O39">
        <f>Uplink!V39</f>
        <v>274.14466112027003</v>
      </c>
      <c r="P39" s="3">
        <f>(M39-O39)/M39</f>
        <v>0.45671670733142522</v>
      </c>
      <c r="Q39">
        <f>'Single layer HM-12.0'!W39</f>
        <v>199.2568</v>
      </c>
      <c r="R39">
        <f>'Single layer HM-12.0'!X39</f>
        <v>33.8917</v>
      </c>
      <c r="S39">
        <f>Uplink!AA39</f>
        <v>107.44828053630044</v>
      </c>
      <c r="T39" s="3">
        <f>(Q39-S39)/Q39</f>
        <v>0.46075476201414234</v>
      </c>
      <c r="U39">
        <f>'Single layer HM-12.0'!AB39</f>
        <v>579.44159999999999</v>
      </c>
      <c r="V39">
        <f>'Single layer HM-12.0'!AC39</f>
        <v>32.684800000000003</v>
      </c>
      <c r="W39">
        <f>Uplink!AF39</f>
        <v>334.70649164551287</v>
      </c>
      <c r="X39" s="3">
        <f>(U39-W39)/U39</f>
        <v>0.42236371768006842</v>
      </c>
      <c r="Y39">
        <f>'Single layer HM-12.0'!AG39</f>
        <v>381.97039999999998</v>
      </c>
      <c r="Z39">
        <f>'Single layer HM-12.0'!AH39</f>
        <v>32.307499999999997</v>
      </c>
      <c r="AA39">
        <f>Uplink!AK39</f>
        <v>213.07896482555952</v>
      </c>
      <c r="AB39" s="3">
        <f>(Y39-AA39)/Y39</f>
        <v>0.4421584373408004</v>
      </c>
      <c r="AC39">
        <f>'Single layer HM-12.0'!AL39</f>
        <v>154.83920000000001</v>
      </c>
      <c r="AD39">
        <f>'Single layer HM-12.0'!AM39</f>
        <v>32.6387</v>
      </c>
      <c r="AE39">
        <f>Uplink!AP39</f>
        <v>88.156415062499036</v>
      </c>
      <c r="AF39" s="3">
        <f>(AC39-AE39)/AC39</f>
        <v>0.43065828897011199</v>
      </c>
      <c r="AH39" s="3">
        <f>((G39+I39+M39+Q39+U39+Y39+AC39)-(G39+K39+O39+S39+W39+AA39+AE39))/(G39+I39+M39+Q39+U39+Y39+AC39)</f>
        <v>0.26943272912517047</v>
      </c>
      <c r="AI39" s="3">
        <f t="shared" si="4"/>
        <v>0.62091380301333021</v>
      </c>
    </row>
    <row r="40" spans="1:35" x14ac:dyDescent="0.25">
      <c r="C40" t="s">
        <v>58</v>
      </c>
    </row>
    <row r="41" spans="1:35" x14ac:dyDescent="0.25">
      <c r="C41" t="s">
        <v>53</v>
      </c>
      <c r="D41" t="s">
        <v>53</v>
      </c>
      <c r="E41" t="s">
        <v>53</v>
      </c>
      <c r="F41" t="s">
        <v>53</v>
      </c>
      <c r="G41" t="s">
        <v>61</v>
      </c>
      <c r="H41" t="s">
        <v>61</v>
      </c>
      <c r="I41" t="s">
        <v>61</v>
      </c>
    </row>
    <row r="42" spans="1:35" x14ac:dyDescent="0.25">
      <c r="C42" t="s">
        <v>24</v>
      </c>
      <c r="D42" t="s">
        <v>23</v>
      </c>
      <c r="E42" t="s">
        <v>25</v>
      </c>
      <c r="F42" t="s">
        <v>54</v>
      </c>
      <c r="G42" t="s">
        <v>23</v>
      </c>
      <c r="H42" t="s">
        <v>25</v>
      </c>
      <c r="I42" t="s">
        <v>54</v>
      </c>
      <c r="J42" t="s">
        <v>49</v>
      </c>
      <c r="K42" t="s">
        <v>78</v>
      </c>
      <c r="L42" s="3">
        <f>AVERAGE(L4:L39)</f>
        <v>0.52717430769197759</v>
      </c>
      <c r="P42" s="3">
        <f>AVERAGE(P4:P39)</f>
        <v>0.54885666371623154</v>
      </c>
      <c r="T42" s="3">
        <f>AVERAGE(T4:T39)</f>
        <v>0.56011305287026969</v>
      </c>
      <c r="X42" s="3">
        <f>AVERAGE(X4:X39)</f>
        <v>0.51745241163632827</v>
      </c>
      <c r="AB42" s="3">
        <f>AVERAGE(AB4:AB39)</f>
        <v>0.52816463438237427</v>
      </c>
      <c r="AF42" s="3">
        <f>AVERAGE(AF4:AF39)</f>
        <v>0.53009553506060292</v>
      </c>
      <c r="AH42" s="3">
        <f>AVERAGE(AH4:AH39)</f>
        <v>0.32565085621304835</v>
      </c>
      <c r="AI42" s="3">
        <f>AVERAGE(AI4:AI39)</f>
        <v>0.61745012966934909</v>
      </c>
    </row>
    <row r="43" spans="1:35" x14ac:dyDescent="0.25">
      <c r="A43" t="s">
        <v>44</v>
      </c>
      <c r="C43" s="4">
        <f>AVERAGE(G4:G7)</f>
        <v>2390.8409999999999</v>
      </c>
      <c r="D43" s="4">
        <f>AVERAGE(I4:I7)</f>
        <v>1391.96</v>
      </c>
      <c r="E43" s="4">
        <f>AVERAGE(M4:M7)</f>
        <v>1002.455</v>
      </c>
      <c r="F43" s="4">
        <f>AVERAGE(Q4:Q7)</f>
        <v>543.61940000000004</v>
      </c>
      <c r="G43" s="4">
        <f>AVERAGE(U4:U7)</f>
        <v>1035.3216</v>
      </c>
      <c r="H43" s="4">
        <f>AVERAGE(Y4:Y7)</f>
        <v>745.14380000000006</v>
      </c>
      <c r="I43" s="4">
        <f>AVERAGE(AC4:AC7)</f>
        <v>405.85519999999997</v>
      </c>
      <c r="J43" s="3">
        <f>AVERAGE(AH4:AH7)</f>
        <v>0.38983558514890848</v>
      </c>
      <c r="K43" s="3">
        <f>AVERAGE(AI4:AI7)</f>
        <v>0.68269891182147391</v>
      </c>
      <c r="AG43" t="s">
        <v>66</v>
      </c>
      <c r="AH43" s="3">
        <f>MAX(AH4:AH39)</f>
        <v>0.45080478707749638</v>
      </c>
      <c r="AI43" s="3"/>
    </row>
    <row r="44" spans="1:35" x14ac:dyDescent="0.25">
      <c r="A44" t="s">
        <v>45</v>
      </c>
      <c r="C44" s="4">
        <f>AVERAGE(G12:G15)</f>
        <v>3706.33</v>
      </c>
      <c r="D44" s="4">
        <f>AVERAGE(I12:I15)</f>
        <v>1876.5469999999998</v>
      </c>
      <c r="E44" s="4">
        <f>AVERAGE(M12:M15)</f>
        <v>1196.0146</v>
      </c>
      <c r="F44" s="4">
        <f>AVERAGE(Q12:Q15)</f>
        <v>485.92360000000002</v>
      </c>
      <c r="G44" s="4">
        <f>AVERAGE(U12:U15)</f>
        <v>1382.3024</v>
      </c>
      <c r="H44" s="4">
        <f>AVERAGE(Y12:Y15)</f>
        <v>887.89279999999997</v>
      </c>
      <c r="I44" s="4">
        <f>AVERAGE(AC12:AC15)</f>
        <v>366.40499999999997</v>
      </c>
      <c r="J44" s="3">
        <f>AVERAGE(AH12:AH15)</f>
        <v>0.3420477654230894</v>
      </c>
      <c r="K44" s="3">
        <f>AVERAGE(AI12:AI15)</f>
        <v>0.63242225855885736</v>
      </c>
      <c r="AG44" t="s">
        <v>67</v>
      </c>
      <c r="AH44" s="3">
        <f>MIN(AH4:AH39)</f>
        <v>0.20313924428330715</v>
      </c>
      <c r="AI44" s="3"/>
    </row>
    <row r="45" spans="1:35" x14ac:dyDescent="0.25">
      <c r="A45" t="s">
        <v>46</v>
      </c>
      <c r="C45" s="4">
        <f>AVERAGE(G20:G23)</f>
        <v>7730.0147999999999</v>
      </c>
      <c r="D45" s="4">
        <f>AVERAGE(I20:I23)</f>
        <v>3348.6279999999997</v>
      </c>
      <c r="E45" s="4">
        <f>AVERAGE(M20:M23)</f>
        <v>2219.442</v>
      </c>
      <c r="F45" s="4">
        <f>AVERAGE(Q20:Q23)</f>
        <v>1050.2064</v>
      </c>
      <c r="G45" s="4">
        <f>AVERAGE(U20:U23)</f>
        <v>2486.8726000000001</v>
      </c>
      <c r="H45" s="4">
        <f>AVERAGE(Y20:Y23)</f>
        <v>1674.4645999999998</v>
      </c>
      <c r="I45" s="4">
        <f>AVERAGE(AC20:AC23)</f>
        <v>806.40840000000003</v>
      </c>
      <c r="J45" s="3">
        <f>AVERAGE(AH20:AH23)</f>
        <v>0.32594650078425869</v>
      </c>
      <c r="K45" s="3">
        <f>AVERAGE(AI20:AI23)</f>
        <v>0.63417775511848062</v>
      </c>
    </row>
    <row r="46" spans="1:35" x14ac:dyDescent="0.25">
      <c r="A46" t="s">
        <v>47</v>
      </c>
      <c r="C46" s="4">
        <f>AVERAGE(G28:G31)</f>
        <v>7611.5302000000001</v>
      </c>
      <c r="D46" s="4">
        <f>AVERAGE(I28:I31)</f>
        <v>3437.674</v>
      </c>
      <c r="E46" s="4">
        <f>AVERAGE(M28:M31)</f>
        <v>2345.1887999999999</v>
      </c>
      <c r="F46" s="4">
        <f>AVERAGE(Q28:Q31)</f>
        <v>1170.0136</v>
      </c>
      <c r="G46" s="4">
        <f>AVERAGE(U28:U31)</f>
        <v>2578.3263999999999</v>
      </c>
      <c r="H46" s="4">
        <f>AVERAGE(Y28:Y31)</f>
        <v>1775.8330000000001</v>
      </c>
      <c r="I46" s="4">
        <f>AVERAGE(AC28:AC31)</f>
        <v>894.4842000000001</v>
      </c>
      <c r="J46" s="3">
        <f>AVERAGE(AH28:AH31)</f>
        <v>0.31302076617096086</v>
      </c>
      <c r="K46" s="3">
        <f>AVERAGE(AI28:AI31)</f>
        <v>0.642349534687775</v>
      </c>
    </row>
    <row r="47" spans="1:35" x14ac:dyDescent="0.25">
      <c r="A47" t="s">
        <v>48</v>
      </c>
      <c r="C47" s="4">
        <f>AVERAGE(G36:G39)</f>
        <v>13642.633600000001</v>
      </c>
      <c r="D47" s="4">
        <f>AVERAGE(I36:I39)</f>
        <v>2907.6846</v>
      </c>
      <c r="E47" s="4">
        <f>AVERAGE(M36:M39)</f>
        <v>1642.7732000000001</v>
      </c>
      <c r="F47" s="4">
        <f>AVERAGE(Q36:Q39)</f>
        <v>565.40120000000002</v>
      </c>
      <c r="G47" s="4">
        <f>AVERAGE(U36:U39)</f>
        <v>1937.979</v>
      </c>
      <c r="H47" s="4">
        <f>AVERAGE(Y36:Y39)</f>
        <v>1168.1101999999998</v>
      </c>
      <c r="I47" s="4">
        <f>AVERAGE(AC36:AC39)</f>
        <v>417.71500000000003</v>
      </c>
      <c r="J47" s="3">
        <f>AVERAGE(AH36:AH39)</f>
        <v>0.25740366353802441</v>
      </c>
      <c r="K47" s="3">
        <f>AVERAGE(AI36:AI39)</f>
        <v>0.495602188160158</v>
      </c>
      <c r="P47" t="s">
        <v>76</v>
      </c>
    </row>
    <row r="48" spans="1:35" x14ac:dyDescent="0.25">
      <c r="C48" s="4">
        <f>AVERAGE(C43:C47)</f>
        <v>7016.2699200000006</v>
      </c>
      <c r="D48" s="4">
        <f>AVERAGE(D43:D47)</f>
        <v>2592.49872</v>
      </c>
      <c r="E48" s="4">
        <f>AVERAGE(E43:E47)</f>
        <v>1681.1747199999998</v>
      </c>
      <c r="F48" s="4">
        <f>AVERAGE(F43:F47)</f>
        <v>763.03284000000008</v>
      </c>
      <c r="J48" s="3">
        <f>AVERAGE(J43:J47)</f>
        <v>0.32565085621304835</v>
      </c>
      <c r="K48" s="3">
        <f>AVERAGE(K43:K47)</f>
        <v>0.61745012966934898</v>
      </c>
    </row>
    <row r="49" spans="1:23" x14ac:dyDescent="0.25">
      <c r="C49">
        <f>C48/D48</f>
        <v>2.7063735329443097</v>
      </c>
      <c r="P49" t="s">
        <v>53</v>
      </c>
      <c r="Q49" t="s">
        <v>53</v>
      </c>
      <c r="R49" t="s">
        <v>53</v>
      </c>
      <c r="S49" t="s">
        <v>53</v>
      </c>
      <c r="T49" t="s">
        <v>61</v>
      </c>
      <c r="U49" t="s">
        <v>61</v>
      </c>
      <c r="V49" t="s">
        <v>61</v>
      </c>
    </row>
    <row r="50" spans="1:23" x14ac:dyDescent="0.25">
      <c r="P50" t="s">
        <v>24</v>
      </c>
      <c r="Q50" t="s">
        <v>23</v>
      </c>
      <c r="R50" t="s">
        <v>25</v>
      </c>
      <c r="S50" t="s">
        <v>54</v>
      </c>
      <c r="T50" t="s">
        <v>23</v>
      </c>
      <c r="U50" t="s">
        <v>25</v>
      </c>
      <c r="V50" t="s">
        <v>54</v>
      </c>
      <c r="W50" t="s">
        <v>49</v>
      </c>
    </row>
    <row r="51" spans="1:23" x14ac:dyDescent="0.25">
      <c r="N51" t="s">
        <v>44</v>
      </c>
      <c r="P51" s="4">
        <v>0</v>
      </c>
      <c r="Q51" s="8">
        <f>AVERAGE(L4:L7)</f>
        <v>0.56862659322443077</v>
      </c>
      <c r="R51" s="8">
        <f>AVERAGE(P4:P7)</f>
        <v>0.5730755202182064</v>
      </c>
      <c r="S51" s="8">
        <f>AVERAGE(T4:T7)</f>
        <v>0.58749114123494151</v>
      </c>
      <c r="T51" s="8">
        <f>AVERAGE(X4:X7)</f>
        <v>0.5730823373071362</v>
      </c>
      <c r="U51" s="8">
        <f>AVERAGE(AB4:AB7)</f>
        <v>0.56331497465345071</v>
      </c>
      <c r="V51" s="8">
        <f>AVERAGE(AF4:AF7)</f>
        <v>0.56112827176344438</v>
      </c>
      <c r="W51" s="3">
        <f t="shared" ref="W51:W56" si="5">J43</f>
        <v>0.38983558514890848</v>
      </c>
    </row>
    <row r="52" spans="1:23" x14ac:dyDescent="0.25">
      <c r="N52" t="s">
        <v>45</v>
      </c>
      <c r="P52" s="4">
        <v>0</v>
      </c>
      <c r="Q52" s="8">
        <f>AVERAGE(L12:L15)</f>
        <v>0.53081770359718072</v>
      </c>
      <c r="R52" s="8">
        <f>AVERAGE(P12:P15)</f>
        <v>0.5651687357106091</v>
      </c>
      <c r="S52" s="8">
        <f>AVERAGE(T12:T15)</f>
        <v>0.58279515529399251</v>
      </c>
      <c r="T52" s="8">
        <f>AVERAGE(X12:X15)</f>
        <v>0.51824711836212478</v>
      </c>
      <c r="U52" s="8">
        <f>AVERAGE(AB12:AB15)</f>
        <v>0.54275420811730513</v>
      </c>
      <c r="V52" s="8">
        <f>AVERAGE(AF12:AF15)</f>
        <v>0.55613752866175681</v>
      </c>
      <c r="W52" s="3">
        <f t="shared" si="5"/>
        <v>0.3420477654230894</v>
      </c>
    </row>
    <row r="53" spans="1:23" x14ac:dyDescent="0.25">
      <c r="C53" t="s">
        <v>58</v>
      </c>
      <c r="N53" t="s">
        <v>46</v>
      </c>
      <c r="P53" s="4">
        <v>0</v>
      </c>
      <c r="Q53" s="8">
        <f>AVERAGE(L20:L23)</f>
        <v>0.51545015832361207</v>
      </c>
      <c r="R53" s="8">
        <f>AVERAGE(P20:P23)</f>
        <v>0.54152939628747965</v>
      </c>
      <c r="S53" s="8">
        <f>AVERAGE(T20:T23)</f>
        <v>0.55448706242625301</v>
      </c>
      <c r="T53" s="8">
        <f>AVERAGE(X20:X23)</f>
        <v>0.4975156285085901</v>
      </c>
      <c r="U53" s="8">
        <f>AVERAGE(AB20:AB23)</f>
        <v>0.51422146532000002</v>
      </c>
      <c r="V53" s="8">
        <f>AVERAGE(AF20:AF23)</f>
        <v>0.52095291866242077</v>
      </c>
      <c r="W53" s="3">
        <f t="shared" si="5"/>
        <v>0.32594650078425869</v>
      </c>
    </row>
    <row r="54" spans="1:23" x14ac:dyDescent="0.25">
      <c r="C54" t="s">
        <v>53</v>
      </c>
      <c r="D54" t="s">
        <v>53</v>
      </c>
      <c r="E54" t="s">
        <v>61</v>
      </c>
      <c r="F54" t="s">
        <v>53</v>
      </c>
      <c r="G54" t="s">
        <v>61</v>
      </c>
      <c r="H54" t="s">
        <v>53</v>
      </c>
      <c r="I54" t="s">
        <v>61</v>
      </c>
      <c r="N54" t="s">
        <v>47</v>
      </c>
      <c r="P54" s="4">
        <v>0</v>
      </c>
      <c r="Q54" s="8">
        <f>AVERAGE(L28:L31)</f>
        <v>0.4887406408068416</v>
      </c>
      <c r="R54" s="8">
        <f>AVERAGE(P28:P31)</f>
        <v>0.51289182423229429</v>
      </c>
      <c r="S54" s="8">
        <f>AVERAGE(T28:T31)</f>
        <v>0.5214815890288631</v>
      </c>
      <c r="T54" s="8">
        <f>AVERAGE(X28:X31)</f>
        <v>0.47411240013885059</v>
      </c>
      <c r="U54" s="8">
        <f>AVERAGE(AB28:AB31)</f>
        <v>0.48605117899368944</v>
      </c>
      <c r="V54" s="8">
        <f>AVERAGE(AF28:AF31)</f>
        <v>0.48368692619729409</v>
      </c>
      <c r="W54" s="3">
        <f t="shared" si="5"/>
        <v>0.31302076617096086</v>
      </c>
    </row>
    <row r="55" spans="1:23" x14ac:dyDescent="0.25">
      <c r="C55" t="s">
        <v>24</v>
      </c>
      <c r="D55" t="s">
        <v>23</v>
      </c>
      <c r="E55" t="s">
        <v>23</v>
      </c>
      <c r="F55" t="s">
        <v>25</v>
      </c>
      <c r="G55" t="s">
        <v>25</v>
      </c>
      <c r="H55" t="s">
        <v>54</v>
      </c>
      <c r="I55" t="s">
        <v>54</v>
      </c>
      <c r="J55" t="s">
        <v>49</v>
      </c>
      <c r="N55" t="s">
        <v>48</v>
      </c>
      <c r="P55" s="4">
        <v>0</v>
      </c>
      <c r="Q55" s="8">
        <f>AVERAGE(L36:L39)</f>
        <v>0.53223644250782287</v>
      </c>
      <c r="R55" s="8">
        <f>AVERAGE(P36:P39)</f>
        <v>0.55161784213256804</v>
      </c>
      <c r="S55" s="8">
        <f>AVERAGE(T36:T39)</f>
        <v>0.55431031636729911</v>
      </c>
      <c r="T55" s="8">
        <f>AVERAGE(X36:X39)</f>
        <v>0.52430457386494</v>
      </c>
      <c r="U55" s="8">
        <f>AVERAGE(AB36:AB39)</f>
        <v>0.53448134482742626</v>
      </c>
      <c r="V55" s="8">
        <f>AVERAGE(AF36:AF39)</f>
        <v>0.52857203001809838</v>
      </c>
      <c r="W55" s="3">
        <f t="shared" si="5"/>
        <v>0.25740366353802441</v>
      </c>
    </row>
    <row r="56" spans="1:23" x14ac:dyDescent="0.25">
      <c r="A56" t="s">
        <v>44</v>
      </c>
      <c r="C56" s="4">
        <f t="shared" ref="C56:D60" si="6">C43</f>
        <v>2390.8409999999999</v>
      </c>
      <c r="D56" s="4">
        <f t="shared" si="6"/>
        <v>1391.96</v>
      </c>
      <c r="E56" s="4">
        <f>G43</f>
        <v>1035.3216</v>
      </c>
      <c r="F56" s="4">
        <f>E43</f>
        <v>1002.455</v>
      </c>
      <c r="G56" s="4">
        <f>H43</f>
        <v>745.14380000000006</v>
      </c>
      <c r="H56" s="4">
        <f>F43</f>
        <v>543.61940000000004</v>
      </c>
      <c r="I56" s="4">
        <f t="shared" ref="I56:J60" si="7">I43</f>
        <v>405.85519999999997</v>
      </c>
      <c r="J56" s="3">
        <f t="shared" si="7"/>
        <v>0.38983558514890848</v>
      </c>
      <c r="P56" s="4"/>
      <c r="Q56" s="8">
        <f t="shared" ref="Q56:V56" si="8">AVERAGE(Q51:Q55)</f>
        <v>0.52717430769197759</v>
      </c>
      <c r="R56" s="8">
        <f t="shared" si="8"/>
        <v>0.54885666371623143</v>
      </c>
      <c r="S56" s="8">
        <f t="shared" si="8"/>
        <v>0.5601130528702698</v>
      </c>
      <c r="T56" s="8">
        <f t="shared" si="8"/>
        <v>0.51745241163632827</v>
      </c>
      <c r="U56" s="8">
        <f t="shared" si="8"/>
        <v>0.52816463438237427</v>
      </c>
      <c r="V56" s="8">
        <f t="shared" si="8"/>
        <v>0.53009553506060292</v>
      </c>
      <c r="W56" s="3">
        <f t="shared" si="5"/>
        <v>0.32565085621304835</v>
      </c>
    </row>
    <row r="57" spans="1:23" x14ac:dyDescent="0.25">
      <c r="A57" t="s">
        <v>45</v>
      </c>
      <c r="C57" s="4">
        <f t="shared" si="6"/>
        <v>3706.33</v>
      </c>
      <c r="D57" s="4">
        <f t="shared" si="6"/>
        <v>1876.5469999999998</v>
      </c>
      <c r="E57" s="4">
        <f>G44</f>
        <v>1382.3024</v>
      </c>
      <c r="F57" s="4">
        <f>E44</f>
        <v>1196.0146</v>
      </c>
      <c r="G57" s="4">
        <f>H44</f>
        <v>887.89279999999997</v>
      </c>
      <c r="H57" s="4">
        <f>F44</f>
        <v>485.92360000000002</v>
      </c>
      <c r="I57" s="4">
        <f t="shared" si="7"/>
        <v>366.40499999999997</v>
      </c>
      <c r="J57" s="3">
        <f t="shared" si="7"/>
        <v>0.3420477654230894</v>
      </c>
    </row>
    <row r="58" spans="1:23" x14ac:dyDescent="0.25">
      <c r="A58" t="s">
        <v>46</v>
      </c>
      <c r="C58" s="4">
        <f t="shared" si="6"/>
        <v>7730.0147999999999</v>
      </c>
      <c r="D58" s="4">
        <f t="shared" si="6"/>
        <v>3348.6279999999997</v>
      </c>
      <c r="E58" s="4">
        <f>G45</f>
        <v>2486.8726000000001</v>
      </c>
      <c r="F58" s="4">
        <f>E45</f>
        <v>2219.442</v>
      </c>
      <c r="G58" s="4">
        <f>H45</f>
        <v>1674.4645999999998</v>
      </c>
      <c r="H58" s="4">
        <f>F45</f>
        <v>1050.2064</v>
      </c>
      <c r="I58" s="4">
        <f t="shared" si="7"/>
        <v>806.40840000000003</v>
      </c>
      <c r="J58" s="3">
        <f t="shared" si="7"/>
        <v>0.32594650078425869</v>
      </c>
    </row>
    <row r="59" spans="1:23" x14ac:dyDescent="0.25">
      <c r="A59" t="s">
        <v>47</v>
      </c>
      <c r="C59" s="4">
        <f t="shared" si="6"/>
        <v>7611.5302000000001</v>
      </c>
      <c r="D59" s="4">
        <f t="shared" si="6"/>
        <v>3437.674</v>
      </c>
      <c r="E59" s="4">
        <f>G46</f>
        <v>2578.3263999999999</v>
      </c>
      <c r="F59" s="4">
        <f>E46</f>
        <v>2345.1887999999999</v>
      </c>
      <c r="G59" s="4">
        <f>H46</f>
        <v>1775.8330000000001</v>
      </c>
      <c r="H59" s="4">
        <f>F46</f>
        <v>1170.0136</v>
      </c>
      <c r="I59" s="4">
        <f t="shared" si="7"/>
        <v>894.4842000000001</v>
      </c>
      <c r="J59" s="3">
        <f t="shared" si="7"/>
        <v>0.31302076617096086</v>
      </c>
      <c r="P59" t="s">
        <v>53</v>
      </c>
      <c r="Q59" t="s">
        <v>53</v>
      </c>
      <c r="R59" t="s">
        <v>61</v>
      </c>
      <c r="S59" t="s">
        <v>53</v>
      </c>
      <c r="T59" t="s">
        <v>61</v>
      </c>
      <c r="U59" t="s">
        <v>53</v>
      </c>
      <c r="V59" t="s">
        <v>61</v>
      </c>
    </row>
    <row r="60" spans="1:23" x14ac:dyDescent="0.25">
      <c r="A60" t="s">
        <v>48</v>
      </c>
      <c r="C60" s="4">
        <f t="shared" si="6"/>
        <v>13642.633600000001</v>
      </c>
      <c r="D60" s="4">
        <f t="shared" si="6"/>
        <v>2907.6846</v>
      </c>
      <c r="E60" s="4">
        <f>G47</f>
        <v>1937.979</v>
      </c>
      <c r="F60" s="4">
        <f>E47</f>
        <v>1642.7732000000001</v>
      </c>
      <c r="G60" s="4">
        <f>H47</f>
        <v>1168.1101999999998</v>
      </c>
      <c r="H60" s="4">
        <f>F47</f>
        <v>565.40120000000002</v>
      </c>
      <c r="I60" s="4">
        <f t="shared" si="7"/>
        <v>417.71500000000003</v>
      </c>
      <c r="J60" s="3">
        <f t="shared" si="7"/>
        <v>0.25740366353802441</v>
      </c>
      <c r="P60" t="s">
        <v>24</v>
      </c>
      <c r="Q60" t="s">
        <v>23</v>
      </c>
      <c r="R60" t="s">
        <v>23</v>
      </c>
      <c r="S60" t="s">
        <v>25</v>
      </c>
      <c r="T60" t="s">
        <v>25</v>
      </c>
      <c r="U60" t="s">
        <v>54</v>
      </c>
      <c r="V60" t="s">
        <v>54</v>
      </c>
      <c r="W60" t="s">
        <v>49</v>
      </c>
    </row>
    <row r="61" spans="1:23" x14ac:dyDescent="0.25">
      <c r="C61" s="4">
        <f t="shared" ref="C61:J61" si="9">AVERAGE(C56:C60)</f>
        <v>7016.2699200000006</v>
      </c>
      <c r="D61" s="4">
        <f t="shared" si="9"/>
        <v>2592.49872</v>
      </c>
      <c r="E61" s="4">
        <f t="shared" si="9"/>
        <v>1884.1604</v>
      </c>
      <c r="F61" s="4">
        <f t="shared" si="9"/>
        <v>1681.1747199999998</v>
      </c>
      <c r="G61" s="4">
        <f t="shared" si="9"/>
        <v>1250.2888799999998</v>
      </c>
      <c r="H61" s="4">
        <f t="shared" si="9"/>
        <v>763.03284000000008</v>
      </c>
      <c r="I61" s="4">
        <f t="shared" si="9"/>
        <v>578.17355999999995</v>
      </c>
      <c r="J61" s="3">
        <f t="shared" si="9"/>
        <v>0.32565085621304835</v>
      </c>
      <c r="N61" t="s">
        <v>44</v>
      </c>
      <c r="P61" s="4">
        <f t="shared" ref="P61:Q65" si="10">P51</f>
        <v>0</v>
      </c>
      <c r="Q61" s="8">
        <f t="shared" si="10"/>
        <v>0.56862659322443077</v>
      </c>
      <c r="R61" s="8">
        <f>T51</f>
        <v>0.5730823373071362</v>
      </c>
      <c r="S61" s="8">
        <f>R51</f>
        <v>0.5730755202182064</v>
      </c>
      <c r="T61" s="8">
        <f>U51</f>
        <v>0.56331497465345071</v>
      </c>
      <c r="U61" s="8">
        <f>S51</f>
        <v>0.58749114123494151</v>
      </c>
      <c r="V61" s="8">
        <f t="shared" ref="V61:W65" si="11">V51</f>
        <v>0.56112827176344438</v>
      </c>
      <c r="W61" s="3">
        <f t="shared" si="11"/>
        <v>0.38983558514890848</v>
      </c>
    </row>
    <row r="62" spans="1:23" x14ac:dyDescent="0.25">
      <c r="N62" t="s">
        <v>45</v>
      </c>
      <c r="P62" s="4">
        <f t="shared" si="10"/>
        <v>0</v>
      </c>
      <c r="Q62" s="8">
        <f t="shared" si="10"/>
        <v>0.53081770359718072</v>
      </c>
      <c r="R62" s="8">
        <f>T52</f>
        <v>0.51824711836212478</v>
      </c>
      <c r="S62" s="8">
        <f>R52</f>
        <v>0.5651687357106091</v>
      </c>
      <c r="T62" s="8">
        <f>U52</f>
        <v>0.54275420811730513</v>
      </c>
      <c r="U62" s="8">
        <f>S52</f>
        <v>0.58279515529399251</v>
      </c>
      <c r="V62" s="8">
        <f t="shared" si="11"/>
        <v>0.55613752866175681</v>
      </c>
      <c r="W62" s="3">
        <f t="shared" si="11"/>
        <v>0.3420477654230894</v>
      </c>
    </row>
    <row r="63" spans="1:23" x14ac:dyDescent="0.25">
      <c r="N63" t="s">
        <v>46</v>
      </c>
      <c r="P63" s="4">
        <f t="shared" si="10"/>
        <v>0</v>
      </c>
      <c r="Q63" s="8">
        <f t="shared" si="10"/>
        <v>0.51545015832361207</v>
      </c>
      <c r="R63" s="8">
        <f>T53</f>
        <v>0.4975156285085901</v>
      </c>
      <c r="S63" s="8">
        <f>R53</f>
        <v>0.54152939628747965</v>
      </c>
      <c r="T63" s="8">
        <f>U53</f>
        <v>0.51422146532000002</v>
      </c>
      <c r="U63" s="8">
        <f>S53</f>
        <v>0.55448706242625301</v>
      </c>
      <c r="V63" s="8">
        <f t="shared" si="11"/>
        <v>0.52095291866242077</v>
      </c>
      <c r="W63" s="3">
        <f t="shared" si="11"/>
        <v>0.32594650078425869</v>
      </c>
    </row>
    <row r="64" spans="1:23" x14ac:dyDescent="0.25">
      <c r="N64" t="s">
        <v>47</v>
      </c>
      <c r="P64" s="4">
        <f t="shared" si="10"/>
        <v>0</v>
      </c>
      <c r="Q64" s="8">
        <f t="shared" si="10"/>
        <v>0.4887406408068416</v>
      </c>
      <c r="R64" s="8">
        <f>T54</f>
        <v>0.47411240013885059</v>
      </c>
      <c r="S64" s="8">
        <f>R54</f>
        <v>0.51289182423229429</v>
      </c>
      <c r="T64" s="8">
        <f>U54</f>
        <v>0.48605117899368944</v>
      </c>
      <c r="U64" s="8">
        <f>S54</f>
        <v>0.5214815890288631</v>
      </c>
      <c r="V64" s="8">
        <f t="shared" si="11"/>
        <v>0.48368692619729409</v>
      </c>
      <c r="W64" s="3">
        <f t="shared" si="11"/>
        <v>0.31302076617096086</v>
      </c>
    </row>
    <row r="65" spans="14:23" x14ac:dyDescent="0.25">
      <c r="N65" t="s">
        <v>48</v>
      </c>
      <c r="P65" s="4">
        <f t="shared" si="10"/>
        <v>0</v>
      </c>
      <c r="Q65" s="8">
        <f t="shared" si="10"/>
        <v>0.53223644250782287</v>
      </c>
      <c r="R65" s="8">
        <f>T55</f>
        <v>0.52430457386494</v>
      </c>
      <c r="S65" s="8">
        <f>R55</f>
        <v>0.55161784213256804</v>
      </c>
      <c r="T65" s="8">
        <f>U55</f>
        <v>0.53448134482742626</v>
      </c>
      <c r="U65" s="8">
        <f>S55</f>
        <v>0.55431031636729911</v>
      </c>
      <c r="V65" s="8">
        <f t="shared" si="11"/>
        <v>0.52857203001809838</v>
      </c>
      <c r="W65" s="3">
        <f t="shared" si="11"/>
        <v>0.25740366353802441</v>
      </c>
    </row>
    <row r="66" spans="14:23" x14ac:dyDescent="0.25">
      <c r="P66" s="4">
        <f t="shared" ref="P66:W66" si="12">AVERAGE(P61:P65)</f>
        <v>0</v>
      </c>
      <c r="Q66" s="8">
        <f t="shared" si="12"/>
        <v>0.52717430769197759</v>
      </c>
      <c r="R66" s="8">
        <f t="shared" si="12"/>
        <v>0.51745241163632827</v>
      </c>
      <c r="S66" s="8">
        <f t="shared" si="12"/>
        <v>0.54885666371623143</v>
      </c>
      <c r="T66" s="8">
        <f t="shared" si="12"/>
        <v>0.52816463438237427</v>
      </c>
      <c r="U66" s="8">
        <f t="shared" si="12"/>
        <v>0.5601130528702698</v>
      </c>
      <c r="V66" s="8">
        <f t="shared" si="12"/>
        <v>0.53009553506060292</v>
      </c>
      <c r="W66" s="3">
        <f t="shared" si="12"/>
        <v>0.32565085621304835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opLeftCell="A30" workbookViewId="0">
      <selection activeCell="I4" sqref="I4"/>
    </sheetView>
  </sheetViews>
  <sheetFormatPr defaultRowHeight="15" x14ac:dyDescent="0.25"/>
  <sheetData>
    <row r="1" spans="1:36" x14ac:dyDescent="0.25">
      <c r="A1" t="s">
        <v>0</v>
      </c>
      <c r="G1" t="s">
        <v>29</v>
      </c>
      <c r="I1" t="s">
        <v>29</v>
      </c>
      <c r="K1" t="s">
        <v>59</v>
      </c>
      <c r="M1" t="s">
        <v>29</v>
      </c>
      <c r="O1" t="s">
        <v>59</v>
      </c>
      <c r="Q1" t="s">
        <v>29</v>
      </c>
      <c r="S1" t="s">
        <v>59</v>
      </c>
      <c r="U1" t="s">
        <v>62</v>
      </c>
      <c r="W1" t="s">
        <v>59</v>
      </c>
      <c r="Y1" t="s">
        <v>62</v>
      </c>
      <c r="AA1" t="s">
        <v>59</v>
      </c>
      <c r="AC1" t="s">
        <v>62</v>
      </c>
      <c r="AE1" t="s">
        <v>59</v>
      </c>
    </row>
    <row r="2" spans="1:36" x14ac:dyDescent="0.25">
      <c r="G2" t="s">
        <v>21</v>
      </c>
      <c r="H2" t="s">
        <v>22</v>
      </c>
      <c r="I2" t="s">
        <v>21</v>
      </c>
      <c r="J2" t="s">
        <v>22</v>
      </c>
      <c r="L2" t="s">
        <v>60</v>
      </c>
      <c r="M2" t="s">
        <v>21</v>
      </c>
      <c r="N2" t="s">
        <v>22</v>
      </c>
      <c r="P2" t="s">
        <v>60</v>
      </c>
      <c r="Q2" t="s">
        <v>21</v>
      </c>
      <c r="R2" t="s">
        <v>22</v>
      </c>
      <c r="T2" t="s">
        <v>60</v>
      </c>
      <c r="U2" t="s">
        <v>21</v>
      </c>
      <c r="V2" t="s">
        <v>22</v>
      </c>
      <c r="X2" t="s">
        <v>60</v>
      </c>
      <c r="Y2" t="s">
        <v>21</v>
      </c>
      <c r="Z2" t="s">
        <v>22</v>
      </c>
      <c r="AB2" t="s">
        <v>60</v>
      </c>
      <c r="AC2" t="s">
        <v>21</v>
      </c>
      <c r="AD2" t="s">
        <v>22</v>
      </c>
      <c r="AF2" t="s">
        <v>60</v>
      </c>
      <c r="AH2" t="s">
        <v>41</v>
      </c>
    </row>
    <row r="3" spans="1:36" x14ac:dyDescent="0.25">
      <c r="G3" t="s">
        <v>24</v>
      </c>
      <c r="H3" t="s">
        <v>26</v>
      </c>
      <c r="I3" t="s">
        <v>23</v>
      </c>
      <c r="J3" t="s">
        <v>26</v>
      </c>
      <c r="K3" t="s">
        <v>23</v>
      </c>
      <c r="L3" t="s">
        <v>23</v>
      </c>
      <c r="M3" t="s">
        <v>25</v>
      </c>
      <c r="N3" t="s">
        <v>26</v>
      </c>
      <c r="O3" t="s">
        <v>25</v>
      </c>
      <c r="P3" t="s">
        <v>25</v>
      </c>
      <c r="Q3" t="s">
        <v>54</v>
      </c>
      <c r="R3" t="s">
        <v>26</v>
      </c>
      <c r="S3" t="s">
        <v>54</v>
      </c>
      <c r="T3" t="s">
        <v>54</v>
      </c>
      <c r="U3" t="s">
        <v>23</v>
      </c>
      <c r="V3" t="s">
        <v>26</v>
      </c>
      <c r="W3" t="s">
        <v>23</v>
      </c>
      <c r="X3" t="s">
        <v>23</v>
      </c>
      <c r="Y3" t="s">
        <v>25</v>
      </c>
      <c r="Z3" t="s">
        <v>26</v>
      </c>
      <c r="AA3" t="s">
        <v>25</v>
      </c>
      <c r="AB3" t="s">
        <v>25</v>
      </c>
      <c r="AC3" t="s">
        <v>54</v>
      </c>
      <c r="AD3" t="s">
        <v>26</v>
      </c>
      <c r="AE3" t="s">
        <v>54</v>
      </c>
      <c r="AF3" t="s">
        <v>54</v>
      </c>
      <c r="AH3" t="s">
        <v>42</v>
      </c>
      <c r="AJ3" t="s">
        <v>43</v>
      </c>
    </row>
    <row r="4" spans="1:36" x14ac:dyDescent="0.25">
      <c r="A4" s="1" t="s">
        <v>1</v>
      </c>
      <c r="G4">
        <f>'Single layer HM-12.0'!I4</f>
        <v>4787.6023999999998</v>
      </c>
      <c r="H4">
        <f>'Single layer HM-12.0'!J4</f>
        <v>41.604900000000001</v>
      </c>
      <c r="I4">
        <f>'Single layer HM-12.0'!M4</f>
        <v>2738.1055999999999</v>
      </c>
      <c r="J4">
        <f>'Single layer HM-12.0'!N4</f>
        <v>42.513300000000001</v>
      </c>
      <c r="K4">
        <f>Downlink!Q4</f>
        <v>3101.1579561372637</v>
      </c>
      <c r="L4" s="3">
        <f>(-I4+K4)/I4</f>
        <v>0.13259253263908588</v>
      </c>
      <c r="M4">
        <f>'Single layer HM-12.0'!R4</f>
        <v>1972.2095999999999</v>
      </c>
      <c r="N4">
        <f>'Single layer HM-12.0'!S4</f>
        <v>42.047899999999998</v>
      </c>
      <c r="O4">
        <f>Downlink!V4</f>
        <v>2198.3172379385942</v>
      </c>
      <c r="P4" s="3">
        <f>(-M4+O4)/M4</f>
        <v>0.11464686001862799</v>
      </c>
      <c r="Q4">
        <f>'Single layer HM-12.0'!W4</f>
        <v>1064.7464</v>
      </c>
      <c r="R4">
        <f>'Single layer HM-12.0'!X4</f>
        <v>41.646299999999997</v>
      </c>
      <c r="S4">
        <f>Downlink!AA4</f>
        <v>1144.2934021067995</v>
      </c>
      <c r="T4" s="3">
        <f>(-Q4+S4)/Q4</f>
        <v>7.4709810812038882E-2</v>
      </c>
      <c r="U4">
        <f>'Single layer HM-12.0'!AB4</f>
        <v>2027.1096</v>
      </c>
      <c r="V4">
        <f>'Single layer HM-12.0'!AC4</f>
        <v>41.373800000000003</v>
      </c>
      <c r="W4">
        <f>Downlink!AF4</f>
        <v>2226.7999569918029</v>
      </c>
      <c r="X4" s="3">
        <f>(-U4+W4)/U4</f>
        <v>9.8509896550143569E-2</v>
      </c>
      <c r="Y4">
        <f>'Single layer HM-12.0'!AG4</f>
        <v>1467.6088</v>
      </c>
      <c r="Z4">
        <f>'Single layer HM-12.0'!AH4</f>
        <v>40.736199999999997</v>
      </c>
      <c r="AA4">
        <f>Downlink!AK4</f>
        <v>1600.5481636328477</v>
      </c>
      <c r="AB4" s="3">
        <f>(-Y4+AA4)/Y4</f>
        <v>9.0582288436024463E-2</v>
      </c>
      <c r="AC4">
        <f>'Single layer HM-12.0'!AL4</f>
        <v>800.00720000000001</v>
      </c>
      <c r="AD4">
        <f>'Single layer HM-12.0'!AM4</f>
        <v>40.191099999999999</v>
      </c>
      <c r="AE4">
        <f>Downlink!AP4</f>
        <v>851.01710984476449</v>
      </c>
      <c r="AF4" s="3">
        <f>(-AC4+AE4)/AC4</f>
        <v>6.3761813449634552E-2</v>
      </c>
      <c r="AH4">
        <f>G4/I4</f>
        <v>1.7485090421640421</v>
      </c>
      <c r="AJ4">
        <f>G4/M4</f>
        <v>2.4275322460655295</v>
      </c>
    </row>
    <row r="5" spans="1:36" x14ac:dyDescent="0.25">
      <c r="A5" s="1" t="s">
        <v>2</v>
      </c>
      <c r="G5">
        <f>'Single layer HM-12.0'!I5</f>
        <v>2528.0952000000002</v>
      </c>
      <c r="H5">
        <f>'Single layer HM-12.0'!J5</f>
        <v>40.151899999999998</v>
      </c>
      <c r="I5">
        <f>'Single layer HM-12.0'!M5</f>
        <v>1507.7927999999999</v>
      </c>
      <c r="J5">
        <f>'Single layer HM-12.0'!N5</f>
        <v>40.186300000000003</v>
      </c>
      <c r="K5">
        <f>Downlink!Q5</f>
        <v>1717.4481941903941</v>
      </c>
      <c r="L5" s="3">
        <f>(-I5+K5)/I5</f>
        <v>0.13904788124097303</v>
      </c>
      <c r="M5">
        <f>'Single layer HM-12.0'!R5</f>
        <v>1093.1296</v>
      </c>
      <c r="N5">
        <f>'Single layer HM-12.0'!S5</f>
        <v>39.404000000000003</v>
      </c>
      <c r="O5">
        <f>Downlink!V5</f>
        <v>1211.1053527384211</v>
      </c>
      <c r="P5" s="3">
        <f>(-M5+O5)/M5</f>
        <v>0.10792476275312743</v>
      </c>
      <c r="Q5">
        <f>'Single layer HM-12.0'!W5</f>
        <v>597.7912</v>
      </c>
      <c r="R5">
        <f>'Single layer HM-12.0'!X5</f>
        <v>38.743499999999997</v>
      </c>
      <c r="S5">
        <f>Downlink!AA5</f>
        <v>640.01648392477</v>
      </c>
      <c r="T5" s="3">
        <f>(-Q5+S5)/Q5</f>
        <v>7.0635506050892014E-2</v>
      </c>
      <c r="U5">
        <f>'Single layer HM-12.0'!AB5</f>
        <v>1128.2775999999999</v>
      </c>
      <c r="V5">
        <f>'Single layer HM-12.0'!AC5</f>
        <v>39.012500000000003</v>
      </c>
      <c r="W5">
        <f>Downlink!AF5</f>
        <v>1243.0696011628315</v>
      </c>
      <c r="X5" s="3">
        <f>(-U5+W5)/U5</f>
        <v>0.10174092010940539</v>
      </c>
      <c r="Y5">
        <f>'Single layer HM-12.0'!AG5</f>
        <v>814.28160000000003</v>
      </c>
      <c r="Z5">
        <f>'Single layer HM-12.0'!AH5</f>
        <v>38.1282</v>
      </c>
      <c r="AA5">
        <f>Downlink!AK5</f>
        <v>885.60410597777081</v>
      </c>
      <c r="AB5" s="3">
        <f>(-Y5+AA5)/Y5</f>
        <v>8.7589484986239141E-2</v>
      </c>
      <c r="AC5">
        <f>'Single layer HM-12.0'!AL5</f>
        <v>445.41359999999997</v>
      </c>
      <c r="AD5">
        <f>'Single layer HM-12.0'!AM5</f>
        <v>37.384999999999998</v>
      </c>
      <c r="AE5">
        <f>Downlink!AP5</f>
        <v>473.00055122344202</v>
      </c>
      <c r="AF5" s="3">
        <f>(-AC5+AE5)/AC5</f>
        <v>6.1935583519322365E-2</v>
      </c>
      <c r="AH5">
        <f>G5/I5</f>
        <v>1.6766860804747179</v>
      </c>
      <c r="AJ5">
        <f>G5/M5</f>
        <v>2.3127131494746829</v>
      </c>
    </row>
    <row r="6" spans="1:36" x14ac:dyDescent="0.25">
      <c r="A6" s="1" t="s">
        <v>3</v>
      </c>
      <c r="G6">
        <f>'Single layer HM-12.0'!I6</f>
        <v>1435.5056</v>
      </c>
      <c r="H6">
        <f>'Single layer HM-12.0'!J6</f>
        <v>38.415999999999997</v>
      </c>
      <c r="I6">
        <f>'Single layer HM-12.0'!M6</f>
        <v>850.45600000000002</v>
      </c>
      <c r="J6">
        <f>'Single layer HM-12.0'!N6</f>
        <v>37.8309</v>
      </c>
      <c r="K6">
        <f>Downlink!Q6</f>
        <v>950.27686591091333</v>
      </c>
      <c r="L6" s="3">
        <f>(-I6+K6)/I6</f>
        <v>0.11737334548867115</v>
      </c>
      <c r="M6">
        <f>'Single layer HM-12.0'!R6</f>
        <v>611.13120000000004</v>
      </c>
      <c r="N6">
        <f>'Single layer HM-12.0'!S6</f>
        <v>36.873800000000003</v>
      </c>
      <c r="O6">
        <f>Downlink!V6</f>
        <v>668.2049372731999</v>
      </c>
      <c r="P6" s="3">
        <f>(-M6+O6)/M6</f>
        <v>9.3390318270773709E-2</v>
      </c>
      <c r="Q6">
        <f>'Single layer HM-12.0'!W6</f>
        <v>331.65280000000001</v>
      </c>
      <c r="R6">
        <f>'Single layer HM-12.0'!X6</f>
        <v>36.063099999999999</v>
      </c>
      <c r="S6">
        <f>Downlink!AA6</f>
        <v>352.26969352361994</v>
      </c>
      <c r="T6" s="3">
        <f>(-Q6+S6)/Q6</f>
        <v>6.2164087032040495E-2</v>
      </c>
      <c r="U6">
        <f>'Single layer HM-12.0'!AB6</f>
        <v>629.12639999999999</v>
      </c>
      <c r="V6">
        <f>'Single layer HM-12.0'!AC6</f>
        <v>36.644199999999998</v>
      </c>
      <c r="W6">
        <f>Downlink!AF6</f>
        <v>683.43729052686831</v>
      </c>
      <c r="X6" s="3">
        <f>(-U6+W6)/U6</f>
        <v>8.6327470166358181E-2</v>
      </c>
      <c r="Y6">
        <f>'Single layer HM-12.0'!AG6</f>
        <v>448.74400000000003</v>
      </c>
      <c r="Z6">
        <f>'Single layer HM-12.0'!AH6</f>
        <v>35.627699999999997</v>
      </c>
      <c r="AA6">
        <f>Downlink!AK6</f>
        <v>481.57505016504001</v>
      </c>
      <c r="AB6" s="3">
        <f>(-Y6+AA6)/Y6</f>
        <v>7.3162092785730798E-2</v>
      </c>
      <c r="AC6">
        <f>'Single layer HM-12.0'!AL6</f>
        <v>243.49760000000001</v>
      </c>
      <c r="AD6">
        <f>'Single layer HM-12.0'!AM6</f>
        <v>34.7913</v>
      </c>
      <c r="AE6">
        <f>Downlink!AP6</f>
        <v>255.94335179730842</v>
      </c>
      <c r="AF6" s="3">
        <f>(-AC6+AE6)/AC6</f>
        <v>5.1112420809520991E-2</v>
      </c>
      <c r="AH6">
        <f>G6/I6</f>
        <v>1.6879245957462818</v>
      </c>
      <c r="AJ6">
        <f>G6/M6</f>
        <v>2.3489319478370598</v>
      </c>
    </row>
    <row r="7" spans="1:36" x14ac:dyDescent="0.25">
      <c r="A7" s="1" t="s">
        <v>4</v>
      </c>
      <c r="G7">
        <f>'Single layer HM-12.0'!I7</f>
        <v>812.16079999999999</v>
      </c>
      <c r="H7">
        <f>'Single layer HM-12.0'!J7</f>
        <v>36.486600000000003</v>
      </c>
      <c r="I7">
        <f>'Single layer HM-12.0'!M7</f>
        <v>471.48559999999998</v>
      </c>
      <c r="J7">
        <f>'Single layer HM-12.0'!N7</f>
        <v>35.514400000000002</v>
      </c>
      <c r="K7">
        <f>Downlink!Q7</f>
        <v>530.77695763731026</v>
      </c>
      <c r="L7" s="3">
        <f>(-I7+K7)/I7</f>
        <v>0.12575433403970404</v>
      </c>
      <c r="M7">
        <f>'Single layer HM-12.0'!R7</f>
        <v>333.34960000000001</v>
      </c>
      <c r="N7">
        <f>'Single layer HM-12.0'!S7</f>
        <v>34.468499999999999</v>
      </c>
      <c r="O7">
        <f>Downlink!V7</f>
        <v>364.28647291076777</v>
      </c>
      <c r="P7" s="3">
        <f>(-M7+O7)/M7</f>
        <v>9.2806089795121283E-2</v>
      </c>
      <c r="Q7">
        <f>'Single layer HM-12.0'!W7</f>
        <v>180.28720000000001</v>
      </c>
      <c r="R7">
        <f>'Single layer HM-12.0'!X7</f>
        <v>33.603099999999998</v>
      </c>
      <c r="S7">
        <f>Downlink!AA7</f>
        <v>189.50201983094667</v>
      </c>
      <c r="T7" s="3">
        <f>(-Q7+S7)/Q7</f>
        <v>5.111189164259388E-2</v>
      </c>
      <c r="U7">
        <f>'Single layer HM-12.0'!AB7</f>
        <v>356.77280000000002</v>
      </c>
      <c r="V7">
        <f>'Single layer HM-12.0'!AC7</f>
        <v>34.470399999999998</v>
      </c>
      <c r="W7">
        <f>Downlink!AF7</f>
        <v>387.11904567712918</v>
      </c>
      <c r="X7" s="3">
        <f>(-U7+W7)/U7</f>
        <v>8.5057621200745018E-2</v>
      </c>
      <c r="Y7">
        <f>'Single layer HM-12.0'!AG7</f>
        <v>249.9408</v>
      </c>
      <c r="Z7">
        <f>'Single layer HM-12.0'!AH7</f>
        <v>33.404499999999999</v>
      </c>
      <c r="AA7">
        <f>Downlink!AK7</f>
        <v>266.48296206031955</v>
      </c>
      <c r="AB7" s="3">
        <f>(-Y7+AA7)/Y7</f>
        <v>6.6184320688417245E-2</v>
      </c>
      <c r="AC7">
        <f>'Single layer HM-12.0'!AL7</f>
        <v>134.50239999999999</v>
      </c>
      <c r="AD7">
        <f>'Single layer HM-12.0'!AM7</f>
        <v>32.533499999999997</v>
      </c>
      <c r="AE7">
        <f>Downlink!AP7</f>
        <v>140.07279120582098</v>
      </c>
      <c r="AF7" s="3">
        <f>(-AC7+AE7)/AC7</f>
        <v>4.1414808998359753E-2</v>
      </c>
      <c r="AH7">
        <f>G7/I7</f>
        <v>1.722556956140336</v>
      </c>
      <c r="AJ7">
        <f>G7/M7</f>
        <v>2.4363635054609336</v>
      </c>
    </row>
    <row r="8" spans="1:36" x14ac:dyDescent="0.25">
      <c r="A8" s="1"/>
      <c r="L8" s="3"/>
      <c r="P8" s="3"/>
      <c r="Q8" s="3"/>
    </row>
    <row r="9" spans="1:36" x14ac:dyDescent="0.25">
      <c r="A9" s="1"/>
      <c r="L9" s="3"/>
      <c r="P9" s="3"/>
      <c r="Q9" s="3"/>
    </row>
    <row r="10" spans="1:36" x14ac:dyDescent="0.25">
      <c r="A10" s="1"/>
      <c r="L10" s="3"/>
      <c r="P10" s="3"/>
      <c r="Q10" s="3"/>
    </row>
    <row r="11" spans="1:36" x14ac:dyDescent="0.25">
      <c r="A11" s="1"/>
      <c r="L11" s="3"/>
      <c r="P11" s="3"/>
      <c r="Q11" s="3"/>
    </row>
    <row r="12" spans="1:36" x14ac:dyDescent="0.25">
      <c r="A12" s="1" t="s">
        <v>5</v>
      </c>
      <c r="G12">
        <f>'Single layer HM-12.0'!I12</f>
        <v>7679.4071999999996</v>
      </c>
      <c r="H12">
        <f>'Single layer HM-12.0'!J12</f>
        <v>40.068300000000001</v>
      </c>
      <c r="I12">
        <f>'Single layer HM-12.0'!M12</f>
        <v>3742.6224000000002</v>
      </c>
      <c r="J12">
        <f>'Single layer HM-12.0'!N12</f>
        <v>40.605899999999998</v>
      </c>
      <c r="K12">
        <f>Downlink!Q12</f>
        <v>4149.3777112974785</v>
      </c>
      <c r="L12" s="3">
        <f>(-I12+K12)/I12</f>
        <v>0.10868189943433201</v>
      </c>
      <c r="M12">
        <f>'Single layer HM-12.0'!R12</f>
        <v>2355.9376000000002</v>
      </c>
      <c r="N12">
        <f>'Single layer HM-12.0'!S12</f>
        <v>40.448999999999998</v>
      </c>
      <c r="O12">
        <f>Downlink!V12</f>
        <v>2550.4784081310354</v>
      </c>
      <c r="P12" s="3">
        <f>(-M12+O12)/M12</f>
        <v>8.2574686244251613E-2</v>
      </c>
      <c r="Q12">
        <f>'Single layer HM-12.0'!W12</f>
        <v>932.75360000000001</v>
      </c>
      <c r="R12">
        <f>'Single layer HM-12.0'!X12</f>
        <v>40.993600000000001</v>
      </c>
      <c r="S12">
        <f>Downlink!AA12</f>
        <v>991.22807828420628</v>
      </c>
      <c r="T12" s="3">
        <f>(-Q12+S12)/Q12</f>
        <v>6.2690166282077353E-2</v>
      </c>
      <c r="U12">
        <f>'Single layer HM-12.0'!AB12</f>
        <v>2753.6559999999999</v>
      </c>
      <c r="V12">
        <f>'Single layer HM-12.0'!AC12</f>
        <v>39.333799999999997</v>
      </c>
      <c r="W12">
        <f>Downlink!AF12</f>
        <v>2979.0815345038136</v>
      </c>
      <c r="X12" s="3">
        <f>(-U12+W12)/U12</f>
        <v>8.1864087055105519E-2</v>
      </c>
      <c r="Y12">
        <f>'Single layer HM-12.0'!AG12</f>
        <v>1755.0391999999999</v>
      </c>
      <c r="Z12">
        <f>'Single layer HM-12.0'!AH12</f>
        <v>39.097700000000003</v>
      </c>
      <c r="AA12">
        <f>Downlink!AK12</f>
        <v>1870.0275921317807</v>
      </c>
      <c r="AB12" s="3">
        <f>(-Y12+AA12)/Y12</f>
        <v>6.5518987913079529E-2</v>
      </c>
      <c r="AC12">
        <f>'Single layer HM-12.0'!AL12</f>
        <v>706.2056</v>
      </c>
      <c r="AD12">
        <f>'Single layer HM-12.0'!AM12</f>
        <v>39.561599999999999</v>
      </c>
      <c r="AE12">
        <f>Downlink!AP12</f>
        <v>742.97869023542808</v>
      </c>
      <c r="AF12" s="3">
        <f>(-AC12+AE12)/AC12</f>
        <v>5.2071365952674503E-2</v>
      </c>
      <c r="AH12">
        <f>G12/I12</f>
        <v>2.0518787040872728</v>
      </c>
      <c r="AJ12">
        <f>G12/M12</f>
        <v>3.2595970283763029</v>
      </c>
    </row>
    <row r="13" spans="1:36" x14ac:dyDescent="0.25">
      <c r="A13" s="1" t="s">
        <v>6</v>
      </c>
      <c r="G13">
        <f>'Single layer HM-12.0'!I13</f>
        <v>3898.8312000000001</v>
      </c>
      <c r="H13">
        <f>'Single layer HM-12.0'!J13</f>
        <v>38.047199999999997</v>
      </c>
      <c r="I13">
        <f>'Single layer HM-12.0'!M13</f>
        <v>2032.7144000000001</v>
      </c>
      <c r="J13">
        <f>'Single layer HM-12.0'!N13</f>
        <v>38.045299999999997</v>
      </c>
      <c r="K13">
        <f>Downlink!Q13</f>
        <v>2253.7967666951299</v>
      </c>
      <c r="L13" s="3">
        <f>(-I13+K13)/I13</f>
        <v>0.10876213928288689</v>
      </c>
      <c r="M13">
        <f>'Single layer HM-12.0'!R13</f>
        <v>1305.1104</v>
      </c>
      <c r="N13">
        <f>'Single layer HM-12.0'!S13</f>
        <v>37.729300000000002</v>
      </c>
      <c r="O13">
        <f>Downlink!V13</f>
        <v>1405.6384139448492</v>
      </c>
      <c r="P13" s="3">
        <f>(-M13+O13)/M13</f>
        <v>7.7026444617136702E-2</v>
      </c>
      <c r="Q13">
        <f>'Single layer HM-12.0'!W13</f>
        <v>534.13520000000005</v>
      </c>
      <c r="R13">
        <f>'Single layer HM-12.0'!X13</f>
        <v>38.133099999999999</v>
      </c>
      <c r="S13">
        <f>Downlink!AA13</f>
        <v>563.46932977300821</v>
      </c>
      <c r="T13" s="3">
        <f>(-Q13+S13)/Q13</f>
        <v>5.4918922724074642E-2</v>
      </c>
      <c r="U13">
        <f>'Single layer HM-12.0'!AB13</f>
        <v>1507.828</v>
      </c>
      <c r="V13">
        <f>'Single layer HM-12.0'!AC13</f>
        <v>36.818300000000001</v>
      </c>
      <c r="W13">
        <f>Downlink!AF13</f>
        <v>1631.1260498436459</v>
      </c>
      <c r="X13" s="3">
        <f>(-U13+W13)/U13</f>
        <v>8.1771959297510008E-2</v>
      </c>
      <c r="Y13">
        <f>'Single layer HM-12.0'!AG13</f>
        <v>973.34159999999997</v>
      </c>
      <c r="Z13">
        <f>'Single layer HM-12.0'!AH13</f>
        <v>36.436100000000003</v>
      </c>
      <c r="AA13">
        <f>Downlink!AK13</f>
        <v>1032.6103876343768</v>
      </c>
      <c r="AB13" s="3">
        <f>(-Y13+AA13)/Y13</f>
        <v>6.0892072869768284E-2</v>
      </c>
      <c r="AC13">
        <f>'Single layer HM-12.0'!AL13</f>
        <v>404.54160000000002</v>
      </c>
      <c r="AD13">
        <f>'Single layer HM-12.0'!AM13</f>
        <v>36.779000000000003</v>
      </c>
      <c r="AE13">
        <f>Downlink!AP13</f>
        <v>423.55564609018256</v>
      </c>
      <c r="AF13" s="3">
        <f>(-AC13+AE13)/AC13</f>
        <v>4.7001460641334647E-2</v>
      </c>
      <c r="AH13">
        <f>G13/I13</f>
        <v>1.9180418065617089</v>
      </c>
      <c r="AJ13">
        <f>G13/M13</f>
        <v>2.9873573913747067</v>
      </c>
    </row>
    <row r="14" spans="1:36" x14ac:dyDescent="0.25">
      <c r="A14" s="1" t="s">
        <v>7</v>
      </c>
      <c r="G14">
        <f>'Single layer HM-12.0'!I14</f>
        <v>2116.1687999999999</v>
      </c>
      <c r="H14">
        <f>'Single layer HM-12.0'!J14</f>
        <v>35.996499999999997</v>
      </c>
      <c r="I14">
        <f>'Single layer HM-12.0'!M14</f>
        <v>1127.4911999999999</v>
      </c>
      <c r="J14">
        <f>'Single layer HM-12.0'!N14</f>
        <v>35.590600000000002</v>
      </c>
      <c r="K14">
        <f>Downlink!Q14</f>
        <v>1235.8535597747541</v>
      </c>
      <c r="L14" s="3">
        <f>(-I14+K14)/I14</f>
        <v>9.6109273202978587E-2</v>
      </c>
      <c r="M14">
        <f>'Single layer HM-12.0'!R14</f>
        <v>729.9</v>
      </c>
      <c r="N14">
        <f>'Single layer HM-12.0'!S14</f>
        <v>35.151200000000003</v>
      </c>
      <c r="O14">
        <f>Downlink!V14</f>
        <v>779.7578121086699</v>
      </c>
      <c r="P14" s="3">
        <f>(-M14+O14)/M14</f>
        <v>6.8307729974886863E-2</v>
      </c>
      <c r="Q14">
        <f>'Single layer HM-12.0'!W14</f>
        <v>306.58240000000001</v>
      </c>
      <c r="R14">
        <f>'Single layer HM-12.0'!X14</f>
        <v>35.447400000000002</v>
      </c>
      <c r="S14">
        <f>Downlink!AA14</f>
        <v>321.50446939485846</v>
      </c>
      <c r="T14" s="3">
        <f>(-Q14+S14)/Q14</f>
        <v>4.8672296240287939E-2</v>
      </c>
      <c r="U14">
        <f>'Single layer HM-12.0'!AB14</f>
        <v>824.40959999999995</v>
      </c>
      <c r="V14">
        <f>'Single layer HM-12.0'!AC14</f>
        <v>34.3887</v>
      </c>
      <c r="W14">
        <f>Downlink!AF14</f>
        <v>882.74022712558508</v>
      </c>
      <c r="X14" s="3">
        <f>(-U14+W14)/U14</f>
        <v>7.0754424894597448E-2</v>
      </c>
      <c r="Y14">
        <f>'Single layer HM-12.0'!AG14</f>
        <v>535.47919999999999</v>
      </c>
      <c r="Z14">
        <f>'Single layer HM-12.0'!AH14</f>
        <v>33.890099999999997</v>
      </c>
      <c r="AA14">
        <f>Downlink!AK14</f>
        <v>563.02138242201181</v>
      </c>
      <c r="AB14" s="3">
        <f>(-Y14+AA14)/Y14</f>
        <v>5.1434644748128068E-2</v>
      </c>
      <c r="AC14">
        <f>'Single layer HM-12.0'!AL14</f>
        <v>228.44319999999999</v>
      </c>
      <c r="AD14">
        <f>'Single layer HM-12.0'!AM14</f>
        <v>34.146999999999998</v>
      </c>
      <c r="AE14">
        <f>Downlink!AP14</f>
        <v>237.26283089305798</v>
      </c>
      <c r="AF14" s="3">
        <f>(-AC14+AE14)/AC14</f>
        <v>3.8607543989306707E-2</v>
      </c>
      <c r="AH14">
        <f>G14/I14</f>
        <v>1.8768827641404209</v>
      </c>
      <c r="AJ14">
        <f>G14/M14</f>
        <v>2.8992585285655568</v>
      </c>
    </row>
    <row r="15" spans="1:36" x14ac:dyDescent="0.25">
      <c r="A15" s="1" t="s">
        <v>8</v>
      </c>
      <c r="G15">
        <f>'Single layer HM-12.0'!I15</f>
        <v>1130.9128000000001</v>
      </c>
      <c r="H15">
        <f>'Single layer HM-12.0'!J15</f>
        <v>33.9161</v>
      </c>
      <c r="I15">
        <f>'Single layer HM-12.0'!M15</f>
        <v>603.36</v>
      </c>
      <c r="J15">
        <f>'Single layer HM-12.0'!N15</f>
        <v>33.2273</v>
      </c>
      <c r="K15">
        <f>Downlink!Q15</f>
        <v>670.7279648866097</v>
      </c>
      <c r="L15" s="3">
        <f>(-I15+K15)/I15</f>
        <v>0.11165467529602506</v>
      </c>
      <c r="M15">
        <f>'Single layer HM-12.0'!R15</f>
        <v>393.11040000000003</v>
      </c>
      <c r="N15">
        <f>'Single layer HM-12.0'!S15</f>
        <v>32.694299999999998</v>
      </c>
      <c r="O15">
        <f>Downlink!V15</f>
        <v>422.52629129088018</v>
      </c>
      <c r="P15" s="3">
        <f>(-M15+O15)/M15</f>
        <v>7.4828575613568482E-2</v>
      </c>
      <c r="Q15">
        <f>'Single layer HM-12.0'!W15</f>
        <v>170.22319999999999</v>
      </c>
      <c r="R15">
        <f>'Single layer HM-12.0'!X15</f>
        <v>32.921500000000002</v>
      </c>
      <c r="S15">
        <f>Downlink!AA15</f>
        <v>178.62039881724195</v>
      </c>
      <c r="T15" s="3">
        <f>(-Q15+S15)/Q15</f>
        <v>4.9330519090476255E-2</v>
      </c>
      <c r="U15">
        <f>'Single layer HM-12.0'!AB15</f>
        <v>443.31599999999997</v>
      </c>
      <c r="V15">
        <f>'Single layer HM-12.0'!AC15</f>
        <v>32.144599999999997</v>
      </c>
      <c r="W15">
        <f>Downlink!AF15</f>
        <v>476.11207607062533</v>
      </c>
      <c r="X15" s="3">
        <f>(-U15+W15)/U15</f>
        <v>7.397900384968141E-2</v>
      </c>
      <c r="Y15">
        <f>'Single layer HM-12.0'!AG15</f>
        <v>287.71120000000002</v>
      </c>
      <c r="Z15">
        <f>'Single layer HM-12.0'!AH15</f>
        <v>31.5762</v>
      </c>
      <c r="AA15">
        <f>Downlink!AK15</f>
        <v>303.61740385722078</v>
      </c>
      <c r="AB15" s="3">
        <f>(-Y15+AA15)/Y15</f>
        <v>5.5285313387941654E-2</v>
      </c>
      <c r="AC15">
        <f>'Single layer HM-12.0'!AL15</f>
        <v>126.42959999999999</v>
      </c>
      <c r="AD15">
        <f>'Single layer HM-12.0'!AM15</f>
        <v>31.762899999999998</v>
      </c>
      <c r="AE15">
        <f>Downlink!AP15</f>
        <v>130.8440240789605</v>
      </c>
      <c r="AF15" s="3">
        <f>(-AC15+AE15)/AC15</f>
        <v>3.4916064584246946E-2</v>
      </c>
      <c r="AH15">
        <f>G15/I15</f>
        <v>1.8743582604083797</v>
      </c>
      <c r="AJ15">
        <f>G15/M15</f>
        <v>2.8768325640837791</v>
      </c>
    </row>
    <row r="16" spans="1:36" x14ac:dyDescent="0.25">
      <c r="A16" s="1"/>
      <c r="L16" s="3"/>
      <c r="P16" s="3"/>
      <c r="Q16" s="3"/>
    </row>
    <row r="17" spans="1:36" x14ac:dyDescent="0.25">
      <c r="A17" s="1"/>
      <c r="L17" s="3"/>
      <c r="P17" s="3"/>
      <c r="Q17" s="3"/>
    </row>
    <row r="18" spans="1:36" x14ac:dyDescent="0.25">
      <c r="A18" s="1"/>
      <c r="L18" s="3"/>
      <c r="P18" s="3"/>
      <c r="Q18" s="3"/>
    </row>
    <row r="19" spans="1:36" x14ac:dyDescent="0.25">
      <c r="A19" s="1"/>
      <c r="L19" s="3"/>
      <c r="P19" s="3"/>
      <c r="Q19" s="3"/>
    </row>
    <row r="20" spans="1:36" x14ac:dyDescent="0.25">
      <c r="A20" s="1" t="s">
        <v>9</v>
      </c>
      <c r="G20">
        <f>'Single layer HM-12.0'!I20</f>
        <v>18420.34</v>
      </c>
      <c r="H20">
        <f>'Single layer HM-12.0'!J20</f>
        <v>38.482100000000003</v>
      </c>
      <c r="I20">
        <f>'Single layer HM-12.0'!M20</f>
        <v>6591.6711999999998</v>
      </c>
      <c r="J20">
        <f>'Single layer HM-12.0'!N20</f>
        <v>40.595399999999998</v>
      </c>
      <c r="K20">
        <f>Downlink!Q20</f>
        <v>7383.3256111814408</v>
      </c>
      <c r="L20" s="3">
        <f>(-I20+K20)/I20</f>
        <v>0.12009919596436197</v>
      </c>
      <c r="M20">
        <f>'Single layer HM-12.0'!R20</f>
        <v>4257.0959999999995</v>
      </c>
      <c r="N20">
        <f>'Single layer HM-12.0'!S20</f>
        <v>40.896799999999999</v>
      </c>
      <c r="O20">
        <f>Downlink!V20</f>
        <v>4657.1460659898585</v>
      </c>
      <c r="P20" s="3">
        <f>(-M20+O20)/M20</f>
        <v>9.3972526339518525E-2</v>
      </c>
      <c r="Q20">
        <f>'Single layer HM-12.0'!W20</f>
        <v>1958.2696000000001</v>
      </c>
      <c r="R20">
        <f>'Single layer HM-12.0'!X20</f>
        <v>41.378399999999999</v>
      </c>
      <c r="S20">
        <f>Downlink!AA20</f>
        <v>2095.591574023143</v>
      </c>
      <c r="T20" s="3">
        <f>(-Q20+S20)/Q20</f>
        <v>7.0124141243444182E-2</v>
      </c>
      <c r="U20">
        <f>'Single layer HM-12.0'!AB20</f>
        <v>4802.3303999999998</v>
      </c>
      <c r="V20">
        <f>'Single layer HM-12.0'!AC20</f>
        <v>39.517299999999999</v>
      </c>
      <c r="W20">
        <f>Downlink!AF20</f>
        <v>5253.4568837831612</v>
      </c>
      <c r="X20" s="3">
        <f>(-U20+W20)/U20</f>
        <v>9.3939076699754223E-2</v>
      </c>
      <c r="Y20">
        <f>'Single layer HM-12.0'!AG20</f>
        <v>3195.0983999999999</v>
      </c>
      <c r="Z20">
        <f>'Single layer HM-12.0'!AH20</f>
        <v>39.599800000000002</v>
      </c>
      <c r="AA20">
        <f>Downlink!AK20</f>
        <v>3439.6690507662424</v>
      </c>
      <c r="AB20" s="3">
        <f>(-Y20+AA20)/Y20</f>
        <v>7.6545577052100369E-2</v>
      </c>
      <c r="AC20">
        <f>'Single layer HM-12.0'!AL20</f>
        <v>1507.1695999999999</v>
      </c>
      <c r="AD20">
        <f>'Single layer HM-12.0'!AM20</f>
        <v>39.921900000000001</v>
      </c>
      <c r="AE20">
        <f>Downlink!AP20</f>
        <v>1599.0689410473642</v>
      </c>
      <c r="AF20" s="3">
        <f>(-AC20+AE20)/AC20</f>
        <v>6.0974784156583479E-2</v>
      </c>
      <c r="AH20">
        <f>G20/I20</f>
        <v>2.7944870793919456</v>
      </c>
      <c r="AJ20">
        <f>G20/M20</f>
        <v>4.3269731291002138</v>
      </c>
    </row>
    <row r="21" spans="1:36" x14ac:dyDescent="0.25">
      <c r="A21" s="1" t="s">
        <v>10</v>
      </c>
      <c r="G21">
        <f>'Single layer HM-12.0'!I21</f>
        <v>6869.4975999999997</v>
      </c>
      <c r="H21">
        <f>'Single layer HM-12.0'!J21</f>
        <v>37.1877</v>
      </c>
      <c r="I21">
        <f>'Single layer HM-12.0'!M21</f>
        <v>3571.4832000000001</v>
      </c>
      <c r="J21">
        <f>'Single layer HM-12.0'!N21</f>
        <v>38.3994</v>
      </c>
      <c r="K21">
        <f>Downlink!Q21</f>
        <v>4029.0570233740145</v>
      </c>
      <c r="L21" s="3">
        <f>(-I21+K21)/I21</f>
        <v>0.12811871084092299</v>
      </c>
      <c r="M21">
        <f>'Single layer HM-12.0'!R21</f>
        <v>2415.8656000000001</v>
      </c>
      <c r="N21">
        <f>'Single layer HM-12.0'!S21</f>
        <v>38.286000000000001</v>
      </c>
      <c r="O21">
        <f>Downlink!V21</f>
        <v>2635.15043750513</v>
      </c>
      <c r="P21" s="3">
        <f>(-M21+O21)/M21</f>
        <v>9.0768641063944069E-2</v>
      </c>
      <c r="Q21">
        <f>'Single layer HM-12.0'!W21</f>
        <v>1158.1528000000001</v>
      </c>
      <c r="R21">
        <f>'Single layer HM-12.0'!X21</f>
        <v>38.453899999999997</v>
      </c>
      <c r="S21">
        <f>Downlink!AA21</f>
        <v>1233.2242062879741</v>
      </c>
      <c r="T21" s="3">
        <f>(-Q21+S21)/Q21</f>
        <v>6.4819949740633542E-2</v>
      </c>
      <c r="U21">
        <f>'Single layer HM-12.0'!AB21</f>
        <v>2698.6104</v>
      </c>
      <c r="V21">
        <f>'Single layer HM-12.0'!AC21</f>
        <v>37.282400000000003</v>
      </c>
      <c r="W21">
        <f>Downlink!AF21</f>
        <v>2957.8169418440084</v>
      </c>
      <c r="X21" s="3">
        <f>(-U21+W21)/U21</f>
        <v>9.6051857594563625E-2</v>
      </c>
      <c r="Y21">
        <f>'Single layer HM-12.0'!AG21</f>
        <v>1834.94</v>
      </c>
      <c r="Z21">
        <f>'Single layer HM-12.0'!AH21</f>
        <v>36.997599999999998</v>
      </c>
      <c r="AA21">
        <f>Downlink!AK21</f>
        <v>1970.9697127779364</v>
      </c>
      <c r="AB21" s="3">
        <f>(-Y21+AA21)/Y21</f>
        <v>7.4133057635637295E-2</v>
      </c>
      <c r="AC21">
        <f>'Single layer HM-12.0'!AL21</f>
        <v>890.37519999999995</v>
      </c>
      <c r="AD21">
        <f>'Single layer HM-12.0'!AM21</f>
        <v>37.055500000000002</v>
      </c>
      <c r="AE21">
        <f>Downlink!AP21</f>
        <v>942.70507370619816</v>
      </c>
      <c r="AF21" s="3">
        <f>(-AC21+AE21)/AC21</f>
        <v>5.8772833863969053E-2</v>
      </c>
      <c r="AH21">
        <f>G21/I21</f>
        <v>1.9234299072161392</v>
      </c>
      <c r="AJ21">
        <f>G21/M21</f>
        <v>2.8434932804208972</v>
      </c>
    </row>
    <row r="22" spans="1:36" x14ac:dyDescent="0.25">
      <c r="A22" s="1" t="s">
        <v>11</v>
      </c>
      <c r="G22">
        <f>'Single layer HM-12.0'!I22</f>
        <v>3592.7175999999999</v>
      </c>
      <c r="H22">
        <f>'Single layer HM-12.0'!J22</f>
        <v>35.7622</v>
      </c>
      <c r="I22">
        <f>'Single layer HM-12.0'!M22</f>
        <v>2055.924</v>
      </c>
      <c r="J22">
        <f>'Single layer HM-12.0'!N22</f>
        <v>36.138500000000001</v>
      </c>
      <c r="K22">
        <f>Downlink!Q22</f>
        <v>2270.8407641239464</v>
      </c>
      <c r="L22" s="3">
        <f>(-I22+K22)/I22</f>
        <v>0.10453536420798942</v>
      </c>
      <c r="M22">
        <f>'Single layer HM-12.0'!R22</f>
        <v>1403.316</v>
      </c>
      <c r="N22">
        <f>'Single layer HM-12.0'!S22</f>
        <v>35.720100000000002</v>
      </c>
      <c r="O22">
        <f>Downlink!V22</f>
        <v>1511.7988587238069</v>
      </c>
      <c r="P22" s="3">
        <f>(-M22+O22)/M22</f>
        <v>7.7304654635026518E-2</v>
      </c>
      <c r="Q22">
        <f>'Single layer HM-12.0'!W22</f>
        <v>685.8424</v>
      </c>
      <c r="R22">
        <f>'Single layer HM-12.0'!X22</f>
        <v>35.6935</v>
      </c>
      <c r="S22">
        <f>Downlink!AA22</f>
        <v>724.85148760444281</v>
      </c>
      <c r="T22" s="3">
        <f>(-Q22+S22)/Q22</f>
        <v>5.6877626119999011E-2</v>
      </c>
      <c r="U22">
        <f>'Single layer HM-12.0'!AB22</f>
        <v>1545.7983999999999</v>
      </c>
      <c r="V22">
        <f>'Single layer HM-12.0'!AC22</f>
        <v>34.9572</v>
      </c>
      <c r="W22">
        <f>Downlink!AF22</f>
        <v>1665.2278056791401</v>
      </c>
      <c r="X22" s="3">
        <f>(-U22+W22)/U22</f>
        <v>7.726066069103206E-2</v>
      </c>
      <c r="Y22">
        <f>'Single layer HM-12.0'!AG22</f>
        <v>1054.8943999999999</v>
      </c>
      <c r="Z22">
        <f>'Single layer HM-12.0'!AH22</f>
        <v>34.447000000000003</v>
      </c>
      <c r="AA22">
        <f>Downlink!AK22</f>
        <v>1119.9527805821126</v>
      </c>
      <c r="AB22" s="3">
        <f>(-Y22+AA22)/Y22</f>
        <v>6.1672884586469232E-2</v>
      </c>
      <c r="AC22">
        <f>'Single layer HM-12.0'!AL22</f>
        <v>520.11120000000005</v>
      </c>
      <c r="AD22">
        <f>'Single layer HM-12.0'!AM22</f>
        <v>34.350200000000001</v>
      </c>
      <c r="AE22">
        <f>Downlink!AP22</f>
        <v>545.42971614692215</v>
      </c>
      <c r="AF22" s="3">
        <f>(-AC22+AE22)/AC22</f>
        <v>4.8679044302299378E-2</v>
      </c>
      <c r="AH22">
        <f>G22/I22</f>
        <v>1.747495335430687</v>
      </c>
      <c r="AJ22">
        <f>G22/M22</f>
        <v>2.5601629283782126</v>
      </c>
    </row>
    <row r="23" spans="1:36" x14ac:dyDescent="0.25">
      <c r="A23" s="1" t="s">
        <v>12</v>
      </c>
      <c r="G23">
        <f>'Single layer HM-12.0'!I23</f>
        <v>2037.5039999999999</v>
      </c>
      <c r="H23">
        <f>'Single layer HM-12.0'!J23</f>
        <v>34.096800000000002</v>
      </c>
      <c r="I23">
        <f>'Single layer HM-12.0'!M23</f>
        <v>1175.4336000000001</v>
      </c>
      <c r="J23">
        <f>'Single layer HM-12.0'!N23</f>
        <v>33.811300000000003</v>
      </c>
      <c r="K23">
        <f>Downlink!Q23</f>
        <v>1317.1557254479267</v>
      </c>
      <c r="L23" s="3">
        <f>(-I23+K23)/I23</f>
        <v>0.12057008192374848</v>
      </c>
      <c r="M23">
        <f>'Single layer HM-12.0'!R23</f>
        <v>801.49040000000002</v>
      </c>
      <c r="N23">
        <f>'Single layer HM-12.0'!S23</f>
        <v>33.241</v>
      </c>
      <c r="O23">
        <f>Downlink!V23</f>
        <v>866.19402027648175</v>
      </c>
      <c r="P23" s="3">
        <f>(-M23+O23)/M23</f>
        <v>8.0729126982034632E-2</v>
      </c>
      <c r="Q23">
        <f>'Single layer HM-12.0'!W23</f>
        <v>398.56079999999997</v>
      </c>
      <c r="R23">
        <f>'Single layer HM-12.0'!X23</f>
        <v>33.070599999999999</v>
      </c>
      <c r="S23">
        <f>Downlink!AA23</f>
        <v>419.07111359120972</v>
      </c>
      <c r="T23" s="3">
        <f>(-Q23+S23)/Q23</f>
        <v>5.1460940441733743E-2</v>
      </c>
      <c r="U23">
        <f>'Single layer HM-12.0'!AB23</f>
        <v>900.75120000000004</v>
      </c>
      <c r="V23">
        <f>'Single layer HM-12.0'!AC23</f>
        <v>32.731999999999999</v>
      </c>
      <c r="W23">
        <f>Downlink!AF23</f>
        <v>971.57552780394326</v>
      </c>
      <c r="X23" s="3">
        <f>(-U23+W23)/U23</f>
        <v>7.8628069331401637E-2</v>
      </c>
      <c r="Y23">
        <f>'Single layer HM-12.0'!AG23</f>
        <v>612.92560000000003</v>
      </c>
      <c r="Z23">
        <f>'Single layer HM-12.0'!AH23</f>
        <v>32.109400000000001</v>
      </c>
      <c r="AA23">
        <f>Downlink!AK23</f>
        <v>647.84819848864572</v>
      </c>
      <c r="AB23" s="3">
        <f>(-Y23+AA23)/Y23</f>
        <v>5.6976896524872984E-2</v>
      </c>
      <c r="AC23">
        <f>'Single layer HM-12.0'!AL23</f>
        <v>307.9776</v>
      </c>
      <c r="AD23">
        <f>'Single layer HM-12.0'!AM23</f>
        <v>31.9099</v>
      </c>
      <c r="AE23">
        <f>Downlink!AP23</f>
        <v>320.16176900601567</v>
      </c>
      <c r="AF23" s="3">
        <f>(-AC23+AE23)/AC23</f>
        <v>3.9561867505999396E-2</v>
      </c>
      <c r="AH23">
        <f>G23/I23</f>
        <v>1.7334062936434689</v>
      </c>
      <c r="AJ23">
        <f>G23/M23</f>
        <v>2.5421439857545391</v>
      </c>
    </row>
    <row r="24" spans="1:36" x14ac:dyDescent="0.25">
      <c r="A24" s="1"/>
      <c r="L24" s="3"/>
      <c r="P24" s="3"/>
      <c r="Q24" s="3"/>
    </row>
    <row r="25" spans="1:36" x14ac:dyDescent="0.25">
      <c r="A25" s="1"/>
      <c r="L25" s="3"/>
      <c r="P25" s="3"/>
      <c r="Q25" s="3"/>
    </row>
    <row r="26" spans="1:36" x14ac:dyDescent="0.25">
      <c r="A26" s="1"/>
      <c r="L26" s="3"/>
      <c r="P26" s="3"/>
      <c r="Q26" s="3"/>
    </row>
    <row r="27" spans="1:36" x14ac:dyDescent="0.25">
      <c r="A27" s="1"/>
      <c r="L27" s="3"/>
      <c r="P27" s="3"/>
      <c r="Q27" s="3"/>
    </row>
    <row r="28" spans="1:36" x14ac:dyDescent="0.25">
      <c r="A28" s="1" t="s">
        <v>13</v>
      </c>
      <c r="G28">
        <f>'Single layer HM-12.0'!I28</f>
        <v>17372.436799999999</v>
      </c>
      <c r="H28">
        <f>'Single layer HM-12.0'!J28</f>
        <v>39.158999999999999</v>
      </c>
      <c r="I28">
        <f>'Single layer HM-12.0'!M28</f>
        <v>6689.3176000000003</v>
      </c>
      <c r="J28">
        <f>'Single layer HM-12.0'!N28</f>
        <v>41.426600000000001</v>
      </c>
      <c r="K28">
        <f>Downlink!Q28</f>
        <v>7655.6434622508241</v>
      </c>
      <c r="L28" s="3">
        <f>(-I28+K28)/I28</f>
        <v>0.14445806284497895</v>
      </c>
      <c r="M28">
        <f>'Single layer HM-12.0'!R28</f>
        <v>4498.4160000000002</v>
      </c>
      <c r="N28">
        <f>'Single layer HM-12.0'!S28</f>
        <v>41.674500000000002</v>
      </c>
      <c r="O28">
        <f>Downlink!V28</f>
        <v>5011.6793108963757</v>
      </c>
      <c r="P28" s="3">
        <f>(-M28+O28)/M28</f>
        <v>0.11409867626657372</v>
      </c>
      <c r="Q28">
        <f>'Single layer HM-12.0'!W28</f>
        <v>2207.692</v>
      </c>
      <c r="R28">
        <f>'Single layer HM-12.0'!X28</f>
        <v>41.936700000000002</v>
      </c>
      <c r="S28">
        <f>Downlink!AA28</f>
        <v>2379.9492682982382</v>
      </c>
      <c r="T28" s="3">
        <f>(-Q28+S28)/Q28</f>
        <v>7.8025951218846729E-2</v>
      </c>
      <c r="U28">
        <f>'Single layer HM-12.0'!AB28</f>
        <v>4949.2536</v>
      </c>
      <c r="V28">
        <f>'Single layer HM-12.0'!AC28</f>
        <v>40.379899999999999</v>
      </c>
      <c r="W28">
        <f>Downlink!AF28</f>
        <v>5478.097440987709</v>
      </c>
      <c r="X28" s="3">
        <f>(-U28+W28)/U28</f>
        <v>0.10685325176865235</v>
      </c>
      <c r="Y28">
        <f>'Single layer HM-12.0'!AG28</f>
        <v>3386.692</v>
      </c>
      <c r="Z28">
        <f>'Single layer HM-12.0'!AH28</f>
        <v>40.395000000000003</v>
      </c>
      <c r="AA28">
        <f>Downlink!AK28</f>
        <v>3688.4201213215711</v>
      </c>
      <c r="AB28" s="3">
        <f>(-Y28+AA28)/Y28</f>
        <v>8.9092282770789621E-2</v>
      </c>
      <c r="AC28">
        <f>'Single layer HM-12.0'!AL28</f>
        <v>1681.9087999999999</v>
      </c>
      <c r="AD28">
        <f>'Single layer HM-12.0'!AM28</f>
        <v>40.487699999999997</v>
      </c>
      <c r="AE28">
        <f>Downlink!AP28</f>
        <v>1793.4256505048834</v>
      </c>
      <c r="AF28" s="3">
        <f>(-AC28+AE28)/AC28</f>
        <v>6.6303743999010803E-2</v>
      </c>
      <c r="AH28">
        <f>G28/I28</f>
        <v>2.5970417072139016</v>
      </c>
      <c r="AJ28">
        <f>G28/M28</f>
        <v>3.8619009002279912</v>
      </c>
    </row>
    <row r="29" spans="1:36" x14ac:dyDescent="0.25">
      <c r="A29" s="1" t="s">
        <v>14</v>
      </c>
      <c r="G29">
        <f>'Single layer HM-12.0'!I29</f>
        <v>7144.0320000000002</v>
      </c>
      <c r="H29">
        <f>'Single layer HM-12.0'!J29</f>
        <v>37.806100000000001</v>
      </c>
      <c r="I29">
        <f>'Single layer HM-12.0'!M29</f>
        <v>3703.0855999999999</v>
      </c>
      <c r="J29">
        <f>'Single layer HM-12.0'!N29</f>
        <v>39.285499999999999</v>
      </c>
      <c r="K29">
        <f>Downlink!Q29</f>
        <v>4226.1279889172874</v>
      </c>
      <c r="L29" s="3">
        <f>(-I29+K29)/I29</f>
        <v>0.14124501710608245</v>
      </c>
      <c r="M29">
        <f>'Single layer HM-12.0'!R29</f>
        <v>2554.1999999999998</v>
      </c>
      <c r="N29">
        <f>'Single layer HM-12.0'!S29</f>
        <v>39.102400000000003</v>
      </c>
      <c r="O29">
        <f>Downlink!V29</f>
        <v>2818.8510408636939</v>
      </c>
      <c r="P29" s="3">
        <f>(-M29+O29)/M29</f>
        <v>0.10361406344988416</v>
      </c>
      <c r="Q29">
        <f>'Single layer HM-12.0'!W29</f>
        <v>1280.8696</v>
      </c>
      <c r="R29">
        <f>'Single layer HM-12.0'!X29</f>
        <v>39.055399999999999</v>
      </c>
      <c r="S29">
        <f>Downlink!AA29</f>
        <v>1369.6523744616861</v>
      </c>
      <c r="T29" s="3">
        <f>(-Q29+S29)/Q29</f>
        <v>6.9314452042336022E-2</v>
      </c>
      <c r="U29">
        <f>'Single layer HM-12.0'!AB29</f>
        <v>2796.7791999999999</v>
      </c>
      <c r="V29">
        <f>'Single layer HM-12.0'!AC29</f>
        <v>38.188899999999997</v>
      </c>
      <c r="W29">
        <f>Downlink!AF29</f>
        <v>3091.4206768342992</v>
      </c>
      <c r="X29" s="3">
        <f>(-U29+W29)/U29</f>
        <v>0.10535028179353569</v>
      </c>
      <c r="Y29">
        <f>'Single layer HM-12.0'!AG29</f>
        <v>1939.6656</v>
      </c>
      <c r="Z29">
        <f>'Single layer HM-12.0'!AH29</f>
        <v>37.851799999999997</v>
      </c>
      <c r="AA29">
        <f>Downlink!AK29</f>
        <v>2102.9272241613944</v>
      </c>
      <c r="AB29" s="3">
        <f>(-Y29+AA29)/Y29</f>
        <v>8.4169984847591445E-2</v>
      </c>
      <c r="AC29">
        <f>'Single layer HM-12.0'!AL29</f>
        <v>981.66880000000003</v>
      </c>
      <c r="AD29">
        <f>'Single layer HM-12.0'!AM29</f>
        <v>37.698900000000002</v>
      </c>
      <c r="AE29">
        <f>Downlink!AP29</f>
        <v>1042.1496609702881</v>
      </c>
      <c r="AF29" s="3">
        <f>(-AC29+AE29)/AC29</f>
        <v>6.1610250799748412E-2</v>
      </c>
      <c r="AH29">
        <f>G29/I29</f>
        <v>1.9292106020989632</v>
      </c>
      <c r="AJ29">
        <f>G29/M29</f>
        <v>2.7969743951139301</v>
      </c>
    </row>
    <row r="30" spans="1:36" x14ac:dyDescent="0.25">
      <c r="A30" s="1" t="s">
        <v>15</v>
      </c>
      <c r="G30">
        <f>'Single layer HM-12.0'!I30</f>
        <v>3775.2687999999998</v>
      </c>
      <c r="H30">
        <f>'Single layer HM-12.0'!J30</f>
        <v>36.411999999999999</v>
      </c>
      <c r="I30">
        <f>'Single layer HM-12.0'!M30</f>
        <v>2123.864</v>
      </c>
      <c r="J30">
        <f>'Single layer HM-12.0'!N30</f>
        <v>37.0824</v>
      </c>
      <c r="K30">
        <f>Downlink!Q30</f>
        <v>2373.4390278615756</v>
      </c>
      <c r="L30" s="3">
        <f>(-I30+K30)/I30</f>
        <v>0.11750989134030031</v>
      </c>
      <c r="M30">
        <f>'Single layer HM-12.0'!R30</f>
        <v>1473.672</v>
      </c>
      <c r="N30">
        <f>'Single layer HM-12.0'!S30</f>
        <v>36.611800000000002</v>
      </c>
      <c r="O30">
        <f>Downlink!V30</f>
        <v>1605.2949152467772</v>
      </c>
      <c r="P30" s="3">
        <f>(-M30+O30)/M30</f>
        <v>8.9316289680999028E-2</v>
      </c>
      <c r="Q30">
        <f>'Single layer HM-12.0'!W30</f>
        <v>751.21119999999996</v>
      </c>
      <c r="R30">
        <f>'Single layer HM-12.0'!X30</f>
        <v>36.367400000000004</v>
      </c>
      <c r="S30">
        <f>Downlink!AA30</f>
        <v>797.96421853693755</v>
      </c>
      <c r="T30" s="3">
        <f>(-Q30+S30)/Q30</f>
        <v>6.223684968613033E-2</v>
      </c>
      <c r="U30">
        <f>'Single layer HM-12.0'!AB30</f>
        <v>1602.1415999999999</v>
      </c>
      <c r="V30">
        <f>'Single layer HM-12.0'!AC30</f>
        <v>35.962699999999998</v>
      </c>
      <c r="W30">
        <f>Downlink!AF30</f>
        <v>1747.6290384766762</v>
      </c>
      <c r="X30" s="3">
        <f>(-U30+W30)/U30</f>
        <v>9.0808102402856458E-2</v>
      </c>
      <c r="Y30">
        <f>'Single layer HM-12.0'!AG30</f>
        <v>1110.5</v>
      </c>
      <c r="Z30">
        <f>'Single layer HM-12.0'!AH30</f>
        <v>35.391100000000002</v>
      </c>
      <c r="AA30">
        <f>Downlink!AK30</f>
        <v>1191.4591715134738</v>
      </c>
      <c r="AB30" s="3">
        <f>(-Y30+AA30)/Y30</f>
        <v>7.2903351205289374E-2</v>
      </c>
      <c r="AC30">
        <f>'Single layer HM-12.0'!AL30</f>
        <v>569.51919999999996</v>
      </c>
      <c r="AD30">
        <f>'Single layer HM-12.0'!AM30</f>
        <v>35.059100000000001</v>
      </c>
      <c r="AE30">
        <f>Downlink!AP30</f>
        <v>599.58289207458074</v>
      </c>
      <c r="AF30" s="3">
        <f>(-AC30+AE30)/AC30</f>
        <v>5.2787846440613045E-2</v>
      </c>
      <c r="AH30">
        <f>G30/I30</f>
        <v>1.7775473382476465</v>
      </c>
      <c r="AJ30">
        <f>G30/M30</f>
        <v>2.5618107692892309</v>
      </c>
    </row>
    <row r="31" spans="1:36" x14ac:dyDescent="0.25">
      <c r="A31" s="1" t="s">
        <v>16</v>
      </c>
      <c r="G31">
        <f>'Single layer HM-12.0'!I31</f>
        <v>2154.3832000000002</v>
      </c>
      <c r="H31">
        <f>'Single layer HM-12.0'!J31</f>
        <v>34.839799999999997</v>
      </c>
      <c r="I31">
        <f>'Single layer HM-12.0'!M31</f>
        <v>1234.4287999999999</v>
      </c>
      <c r="J31">
        <f>'Single layer HM-12.0'!N31</f>
        <v>34.895800000000001</v>
      </c>
      <c r="K31">
        <f>Downlink!Q31</f>
        <v>1394.3939637077274</v>
      </c>
      <c r="L31" s="3">
        <f>(-I31+K31)/I31</f>
        <v>0.12958638336024522</v>
      </c>
      <c r="M31">
        <f>'Single layer HM-12.0'!R31</f>
        <v>854.46720000000005</v>
      </c>
      <c r="N31">
        <f>'Single layer HM-12.0'!S31</f>
        <v>34.251600000000003</v>
      </c>
      <c r="O31">
        <f>Downlink!V31</f>
        <v>929.83539469816606</v>
      </c>
      <c r="P31" s="3">
        <f>(-M31+O31)/M31</f>
        <v>8.820490089984262E-2</v>
      </c>
      <c r="Q31">
        <f>'Single layer HM-12.0'!W31</f>
        <v>440.28160000000003</v>
      </c>
      <c r="R31">
        <f>'Single layer HM-12.0'!X31</f>
        <v>33.858499999999999</v>
      </c>
      <c r="S31">
        <f>Downlink!AA31</f>
        <v>466.04651164389361</v>
      </c>
      <c r="T31" s="3">
        <f>(-Q31+S31)/Q31</f>
        <v>5.8519165106817053E-2</v>
      </c>
      <c r="U31">
        <f>'Single layer HM-12.0'!AB31</f>
        <v>965.13120000000004</v>
      </c>
      <c r="V31">
        <f>'Single layer HM-12.0'!AC31</f>
        <v>33.885300000000001</v>
      </c>
      <c r="W31">
        <f>Downlink!AF31</f>
        <v>1049.2793517156388</v>
      </c>
      <c r="X31" s="3">
        <f>(-U31+W31)/U31</f>
        <v>8.7188303223063077E-2</v>
      </c>
      <c r="Y31">
        <f>'Single layer HM-12.0'!AG31</f>
        <v>666.47439999999995</v>
      </c>
      <c r="Z31">
        <f>'Single layer HM-12.0'!AH31</f>
        <v>33.192999999999998</v>
      </c>
      <c r="AA31">
        <f>Downlink!AK31</f>
        <v>709.68417111008603</v>
      </c>
      <c r="AB31" s="3">
        <f>(-Y31+AA31)/Y31</f>
        <v>6.483335460459709E-2</v>
      </c>
      <c r="AC31">
        <f>'Single layer HM-12.0'!AL31</f>
        <v>344.84</v>
      </c>
      <c r="AD31">
        <f>'Single layer HM-12.0'!AM31</f>
        <v>32.748899999999999</v>
      </c>
      <c r="AE31">
        <f>Downlink!AP31</f>
        <v>360.809389898277</v>
      </c>
      <c r="AF31" s="3">
        <f>(-AC31+AE31)/AC31</f>
        <v>4.6309563560715201E-2</v>
      </c>
      <c r="AH31">
        <f>G31/I31</f>
        <v>1.7452470324736431</v>
      </c>
      <c r="AJ31">
        <f>G31/M31</f>
        <v>2.5213176117234224</v>
      </c>
    </row>
    <row r="32" spans="1:36" x14ac:dyDescent="0.25">
      <c r="L32" s="3"/>
      <c r="P32" s="3"/>
      <c r="Q32" s="3"/>
    </row>
    <row r="33" spans="1:36" x14ac:dyDescent="0.25">
      <c r="L33" s="3"/>
      <c r="P33" s="3"/>
      <c r="Q33" s="3"/>
    </row>
    <row r="34" spans="1:36" x14ac:dyDescent="0.25">
      <c r="L34" s="3"/>
      <c r="P34" s="3"/>
      <c r="Q34" s="3"/>
    </row>
    <row r="35" spans="1:36" x14ac:dyDescent="0.25">
      <c r="L35" s="3"/>
      <c r="P35" s="3"/>
      <c r="Q35" s="3"/>
    </row>
    <row r="36" spans="1:36" x14ac:dyDescent="0.25">
      <c r="A36" s="1" t="s">
        <v>17</v>
      </c>
      <c r="G36">
        <f>'Single layer HM-12.0'!I36</f>
        <v>39616.6656</v>
      </c>
      <c r="H36">
        <f>'Single layer HM-12.0'!J36</f>
        <v>37.440300000000001</v>
      </c>
      <c r="I36">
        <f>'Single layer HM-12.0'!M36</f>
        <v>6633.5032000000001</v>
      </c>
      <c r="J36">
        <f>'Single layer HM-12.0'!N36</f>
        <v>39.577599999999997</v>
      </c>
      <c r="K36">
        <f>Downlink!Q36</f>
        <v>7259.7685608752072</v>
      </c>
      <c r="L36" s="3">
        <f>(-I36+K36)/I36</f>
        <v>9.4409445807640088E-2</v>
      </c>
      <c r="M36">
        <f>'Single layer HM-12.0'!R36</f>
        <v>3463.5983999999999</v>
      </c>
      <c r="N36">
        <f>'Single layer HM-12.0'!S36</f>
        <v>40.380499999999998</v>
      </c>
      <c r="O36">
        <f>Downlink!V36</f>
        <v>3835.1477130769053</v>
      </c>
      <c r="P36" s="3">
        <f>(-M36+O36)/M36</f>
        <v>0.1072726309946631</v>
      </c>
      <c r="Q36">
        <f>'Single layer HM-12.0'!W36</f>
        <v>1126.04</v>
      </c>
      <c r="R36">
        <f>'Single layer HM-12.0'!X36</f>
        <v>41.509099999999997</v>
      </c>
      <c r="S36">
        <f>Downlink!AA36</f>
        <v>1213.0914168175077</v>
      </c>
      <c r="T36" s="3">
        <f>(-Q36+S36)/Q36</f>
        <v>7.7307570616947666E-2</v>
      </c>
      <c r="U36">
        <f>'Single layer HM-12.0'!AB36</f>
        <v>4172.5752000000002</v>
      </c>
      <c r="V36">
        <f>'Single layer HM-12.0'!AC36</f>
        <v>38.698500000000003</v>
      </c>
      <c r="W36">
        <f>Downlink!AF36</f>
        <v>4508.0522558125667</v>
      </c>
      <c r="X36" s="3">
        <f>(-U36+W36)/U36</f>
        <v>8.040048165280915E-2</v>
      </c>
      <c r="Y36">
        <f>'Single layer HM-12.0'!AG36</f>
        <v>2388.4119999999998</v>
      </c>
      <c r="Z36">
        <f>'Single layer HM-12.0'!AH36</f>
        <v>39.279699999999998</v>
      </c>
      <c r="AA36">
        <f>Downlink!AK36</f>
        <v>2584.1850803506095</v>
      </c>
      <c r="AB36" s="3">
        <f>(-Y36+AA36)/Y36</f>
        <v>8.1967885084570716E-2</v>
      </c>
      <c r="AC36">
        <f>'Single layer HM-12.0'!AL36</f>
        <v>811.05200000000002</v>
      </c>
      <c r="AD36">
        <f>'Single layer HM-12.0'!AM36</f>
        <v>40.240299999999998</v>
      </c>
      <c r="AE36">
        <f>Downlink!AP36</f>
        <v>858.16617395483627</v>
      </c>
      <c r="AF36" s="3">
        <f>(-AC36+AE36)/AC36</f>
        <v>5.8090201312414304E-2</v>
      </c>
      <c r="AH36">
        <f>G36/I36</f>
        <v>5.9722087116804286</v>
      </c>
      <c r="AJ36">
        <f>G36/M36</f>
        <v>11.438007824463714</v>
      </c>
    </row>
    <row r="37" spans="1:36" x14ac:dyDescent="0.25">
      <c r="A37" s="1" t="s">
        <v>18</v>
      </c>
      <c r="G37">
        <f>'Single layer HM-12.0'!I37</f>
        <v>9931.4807999999994</v>
      </c>
      <c r="H37">
        <f>'Single layer HM-12.0'!J37</f>
        <v>35.585099999999997</v>
      </c>
      <c r="I37">
        <f>'Single layer HM-12.0'!M37</f>
        <v>2806.5239999999999</v>
      </c>
      <c r="J37">
        <f>'Single layer HM-12.0'!N37</f>
        <v>37.8003</v>
      </c>
      <c r="K37">
        <f>Downlink!Q37</f>
        <v>3202.8578826626763</v>
      </c>
      <c r="L37" s="3">
        <f>(-I37+K37)/I37</f>
        <v>0.14121877548977896</v>
      </c>
      <c r="M37">
        <f>'Single layer HM-12.0'!R37</f>
        <v>1692.2536</v>
      </c>
      <c r="N37">
        <f>'Single layer HM-12.0'!S37</f>
        <v>38.138800000000003</v>
      </c>
      <c r="O37">
        <f>Downlink!V37</f>
        <v>1856.6984614568646</v>
      </c>
      <c r="P37" s="3">
        <f>(-M37+O37)/M37</f>
        <v>9.717506965673739E-2</v>
      </c>
      <c r="Q37">
        <f>'Single layer HM-12.0'!W37</f>
        <v>595.6232</v>
      </c>
      <c r="R37">
        <f>'Single layer HM-12.0'!X37</f>
        <v>38.944099999999999</v>
      </c>
      <c r="S37">
        <f>Downlink!AA37</f>
        <v>631.4002761356096</v>
      </c>
      <c r="T37" s="3">
        <f>(-Q37+S37)/Q37</f>
        <v>6.0066626242244431E-2</v>
      </c>
      <c r="U37">
        <f>'Single layer HM-12.0'!AB37</f>
        <v>1965.7616</v>
      </c>
      <c r="V37">
        <f>'Single layer HM-12.0'!AC37</f>
        <v>36.864400000000003</v>
      </c>
      <c r="W37">
        <f>Downlink!AF37</f>
        <v>2162.7672885241918</v>
      </c>
      <c r="X37" s="3">
        <f>(-U37+W37)/U37</f>
        <v>0.10021850489102635</v>
      </c>
      <c r="Y37">
        <f>'Single layer HM-12.0'!AG37</f>
        <v>1228.7927999999999</v>
      </c>
      <c r="Z37">
        <f>'Single layer HM-12.0'!AH37</f>
        <v>37.008800000000001</v>
      </c>
      <c r="AA37">
        <f>Downlink!AK37</f>
        <v>1316.7723873496288</v>
      </c>
      <c r="AB37" s="3">
        <f>(-Y37+AA37)/Y37</f>
        <v>7.1598390997757236E-2</v>
      </c>
      <c r="AC37">
        <f>'Single layer HM-12.0'!AL37</f>
        <v>445.74880000000002</v>
      </c>
      <c r="AD37">
        <f>'Single layer HM-12.0'!AM37</f>
        <v>37.693199999999997</v>
      </c>
      <c r="AE37">
        <f>Downlink!AP37</f>
        <v>466.84505488099967</v>
      </c>
      <c r="AF37" s="3">
        <f>(-AC37+AE37)/AC37</f>
        <v>4.7327676218084383E-2</v>
      </c>
      <c r="AH37">
        <f>G37/I37</f>
        <v>3.5387122290776776</v>
      </c>
      <c r="AJ37">
        <f>G37/M37</f>
        <v>5.8687898787746704</v>
      </c>
    </row>
    <row r="38" spans="1:36" x14ac:dyDescent="0.25">
      <c r="A38" s="1" t="s">
        <v>19</v>
      </c>
      <c r="G38">
        <f>'Single layer HM-12.0'!I38</f>
        <v>3441.0736000000002</v>
      </c>
      <c r="H38">
        <f>'Single layer HM-12.0'!J38</f>
        <v>34.495600000000003</v>
      </c>
      <c r="I38">
        <f>'Single layer HM-12.0'!M38</f>
        <v>1420.7560000000001</v>
      </c>
      <c r="J38">
        <f>'Single layer HM-12.0'!N38</f>
        <v>35.869</v>
      </c>
      <c r="K38">
        <f>Downlink!Q38</f>
        <v>1536.5476207323372</v>
      </c>
      <c r="L38" s="3">
        <f>(-I38+K38)/I38</f>
        <v>8.1500004738559714E-2</v>
      </c>
      <c r="M38">
        <f>'Single layer HM-12.0'!R38</f>
        <v>910.6336</v>
      </c>
      <c r="N38">
        <f>'Single layer HM-12.0'!S38</f>
        <v>35.857300000000002</v>
      </c>
      <c r="O38">
        <f>Downlink!V38</f>
        <v>969.90724522236269</v>
      </c>
      <c r="P38" s="3">
        <f>(-M38+O38)/M38</f>
        <v>6.5090553678628468E-2</v>
      </c>
      <c r="Q38">
        <f>'Single layer HM-12.0'!W38</f>
        <v>340.6848</v>
      </c>
      <c r="R38">
        <f>'Single layer HM-12.0'!X38</f>
        <v>36.429299999999998</v>
      </c>
      <c r="S38">
        <f>Downlink!AA38</f>
        <v>354.44702630335814</v>
      </c>
      <c r="T38" s="3">
        <f>(-Q38+S38)/Q38</f>
        <v>4.0395774344373886E-2</v>
      </c>
      <c r="U38">
        <f>'Single layer HM-12.0'!AB38</f>
        <v>1034.1376</v>
      </c>
      <c r="V38">
        <f>'Single layer HM-12.0'!AC38</f>
        <v>34.824100000000001</v>
      </c>
      <c r="W38">
        <f>Downlink!AF38</f>
        <v>1098.8406809094595</v>
      </c>
      <c r="X38" s="3">
        <f>(-U38+W38)/U38</f>
        <v>6.2567187296409546E-2</v>
      </c>
      <c r="Y38">
        <f>'Single layer HM-12.0'!AG38</f>
        <v>673.26559999999995</v>
      </c>
      <c r="Z38">
        <f>'Single layer HM-12.0'!AH38</f>
        <v>34.6633</v>
      </c>
      <c r="AA38">
        <f>Downlink!AK38</f>
        <v>704.41225442383438</v>
      </c>
      <c r="AB38" s="3">
        <f>(-Y38+AA38)/Y38</f>
        <v>4.6262061248687647E-2</v>
      </c>
      <c r="AC38">
        <f>'Single layer HM-12.0'!AL38</f>
        <v>259.22000000000003</v>
      </c>
      <c r="AD38">
        <f>'Single layer HM-12.0'!AM38</f>
        <v>35.155900000000003</v>
      </c>
      <c r="AE38">
        <f>Downlink!AP38</f>
        <v>266.88208240579115</v>
      </c>
      <c r="AF38" s="3">
        <f>(-AC38+AE38)/AC38</f>
        <v>2.9558222381726427E-2</v>
      </c>
      <c r="AH38">
        <f>G38/I38</f>
        <v>2.4220018074884075</v>
      </c>
      <c r="AJ38">
        <f>G38/M38</f>
        <v>3.7787685409367722</v>
      </c>
    </row>
    <row r="39" spans="1:36" x14ac:dyDescent="0.25">
      <c r="A39" s="1" t="s">
        <v>20</v>
      </c>
      <c r="G39">
        <f>'Single layer HM-12.0'!I39</f>
        <v>1581.3144</v>
      </c>
      <c r="H39">
        <f>'Single layer HM-12.0'!J39</f>
        <v>33.1492</v>
      </c>
      <c r="I39">
        <f>'Single layer HM-12.0'!M39</f>
        <v>769.95519999999999</v>
      </c>
      <c r="J39">
        <f>'Single layer HM-12.0'!N39</f>
        <v>33.762</v>
      </c>
      <c r="K39">
        <f>Downlink!Q39</f>
        <v>922.93184326146729</v>
      </c>
      <c r="L39" s="3">
        <f>(-I39+K39)/I39</f>
        <v>0.19868252498517747</v>
      </c>
      <c r="M39">
        <f>'Single layer HM-12.0'!R39</f>
        <v>504.60719999999998</v>
      </c>
      <c r="N39">
        <f>'Single layer HM-12.0'!S39</f>
        <v>33.477699999999999</v>
      </c>
      <c r="O39">
        <f>Downlink!V39</f>
        <v>549.39570742344949</v>
      </c>
      <c r="P39" s="3">
        <f>(-M39+O39)/M39</f>
        <v>8.875915251199254E-2</v>
      </c>
      <c r="Q39">
        <f>'Single layer HM-12.0'!W39</f>
        <v>199.2568</v>
      </c>
      <c r="R39">
        <f>'Single layer HM-12.0'!X39</f>
        <v>33.8917</v>
      </c>
      <c r="S39">
        <f>Downlink!AA39</f>
        <v>208.04386669823725</v>
      </c>
      <c r="T39" s="3">
        <f>(-Q39+S39)/Q39</f>
        <v>4.4099206141206992E-2</v>
      </c>
      <c r="U39">
        <f>'Single layer HM-12.0'!AB39</f>
        <v>579.44159999999999</v>
      </c>
      <c r="V39">
        <f>'Single layer HM-12.0'!AC39</f>
        <v>32.684800000000003</v>
      </c>
      <c r="W39">
        <f>Downlink!AF39</f>
        <v>644.54766497632954</v>
      </c>
      <c r="X39" s="3">
        <f>(-U39+W39)/U39</f>
        <v>0.11236001173600506</v>
      </c>
      <c r="Y39">
        <f>'Single layer HM-12.0'!AG39</f>
        <v>381.97039999999998</v>
      </c>
      <c r="Z39">
        <f>'Single layer HM-12.0'!AH39</f>
        <v>32.307499999999997</v>
      </c>
      <c r="AA39">
        <f>Downlink!AK39</f>
        <v>402.92819142149528</v>
      </c>
      <c r="AB39" s="3">
        <f>(-Y39+AA39)/Y39</f>
        <v>5.4867579847797901E-2</v>
      </c>
      <c r="AC39">
        <f>'Single layer HM-12.0'!AL39</f>
        <v>154.83920000000001</v>
      </c>
      <c r="AD39">
        <f>'Single layer HM-12.0'!AM39</f>
        <v>32.6387</v>
      </c>
      <c r="AE39">
        <f>Downlink!AP39</f>
        <v>159.18557115360454</v>
      </c>
      <c r="AF39" s="3">
        <f>(-AC39+AE39)/AC39</f>
        <v>2.8070224811317396E-2</v>
      </c>
      <c r="AH39">
        <f>G39/I39</f>
        <v>2.0537745572729427</v>
      </c>
      <c r="AJ39">
        <f>G39/M39</f>
        <v>3.1337531450205232</v>
      </c>
    </row>
    <row r="41" spans="1:36" x14ac:dyDescent="0.25">
      <c r="D41" t="s">
        <v>55</v>
      </c>
      <c r="E41" t="s">
        <v>55</v>
      </c>
      <c r="F41" t="s">
        <v>55</v>
      </c>
      <c r="G41" t="s">
        <v>63</v>
      </c>
      <c r="H41" t="s">
        <v>63</v>
      </c>
      <c r="I41" t="s">
        <v>63</v>
      </c>
    </row>
    <row r="42" spans="1:36" x14ac:dyDescent="0.25">
      <c r="D42" t="s">
        <v>50</v>
      </c>
      <c r="E42" t="s">
        <v>51</v>
      </c>
      <c r="F42" t="s">
        <v>64</v>
      </c>
      <c r="G42" t="s">
        <v>50</v>
      </c>
      <c r="H42" t="s">
        <v>51</v>
      </c>
      <c r="I42" t="s">
        <v>64</v>
      </c>
      <c r="L42" s="3">
        <f>AVERAGE(L4:L39)</f>
        <v>0.12309547696172214</v>
      </c>
      <c r="P42" s="3">
        <f>AVERAGE(P4:P39)</f>
        <v>9.0390587672366934E-2</v>
      </c>
      <c r="T42" s="3">
        <f>AVERAGE(T4:T39)</f>
        <v>6.0374072640959751E-2</v>
      </c>
      <c r="X42" s="3">
        <f>AVERAGE(X4:X39)</f>
        <v>8.8581558610232786E-2</v>
      </c>
      <c r="AB42" s="3">
        <f>AVERAGE(AB4:AB39)</f>
        <v>6.9283625611074512E-2</v>
      </c>
      <c r="AF42" s="3">
        <f>AVERAGE(AF4:AF39)</f>
        <v>4.9443366064844105E-2</v>
      </c>
    </row>
    <row r="43" spans="1:36" x14ac:dyDescent="0.25">
      <c r="A43" t="s">
        <v>44</v>
      </c>
      <c r="C43" s="4"/>
      <c r="D43" s="3">
        <f>AVERAGE(L4:L7)</f>
        <v>0.12869202335210853</v>
      </c>
      <c r="E43" s="3">
        <f>AVERAGE(P4:P7)</f>
        <v>0.1021920077094126</v>
      </c>
      <c r="F43" s="3">
        <f>AVERAGE(T4:T7)</f>
        <v>6.4655323884391311E-2</v>
      </c>
      <c r="G43" s="3">
        <f>AVERAGE(X4:X7)</f>
        <v>9.2908977006663035E-2</v>
      </c>
      <c r="H43" s="3">
        <f>AVERAGE(AB4:AB7)</f>
        <v>7.9379546724102898E-2</v>
      </c>
      <c r="I43" s="3">
        <f>AVERAGE(AF4:AF7)</f>
        <v>5.4556156694209421E-2</v>
      </c>
    </row>
    <row r="44" spans="1:36" x14ac:dyDescent="0.25">
      <c r="A44" t="s">
        <v>45</v>
      </c>
      <c r="C44" s="4"/>
      <c r="D44" s="3">
        <f>AVERAGE(L12:L15)</f>
        <v>0.10630199680405564</v>
      </c>
      <c r="E44" s="3">
        <f>AVERAGE(P12:P15)</f>
        <v>7.5684359112460922E-2</v>
      </c>
      <c r="F44" s="3">
        <f>AVERAGE(T12:T15)</f>
        <v>5.3902976084229046E-2</v>
      </c>
      <c r="G44" s="3">
        <f>AVERAGE(X12:X15)</f>
        <v>7.7092368774223596E-2</v>
      </c>
      <c r="H44" s="3">
        <f>AVERAGE(AB12:AB15)</f>
        <v>5.828275472972938E-2</v>
      </c>
      <c r="I44" s="3">
        <f>AVERAGE(AF12:AF15)</f>
        <v>4.3149108791890704E-2</v>
      </c>
    </row>
    <row r="45" spans="1:36" x14ac:dyDescent="0.25">
      <c r="A45" t="s">
        <v>46</v>
      </c>
      <c r="C45" s="4"/>
      <c r="D45" s="3">
        <f>AVERAGE(L20:L23)</f>
        <v>0.11833083823425571</v>
      </c>
      <c r="E45" s="3">
        <f>AVERAGE(P20:P23)</f>
        <v>8.5693737255130936E-2</v>
      </c>
      <c r="F45" s="3">
        <f>AVERAGE(T20:T23)</f>
        <v>6.0820664386452623E-2</v>
      </c>
      <c r="G45" s="3">
        <f>AVERAGE(X20:X23)</f>
        <v>8.6469916079187886E-2</v>
      </c>
      <c r="H45" s="3">
        <f>AVERAGE(AB20:AB23)</f>
        <v>6.7332103949769975E-2</v>
      </c>
      <c r="I45" s="3">
        <f>AVERAGE(AF20:AF23)</f>
        <v>5.1997132457212825E-2</v>
      </c>
    </row>
    <row r="46" spans="1:36" x14ac:dyDescent="0.25">
      <c r="A46" t="s">
        <v>47</v>
      </c>
      <c r="C46" s="4"/>
      <c r="D46" s="3">
        <f>AVERAGE(L28:L31)</f>
        <v>0.13319983866290172</v>
      </c>
      <c r="E46" s="3">
        <f>AVERAGE(P28:P31)</f>
        <v>9.8808482574324882E-2</v>
      </c>
      <c r="F46" s="3">
        <f>AVERAGE(T28:T31)</f>
        <v>6.7024104513532537E-2</v>
      </c>
      <c r="G46" s="3">
        <f>AVERAGE(X28:X31)</f>
        <v>9.7549984797026895E-2</v>
      </c>
      <c r="H46" s="3">
        <f>AVERAGE(AB28:AB31)</f>
        <v>7.7749743357066886E-2</v>
      </c>
      <c r="I46" s="3">
        <f>AVERAGE(AF28:AF31)</f>
        <v>5.675285120002186E-2</v>
      </c>
    </row>
    <row r="47" spans="1:36" x14ac:dyDescent="0.25">
      <c r="A47" t="s">
        <v>48</v>
      </c>
      <c r="C47" s="4"/>
      <c r="D47" s="3">
        <f>AVERAGE(L36:L39)</f>
        <v>0.12895268775528906</v>
      </c>
      <c r="E47" s="3">
        <f>AVERAGE(P36:P39)</f>
        <v>8.9574351710505373E-2</v>
      </c>
      <c r="F47" s="3">
        <f>AVERAGE(T36:T39)</f>
        <v>5.5467294336193247E-2</v>
      </c>
      <c r="G47" s="3">
        <f>AVERAGE(X36:X39)</f>
        <v>8.8886546394062529E-2</v>
      </c>
      <c r="H47" s="3">
        <f>AVERAGE(AB36:AB39)</f>
        <v>6.3673979294703378E-2</v>
      </c>
      <c r="I47" s="3">
        <f>AVERAGE(AF36:AF39)</f>
        <v>4.0761581180885631E-2</v>
      </c>
    </row>
    <row r="48" spans="1:36" x14ac:dyDescent="0.25">
      <c r="C48" t="s">
        <v>65</v>
      </c>
      <c r="D48" s="3">
        <f t="shared" ref="D48:I48" si="0">AVERAGE(D43:D47)</f>
        <v>0.12309547696172211</v>
      </c>
      <c r="E48" s="3">
        <f t="shared" si="0"/>
        <v>9.0390587672366934E-2</v>
      </c>
      <c r="F48" s="3">
        <f t="shared" si="0"/>
        <v>6.0374072640959751E-2</v>
      </c>
      <c r="G48" s="3">
        <f t="shared" si="0"/>
        <v>8.8581558610232786E-2</v>
      </c>
      <c r="H48" s="3">
        <f t="shared" si="0"/>
        <v>6.9283625611074498E-2</v>
      </c>
      <c r="I48" s="3">
        <f t="shared" si="0"/>
        <v>4.9443366064844084E-2</v>
      </c>
      <c r="J48" s="3">
        <f>AVERAGE(D48:I48)</f>
        <v>8.0194781260200007E-2</v>
      </c>
    </row>
    <row r="50" spans="1:9" x14ac:dyDescent="0.25">
      <c r="C50" t="s">
        <v>23</v>
      </c>
      <c r="D50" s="3">
        <f>AVERAGE(D48,G48)</f>
        <v>0.10583851778597744</v>
      </c>
    </row>
    <row r="51" spans="1:9" x14ac:dyDescent="0.25">
      <c r="C51" t="s">
        <v>25</v>
      </c>
      <c r="D51" s="3">
        <f>AVERAGE(H48,E48)</f>
        <v>7.9837106641720723E-2</v>
      </c>
    </row>
    <row r="52" spans="1:9" x14ac:dyDescent="0.25">
      <c r="C52" t="s">
        <v>54</v>
      </c>
      <c r="D52" s="3">
        <f>AVERAGE(F48,I48)</f>
        <v>5.4908719352901918E-2</v>
      </c>
    </row>
    <row r="55" spans="1:9" x14ac:dyDescent="0.25">
      <c r="D55" t="s">
        <v>55</v>
      </c>
      <c r="E55" t="s">
        <v>63</v>
      </c>
      <c r="F55" t="s">
        <v>55</v>
      </c>
      <c r="G55" t="s">
        <v>63</v>
      </c>
      <c r="H55" t="s">
        <v>55</v>
      </c>
      <c r="I55" t="s">
        <v>63</v>
      </c>
    </row>
    <row r="56" spans="1:9" x14ac:dyDescent="0.25">
      <c r="D56" t="s">
        <v>50</v>
      </c>
      <c r="E56" t="s">
        <v>50</v>
      </c>
      <c r="F56" t="s">
        <v>51</v>
      </c>
      <c r="G56" t="s">
        <v>51</v>
      </c>
      <c r="H56" t="s">
        <v>64</v>
      </c>
      <c r="I56" t="s">
        <v>64</v>
      </c>
    </row>
    <row r="57" spans="1:9" x14ac:dyDescent="0.25">
      <c r="A57" t="s">
        <v>44</v>
      </c>
      <c r="C57" s="4"/>
      <c r="D57" s="3">
        <f t="shared" ref="D57:D62" si="1">D43</f>
        <v>0.12869202335210853</v>
      </c>
      <c r="E57" s="3">
        <f t="shared" ref="E57:E62" si="2">G43</f>
        <v>9.2908977006663035E-2</v>
      </c>
      <c r="F57" s="3">
        <f t="shared" ref="F57:F62" si="3">E43</f>
        <v>0.1021920077094126</v>
      </c>
      <c r="G57" s="3">
        <f t="shared" ref="G57:G62" si="4">H43</f>
        <v>7.9379546724102898E-2</v>
      </c>
      <c r="H57" s="3">
        <f t="shared" ref="H57:H62" si="5">F43</f>
        <v>6.4655323884391311E-2</v>
      </c>
      <c r="I57" s="3">
        <f t="shared" ref="I57:I62" si="6">I43</f>
        <v>5.4556156694209421E-2</v>
      </c>
    </row>
    <row r="58" spans="1:9" x14ac:dyDescent="0.25">
      <c r="A58" t="s">
        <v>45</v>
      </c>
      <c r="C58" s="4"/>
      <c r="D58" s="3">
        <f t="shared" si="1"/>
        <v>0.10630199680405564</v>
      </c>
      <c r="E58" s="3">
        <f t="shared" si="2"/>
        <v>7.7092368774223596E-2</v>
      </c>
      <c r="F58" s="3">
        <f t="shared" si="3"/>
        <v>7.5684359112460922E-2</v>
      </c>
      <c r="G58" s="3">
        <f t="shared" si="4"/>
        <v>5.828275472972938E-2</v>
      </c>
      <c r="H58" s="3">
        <f t="shared" si="5"/>
        <v>5.3902976084229046E-2</v>
      </c>
      <c r="I58" s="3">
        <f t="shared" si="6"/>
        <v>4.3149108791890704E-2</v>
      </c>
    </row>
    <row r="59" spans="1:9" x14ac:dyDescent="0.25">
      <c r="A59" t="s">
        <v>46</v>
      </c>
      <c r="C59" s="4"/>
      <c r="D59" s="3">
        <f t="shared" si="1"/>
        <v>0.11833083823425571</v>
      </c>
      <c r="E59" s="3">
        <f t="shared" si="2"/>
        <v>8.6469916079187886E-2</v>
      </c>
      <c r="F59" s="3">
        <f t="shared" si="3"/>
        <v>8.5693737255130936E-2</v>
      </c>
      <c r="G59" s="3">
        <f t="shared" si="4"/>
        <v>6.7332103949769975E-2</v>
      </c>
      <c r="H59" s="3">
        <f t="shared" si="5"/>
        <v>6.0820664386452623E-2</v>
      </c>
      <c r="I59" s="3">
        <f t="shared" si="6"/>
        <v>5.1997132457212825E-2</v>
      </c>
    </row>
    <row r="60" spans="1:9" x14ac:dyDescent="0.25">
      <c r="A60" t="s">
        <v>47</v>
      </c>
      <c r="C60" s="4"/>
      <c r="D60" s="3">
        <f t="shared" si="1"/>
        <v>0.13319983866290172</v>
      </c>
      <c r="E60" s="3">
        <f t="shared" si="2"/>
        <v>9.7549984797026895E-2</v>
      </c>
      <c r="F60" s="3">
        <f t="shared" si="3"/>
        <v>9.8808482574324882E-2</v>
      </c>
      <c r="G60" s="3">
        <f t="shared" si="4"/>
        <v>7.7749743357066886E-2</v>
      </c>
      <c r="H60" s="3">
        <f t="shared" si="5"/>
        <v>6.7024104513532537E-2</v>
      </c>
      <c r="I60" s="3">
        <f t="shared" si="6"/>
        <v>5.675285120002186E-2</v>
      </c>
    </row>
    <row r="61" spans="1:9" x14ac:dyDescent="0.25">
      <c r="A61" t="s">
        <v>48</v>
      </c>
      <c r="C61" s="4"/>
      <c r="D61" s="3">
        <f t="shared" si="1"/>
        <v>0.12895268775528906</v>
      </c>
      <c r="E61" s="3">
        <f t="shared" si="2"/>
        <v>8.8886546394062529E-2</v>
      </c>
      <c r="F61" s="3">
        <f t="shared" si="3"/>
        <v>8.9574351710505373E-2</v>
      </c>
      <c r="G61" s="3">
        <f t="shared" si="4"/>
        <v>6.3673979294703378E-2</v>
      </c>
      <c r="H61" s="3">
        <f t="shared" si="5"/>
        <v>5.5467294336193247E-2</v>
      </c>
      <c r="I61" s="3">
        <f t="shared" si="6"/>
        <v>4.0761581180885631E-2</v>
      </c>
    </row>
    <row r="62" spans="1:9" x14ac:dyDescent="0.25">
      <c r="C62" t="s">
        <v>65</v>
      </c>
      <c r="D62" s="3">
        <f t="shared" si="1"/>
        <v>0.12309547696172211</v>
      </c>
      <c r="E62" s="3">
        <f t="shared" si="2"/>
        <v>8.8581558610232786E-2</v>
      </c>
      <c r="F62" s="3">
        <f t="shared" si="3"/>
        <v>9.0390587672366934E-2</v>
      </c>
      <c r="G62" s="3">
        <f t="shared" si="4"/>
        <v>6.9283625611074498E-2</v>
      </c>
      <c r="H62" s="3">
        <f t="shared" si="5"/>
        <v>6.0374072640959751E-2</v>
      </c>
      <c r="I62" s="3">
        <f t="shared" si="6"/>
        <v>4.9443366064844084E-2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opLeftCell="V1" workbookViewId="0">
      <selection activeCell="I4" sqref="I4:I39"/>
    </sheetView>
  </sheetViews>
  <sheetFormatPr defaultRowHeight="15" x14ac:dyDescent="0.25"/>
  <sheetData>
    <row r="1" spans="1:41" x14ac:dyDescent="0.25">
      <c r="I1" t="s">
        <v>53</v>
      </c>
      <c r="M1" t="s">
        <v>53</v>
      </c>
      <c r="R1" t="s">
        <v>53</v>
      </c>
      <c r="W1" t="s">
        <v>53</v>
      </c>
      <c r="AB1" t="s">
        <v>61</v>
      </c>
      <c r="AG1" t="s">
        <v>61</v>
      </c>
      <c r="AL1" t="s">
        <v>52</v>
      </c>
    </row>
    <row r="2" spans="1:41" x14ac:dyDescent="0.25">
      <c r="I2" t="s">
        <v>21</v>
      </c>
      <c r="J2" t="s">
        <v>22</v>
      </c>
      <c r="M2" t="s">
        <v>21</v>
      </c>
      <c r="N2" t="s">
        <v>22</v>
      </c>
      <c r="R2" t="s">
        <v>21</v>
      </c>
      <c r="S2" t="s">
        <v>22</v>
      </c>
      <c r="W2" t="s">
        <v>21</v>
      </c>
      <c r="X2" t="s">
        <v>22</v>
      </c>
      <c r="AB2" t="s">
        <v>21</v>
      </c>
      <c r="AC2" t="s">
        <v>22</v>
      </c>
      <c r="AG2" t="s">
        <v>21</v>
      </c>
      <c r="AH2" t="s">
        <v>22</v>
      </c>
      <c r="AL2" t="s">
        <v>21</v>
      </c>
      <c r="AM2" t="s">
        <v>22</v>
      </c>
    </row>
    <row r="3" spans="1:41" x14ac:dyDescent="0.25">
      <c r="I3" t="s">
        <v>24</v>
      </c>
      <c r="J3" t="s">
        <v>26</v>
      </c>
      <c r="K3" t="s">
        <v>27</v>
      </c>
      <c r="L3" t="s">
        <v>28</v>
      </c>
      <c r="M3" t="s">
        <v>23</v>
      </c>
      <c r="N3" t="s">
        <v>26</v>
      </c>
      <c r="O3" t="s">
        <v>27</v>
      </c>
      <c r="P3" t="s">
        <v>28</v>
      </c>
      <c r="R3" t="s">
        <v>25</v>
      </c>
      <c r="S3" t="s">
        <v>26</v>
      </c>
      <c r="T3" t="s">
        <v>27</v>
      </c>
      <c r="U3" t="s">
        <v>28</v>
      </c>
      <c r="W3" t="s">
        <v>54</v>
      </c>
      <c r="X3" t="s">
        <v>26</v>
      </c>
      <c r="Y3" t="s">
        <v>27</v>
      </c>
      <c r="Z3" t="s">
        <v>28</v>
      </c>
      <c r="AB3" t="s">
        <v>23</v>
      </c>
      <c r="AC3" t="s">
        <v>26</v>
      </c>
      <c r="AD3" t="s">
        <v>27</v>
      </c>
      <c r="AE3" t="s">
        <v>28</v>
      </c>
      <c r="AG3" t="s">
        <v>25</v>
      </c>
      <c r="AH3" t="s">
        <v>26</v>
      </c>
      <c r="AI3" t="s">
        <v>27</v>
      </c>
      <c r="AJ3" t="s">
        <v>28</v>
      </c>
      <c r="AL3" t="s">
        <v>54</v>
      </c>
      <c r="AM3" t="s">
        <v>26</v>
      </c>
      <c r="AN3" t="s">
        <v>27</v>
      </c>
      <c r="AO3" t="s">
        <v>28</v>
      </c>
    </row>
    <row r="4" spans="1:41" x14ac:dyDescent="0.25">
      <c r="A4" s="1" t="s">
        <v>1</v>
      </c>
      <c r="I4" s="5">
        <v>4787.6023999999998</v>
      </c>
      <c r="J4">
        <v>41.604900000000001</v>
      </c>
      <c r="K4">
        <v>43.458599999999997</v>
      </c>
      <c r="L4">
        <v>45.255800000000001</v>
      </c>
      <c r="M4" s="5">
        <v>2738.1055999999999</v>
      </c>
      <c r="N4" s="5">
        <v>42.513300000000001</v>
      </c>
      <c r="O4" s="5">
        <v>43.696399999999997</v>
      </c>
      <c r="P4" s="5">
        <v>44.830800000000004</v>
      </c>
      <c r="R4" s="5">
        <v>1972.2095999999999</v>
      </c>
      <c r="S4" s="5">
        <v>42.047899999999998</v>
      </c>
      <c r="T4" s="5">
        <v>43.681100000000001</v>
      </c>
      <c r="U4" s="5">
        <v>44.719200000000001</v>
      </c>
      <c r="W4" s="5">
        <v>1064.7464</v>
      </c>
      <c r="X4" s="5">
        <v>41.646299999999997</v>
      </c>
      <c r="Y4" s="5">
        <v>44.416499999999999</v>
      </c>
      <c r="Z4" s="5">
        <v>45.743400000000001</v>
      </c>
      <c r="AB4" s="5">
        <v>2027.1096</v>
      </c>
      <c r="AC4" s="5">
        <v>41.373800000000003</v>
      </c>
      <c r="AD4" s="5">
        <v>42.999499999999998</v>
      </c>
      <c r="AE4" s="5">
        <v>44.048499999999997</v>
      </c>
      <c r="AG4" s="5">
        <v>1467.6088</v>
      </c>
      <c r="AH4" s="5">
        <v>40.736199999999997</v>
      </c>
      <c r="AI4" s="5">
        <v>42.871099999999998</v>
      </c>
      <c r="AJ4" s="5">
        <v>43.941099999999999</v>
      </c>
      <c r="AL4" s="5">
        <v>800.00720000000001</v>
      </c>
      <c r="AM4" s="5">
        <v>40.191099999999999</v>
      </c>
      <c r="AN4" s="5">
        <v>43.488500000000002</v>
      </c>
      <c r="AO4" s="5">
        <v>44.953000000000003</v>
      </c>
    </row>
    <row r="5" spans="1:41" x14ac:dyDescent="0.25">
      <c r="A5" s="1" t="s">
        <v>2</v>
      </c>
      <c r="I5" s="5">
        <v>2528.0952000000002</v>
      </c>
      <c r="J5">
        <v>40.151899999999998</v>
      </c>
      <c r="K5">
        <v>42.362099999999998</v>
      </c>
      <c r="L5">
        <v>43.741500000000002</v>
      </c>
      <c r="M5" s="5">
        <v>1507.7927999999999</v>
      </c>
      <c r="N5" s="5">
        <v>40.186300000000003</v>
      </c>
      <c r="O5" s="5">
        <v>42.285400000000003</v>
      </c>
      <c r="P5" s="5">
        <v>43.309399999999997</v>
      </c>
      <c r="R5" s="5">
        <v>1093.1296</v>
      </c>
      <c r="S5" s="5">
        <v>39.404000000000003</v>
      </c>
      <c r="T5" s="5">
        <v>42.066899999999997</v>
      </c>
      <c r="U5" s="5">
        <v>43.187199999999997</v>
      </c>
      <c r="W5" s="5">
        <v>597.7912</v>
      </c>
      <c r="X5" s="5">
        <v>38.743499999999997</v>
      </c>
      <c r="Y5" s="5">
        <v>42.555100000000003</v>
      </c>
      <c r="Z5" s="5">
        <v>44.198399999999999</v>
      </c>
      <c r="AB5" s="5">
        <v>1128.2775999999999</v>
      </c>
      <c r="AC5" s="5">
        <v>39.012500000000003</v>
      </c>
      <c r="AD5" s="5">
        <v>41.664999999999999</v>
      </c>
      <c r="AE5" s="5">
        <v>42.679000000000002</v>
      </c>
      <c r="AG5" s="5">
        <v>814.28160000000003</v>
      </c>
      <c r="AH5" s="5">
        <v>38.1282</v>
      </c>
      <c r="AI5" s="5">
        <v>41.363700000000001</v>
      </c>
      <c r="AJ5" s="5">
        <v>42.557299999999998</v>
      </c>
      <c r="AL5" s="5">
        <v>445.41359999999997</v>
      </c>
      <c r="AM5" s="5">
        <v>37.384999999999998</v>
      </c>
      <c r="AN5" s="5">
        <v>41.739199999999997</v>
      </c>
      <c r="AO5" s="5">
        <v>43.475700000000003</v>
      </c>
    </row>
    <row r="6" spans="1:41" x14ac:dyDescent="0.25">
      <c r="A6" s="1" t="s">
        <v>3</v>
      </c>
      <c r="I6" s="5">
        <v>1435.5056</v>
      </c>
      <c r="J6">
        <v>38.415999999999997</v>
      </c>
      <c r="K6">
        <v>41.479900000000001</v>
      </c>
      <c r="L6">
        <v>42.698700000000002</v>
      </c>
      <c r="M6" s="5">
        <v>850.45600000000002</v>
      </c>
      <c r="N6" s="5">
        <v>37.8309</v>
      </c>
      <c r="O6" s="5">
        <v>41.285800000000002</v>
      </c>
      <c r="P6" s="5">
        <v>42.348500000000001</v>
      </c>
      <c r="R6" s="5">
        <v>611.13120000000004</v>
      </c>
      <c r="S6" s="5">
        <v>36.873800000000003</v>
      </c>
      <c r="T6" s="5">
        <v>40.945500000000003</v>
      </c>
      <c r="U6" s="5">
        <v>42.225900000000003</v>
      </c>
      <c r="W6" s="5">
        <v>331.65280000000001</v>
      </c>
      <c r="X6" s="5">
        <v>36.063099999999999</v>
      </c>
      <c r="Y6" s="5">
        <v>41.277799999999999</v>
      </c>
      <c r="Z6" s="5">
        <v>43.102600000000002</v>
      </c>
      <c r="AB6" s="5">
        <v>629.12639999999999</v>
      </c>
      <c r="AC6" s="5">
        <v>36.644199999999998</v>
      </c>
      <c r="AD6" s="5">
        <v>40.615499999999997</v>
      </c>
      <c r="AE6" s="5">
        <v>41.766500000000001</v>
      </c>
      <c r="AG6" s="5">
        <v>448.74400000000003</v>
      </c>
      <c r="AH6" s="5">
        <v>35.627699999999997</v>
      </c>
      <c r="AI6" s="5">
        <v>40.2378</v>
      </c>
      <c r="AJ6" s="5">
        <v>41.650199999999998</v>
      </c>
      <c r="AL6" s="5">
        <v>243.49760000000001</v>
      </c>
      <c r="AM6" s="5">
        <v>34.7913</v>
      </c>
      <c r="AN6" s="5">
        <v>40.46</v>
      </c>
      <c r="AO6" s="5">
        <v>42.408900000000003</v>
      </c>
    </row>
    <row r="7" spans="1:41" x14ac:dyDescent="0.25">
      <c r="A7" s="1" t="s">
        <v>4</v>
      </c>
      <c r="I7" s="5">
        <v>812.16079999999999</v>
      </c>
      <c r="J7">
        <v>36.486600000000003</v>
      </c>
      <c r="K7">
        <v>40.4497</v>
      </c>
      <c r="L7">
        <v>41.605200000000004</v>
      </c>
      <c r="M7" s="5">
        <v>471.48559999999998</v>
      </c>
      <c r="N7" s="5">
        <v>35.514400000000002</v>
      </c>
      <c r="O7" s="5">
        <v>40.104799999999997</v>
      </c>
      <c r="P7" s="5">
        <v>41.328299999999999</v>
      </c>
      <c r="R7" s="5">
        <v>333.34960000000001</v>
      </c>
      <c r="S7" s="5">
        <v>34.468499999999999</v>
      </c>
      <c r="T7" s="5">
        <v>39.661499999999997</v>
      </c>
      <c r="U7" s="5">
        <v>41.197600000000001</v>
      </c>
      <c r="W7" s="5">
        <v>180.28720000000001</v>
      </c>
      <c r="X7" s="5">
        <v>33.603099999999998</v>
      </c>
      <c r="Y7" s="5">
        <v>39.685699999999997</v>
      </c>
      <c r="Z7" s="5">
        <v>41.839300000000001</v>
      </c>
      <c r="AB7" s="5">
        <v>356.77280000000002</v>
      </c>
      <c r="AC7" s="5">
        <v>34.470399999999998</v>
      </c>
      <c r="AD7" s="5">
        <v>39.792999999999999</v>
      </c>
      <c r="AE7" s="5">
        <v>41.113199999999999</v>
      </c>
      <c r="AG7" s="5">
        <v>249.9408</v>
      </c>
      <c r="AH7" s="5">
        <v>33.404499999999999</v>
      </c>
      <c r="AI7" s="5">
        <v>39.348300000000002</v>
      </c>
      <c r="AJ7" s="5">
        <v>40.938899999999997</v>
      </c>
      <c r="AL7" s="5">
        <v>134.50239999999999</v>
      </c>
      <c r="AM7" s="5">
        <v>32.533499999999997</v>
      </c>
      <c r="AN7" s="5">
        <v>39.329799999999999</v>
      </c>
      <c r="AO7" s="5">
        <v>41.530099999999997</v>
      </c>
    </row>
    <row r="8" spans="1:41" x14ac:dyDescent="0.25">
      <c r="A8" s="1"/>
    </row>
    <row r="9" spans="1:41" x14ac:dyDescent="0.25">
      <c r="A9" s="1"/>
    </row>
    <row r="10" spans="1:41" x14ac:dyDescent="0.25">
      <c r="A10" s="1"/>
    </row>
    <row r="11" spans="1:41" x14ac:dyDescent="0.25">
      <c r="A11" s="1"/>
    </row>
    <row r="12" spans="1:41" x14ac:dyDescent="0.25">
      <c r="A12" s="1" t="s">
        <v>5</v>
      </c>
      <c r="I12" s="5">
        <v>7679.4071999999996</v>
      </c>
      <c r="J12">
        <v>40.068300000000001</v>
      </c>
      <c r="K12">
        <v>42.3825</v>
      </c>
      <c r="L12">
        <v>43.7881</v>
      </c>
      <c r="M12" s="5">
        <v>3742.6224000000002</v>
      </c>
      <c r="N12" s="5">
        <v>40.605899999999998</v>
      </c>
      <c r="O12" s="5">
        <v>42.488199999999999</v>
      </c>
      <c r="P12" s="5">
        <v>43.7393</v>
      </c>
      <c r="R12" s="5">
        <v>2355.9376000000002</v>
      </c>
      <c r="S12" s="5">
        <v>40.448999999999998</v>
      </c>
      <c r="T12" s="5">
        <v>42.641599999999997</v>
      </c>
      <c r="U12" s="5">
        <v>44.023299999999999</v>
      </c>
      <c r="W12" s="5">
        <v>932.75360000000001</v>
      </c>
      <c r="X12" s="5">
        <v>40.993600000000001</v>
      </c>
      <c r="Y12" s="5">
        <v>43.781799999999997</v>
      </c>
      <c r="Z12" s="5">
        <v>45.4559</v>
      </c>
      <c r="AB12" s="5">
        <v>2753.6559999999999</v>
      </c>
      <c r="AC12" s="5">
        <v>39.333799999999997</v>
      </c>
      <c r="AD12" s="5">
        <v>41.5989</v>
      </c>
      <c r="AE12" s="5">
        <v>42.805999999999997</v>
      </c>
      <c r="AG12" s="5">
        <v>1755.0391999999999</v>
      </c>
      <c r="AH12" s="5">
        <v>39.097700000000003</v>
      </c>
      <c r="AI12" s="5">
        <v>41.6629</v>
      </c>
      <c r="AJ12" s="5">
        <v>43.110999999999997</v>
      </c>
      <c r="AL12" s="5">
        <v>706.2056</v>
      </c>
      <c r="AM12" s="5">
        <v>39.561599999999999</v>
      </c>
      <c r="AN12" s="5">
        <v>42.7179</v>
      </c>
      <c r="AO12" s="5">
        <v>44.583599999999997</v>
      </c>
    </row>
    <row r="13" spans="1:41" x14ac:dyDescent="0.25">
      <c r="A13" s="1" t="s">
        <v>6</v>
      </c>
      <c r="I13" s="5">
        <v>3898.8312000000001</v>
      </c>
      <c r="J13">
        <v>38.047199999999997</v>
      </c>
      <c r="K13">
        <v>40.8611</v>
      </c>
      <c r="L13">
        <v>41.946800000000003</v>
      </c>
      <c r="M13" s="5">
        <v>2032.7144000000001</v>
      </c>
      <c r="N13" s="5">
        <v>38.045299999999997</v>
      </c>
      <c r="O13" s="5">
        <v>40.670499999999997</v>
      </c>
      <c r="P13" s="5">
        <v>41.911099999999998</v>
      </c>
      <c r="R13" s="5">
        <v>1305.1104</v>
      </c>
      <c r="S13" s="5">
        <v>37.729300000000002</v>
      </c>
      <c r="T13" s="5">
        <v>40.652000000000001</v>
      </c>
      <c r="U13" s="5">
        <v>42.267699999999998</v>
      </c>
      <c r="W13" s="5">
        <v>534.13520000000005</v>
      </c>
      <c r="X13" s="5">
        <v>38.133099999999999</v>
      </c>
      <c r="Y13" s="5">
        <v>41.616599999999998</v>
      </c>
      <c r="Z13" s="5">
        <v>43.737900000000003</v>
      </c>
      <c r="AB13" s="5">
        <v>1507.828</v>
      </c>
      <c r="AC13" s="5">
        <v>36.818300000000001</v>
      </c>
      <c r="AD13" s="5">
        <v>39.822200000000002</v>
      </c>
      <c r="AE13" s="5">
        <v>41.196899999999999</v>
      </c>
      <c r="AG13" s="5">
        <v>973.34159999999997</v>
      </c>
      <c r="AH13" s="5">
        <v>36.436100000000003</v>
      </c>
      <c r="AI13" s="5">
        <v>39.753399999999999</v>
      </c>
      <c r="AJ13" s="5">
        <v>41.5578</v>
      </c>
      <c r="AL13" s="5">
        <v>404.54160000000002</v>
      </c>
      <c r="AM13" s="5">
        <v>36.779000000000003</v>
      </c>
      <c r="AN13" s="5">
        <v>40.630299999999998</v>
      </c>
      <c r="AO13" s="5">
        <v>43.011000000000003</v>
      </c>
    </row>
    <row r="14" spans="1:41" x14ac:dyDescent="0.25">
      <c r="A14" s="1" t="s">
        <v>7</v>
      </c>
      <c r="I14" s="5">
        <v>2116.1687999999999</v>
      </c>
      <c r="J14">
        <v>35.996499999999997</v>
      </c>
      <c r="K14">
        <v>39.6845</v>
      </c>
      <c r="L14">
        <v>40.712899999999998</v>
      </c>
      <c r="M14" s="5">
        <v>1127.4911999999999</v>
      </c>
      <c r="N14" s="5">
        <v>35.590600000000002</v>
      </c>
      <c r="O14" s="5">
        <v>39.338099999999997</v>
      </c>
      <c r="P14" s="5">
        <v>40.816299999999998</v>
      </c>
      <c r="R14" s="5">
        <v>729.9</v>
      </c>
      <c r="S14" s="5">
        <v>35.151200000000003</v>
      </c>
      <c r="T14" s="5">
        <v>39.250399999999999</v>
      </c>
      <c r="U14" s="5">
        <v>41.196399999999997</v>
      </c>
      <c r="W14" s="5">
        <v>306.58240000000001</v>
      </c>
      <c r="X14" s="5">
        <v>35.447400000000002</v>
      </c>
      <c r="Y14" s="5">
        <v>40.089399999999998</v>
      </c>
      <c r="Z14" s="5">
        <v>42.615000000000002</v>
      </c>
      <c r="AB14" s="5">
        <v>824.40959999999995</v>
      </c>
      <c r="AC14" s="5">
        <v>34.3887</v>
      </c>
      <c r="AD14" s="5">
        <v>38.502699999999997</v>
      </c>
      <c r="AE14" s="5">
        <v>40.212000000000003</v>
      </c>
      <c r="AG14" s="5">
        <v>535.47919999999999</v>
      </c>
      <c r="AH14" s="5">
        <v>33.890099999999997</v>
      </c>
      <c r="AI14" s="5">
        <v>38.3782</v>
      </c>
      <c r="AJ14" s="5">
        <v>40.572000000000003</v>
      </c>
      <c r="AL14" s="5">
        <v>228.44319999999999</v>
      </c>
      <c r="AM14" s="5">
        <v>34.146999999999998</v>
      </c>
      <c r="AN14" s="5">
        <v>39.156100000000002</v>
      </c>
      <c r="AO14" s="5">
        <v>41.8202</v>
      </c>
    </row>
    <row r="15" spans="1:41" x14ac:dyDescent="0.25">
      <c r="A15" s="1" t="s">
        <v>8</v>
      </c>
      <c r="I15" s="5">
        <v>1130.9128000000001</v>
      </c>
      <c r="J15">
        <v>33.9161</v>
      </c>
      <c r="K15">
        <v>38.2258</v>
      </c>
      <c r="L15">
        <v>39.436399999999999</v>
      </c>
      <c r="M15" s="5">
        <v>603.36</v>
      </c>
      <c r="N15" s="5">
        <v>33.2273</v>
      </c>
      <c r="O15" s="5">
        <v>37.800899999999999</v>
      </c>
      <c r="P15" s="5">
        <v>39.711799999999997</v>
      </c>
      <c r="R15" s="5">
        <v>393.11040000000003</v>
      </c>
      <c r="S15" s="5">
        <v>32.694299999999998</v>
      </c>
      <c r="T15" s="5">
        <v>37.625100000000003</v>
      </c>
      <c r="U15" s="5">
        <v>40.040700000000001</v>
      </c>
      <c r="W15" s="5">
        <v>170.22319999999999</v>
      </c>
      <c r="X15" s="5">
        <v>32.921500000000002</v>
      </c>
      <c r="Y15" s="5">
        <v>38.328800000000001</v>
      </c>
      <c r="Z15" s="5">
        <v>41.193600000000004</v>
      </c>
      <c r="AB15" s="5">
        <v>443.31599999999997</v>
      </c>
      <c r="AC15" s="5">
        <v>32.144599999999997</v>
      </c>
      <c r="AD15" s="5">
        <v>37.416499999999999</v>
      </c>
      <c r="AE15" s="5">
        <v>39.4666</v>
      </c>
      <c r="AG15" s="5">
        <v>287.71120000000002</v>
      </c>
      <c r="AH15" s="5">
        <v>31.5762</v>
      </c>
      <c r="AI15" s="5">
        <v>37.228400000000001</v>
      </c>
      <c r="AJ15" s="5">
        <v>39.783099999999997</v>
      </c>
      <c r="AL15" s="5">
        <v>126.42959999999999</v>
      </c>
      <c r="AM15" s="5">
        <v>31.762899999999998</v>
      </c>
      <c r="AN15" s="5">
        <v>37.925199999999997</v>
      </c>
      <c r="AO15" s="5">
        <v>40.844499999999996</v>
      </c>
    </row>
    <row r="16" spans="1:41" x14ac:dyDescent="0.25">
      <c r="A16" s="1"/>
    </row>
    <row r="17" spans="1:41" x14ac:dyDescent="0.25">
      <c r="A17" s="1"/>
    </row>
    <row r="18" spans="1:41" x14ac:dyDescent="0.25">
      <c r="A18" s="1"/>
    </row>
    <row r="19" spans="1:41" x14ac:dyDescent="0.25">
      <c r="A19" s="1"/>
    </row>
    <row r="20" spans="1:41" x14ac:dyDescent="0.25">
      <c r="A20" s="1" t="s">
        <v>9</v>
      </c>
      <c r="I20" s="5">
        <v>18420.34</v>
      </c>
      <c r="J20">
        <v>38.482100000000003</v>
      </c>
      <c r="K20">
        <v>40.037399999999998</v>
      </c>
      <c r="L20">
        <v>43.602899999999998</v>
      </c>
      <c r="M20" s="5">
        <v>6591.6711999999998</v>
      </c>
      <c r="N20" s="5">
        <v>40.595399999999998</v>
      </c>
      <c r="O20" s="5">
        <v>42.075499999999998</v>
      </c>
      <c r="P20" s="5">
        <v>44.287199999999999</v>
      </c>
      <c r="R20" s="5">
        <v>4257.0959999999995</v>
      </c>
      <c r="S20" s="5">
        <v>40.896799999999999</v>
      </c>
      <c r="T20" s="5">
        <v>42.712899999999998</v>
      </c>
      <c r="U20" s="5">
        <v>44.091999999999999</v>
      </c>
      <c r="W20" s="5">
        <v>1958.2696000000001</v>
      </c>
      <c r="X20" s="5">
        <v>41.378399999999999</v>
      </c>
      <c r="Y20" s="5">
        <v>43.848300000000002</v>
      </c>
      <c r="Z20" s="5">
        <v>44.218200000000003</v>
      </c>
      <c r="AB20" s="5">
        <v>4802.3303999999998</v>
      </c>
      <c r="AC20" s="5">
        <v>39.517299999999999</v>
      </c>
      <c r="AD20" s="5">
        <v>41.491</v>
      </c>
      <c r="AE20" s="5">
        <v>43.368699999999997</v>
      </c>
      <c r="AG20" s="5">
        <v>3195.0983999999999</v>
      </c>
      <c r="AH20" s="5">
        <v>39.599800000000002</v>
      </c>
      <c r="AI20" s="5">
        <v>41.9587</v>
      </c>
      <c r="AJ20" s="5">
        <v>43.051099999999998</v>
      </c>
      <c r="AL20" s="5">
        <v>1507.1695999999999</v>
      </c>
      <c r="AM20" s="5">
        <v>39.921900000000001</v>
      </c>
      <c r="AN20" s="5">
        <v>42.873600000000003</v>
      </c>
      <c r="AO20" s="5">
        <v>43.048900000000003</v>
      </c>
    </row>
    <row r="21" spans="1:41" x14ac:dyDescent="0.25">
      <c r="A21" s="1" t="s">
        <v>10</v>
      </c>
      <c r="I21" s="5">
        <v>6869.4975999999997</v>
      </c>
      <c r="J21">
        <v>37.1877</v>
      </c>
      <c r="K21">
        <v>39.241700000000002</v>
      </c>
      <c r="L21">
        <v>42.217700000000001</v>
      </c>
      <c r="M21" s="5">
        <v>3571.4832000000001</v>
      </c>
      <c r="N21" s="5">
        <v>38.3994</v>
      </c>
      <c r="O21" s="5">
        <v>40.878100000000003</v>
      </c>
      <c r="P21" s="5">
        <v>42.442900000000002</v>
      </c>
      <c r="R21" s="5">
        <v>2415.8656000000001</v>
      </c>
      <c r="S21" s="5">
        <v>38.286000000000001</v>
      </c>
      <c r="T21" s="5">
        <v>41.163600000000002</v>
      </c>
      <c r="U21" s="5">
        <v>42.012</v>
      </c>
      <c r="W21" s="5">
        <v>1158.1528000000001</v>
      </c>
      <c r="X21" s="5">
        <v>38.453899999999997</v>
      </c>
      <c r="Y21" s="5">
        <v>41.875799999999998</v>
      </c>
      <c r="Z21" s="5">
        <v>41.844700000000003</v>
      </c>
      <c r="AB21" s="5">
        <v>2698.6104</v>
      </c>
      <c r="AC21" s="5">
        <v>37.282400000000003</v>
      </c>
      <c r="AD21" s="5">
        <v>40.278599999999997</v>
      </c>
      <c r="AE21" s="5">
        <v>41.582999999999998</v>
      </c>
      <c r="AG21" s="5">
        <v>1834.94</v>
      </c>
      <c r="AH21" s="5">
        <v>36.997599999999998</v>
      </c>
      <c r="AI21" s="5">
        <v>40.413899999999998</v>
      </c>
      <c r="AJ21" s="5">
        <v>41.0242</v>
      </c>
      <c r="AL21" s="5">
        <v>890.37519999999995</v>
      </c>
      <c r="AM21" s="5">
        <v>37.055500000000002</v>
      </c>
      <c r="AN21" s="5">
        <v>40.953899999999997</v>
      </c>
      <c r="AO21" s="5">
        <v>40.757300000000001</v>
      </c>
    </row>
    <row r="22" spans="1:41" x14ac:dyDescent="0.25">
      <c r="A22" s="1" t="s">
        <v>11</v>
      </c>
      <c r="I22" s="5">
        <v>3592.7175999999999</v>
      </c>
      <c r="J22">
        <v>35.7622</v>
      </c>
      <c r="K22">
        <v>38.662199999999999</v>
      </c>
      <c r="L22">
        <v>41.084400000000002</v>
      </c>
      <c r="M22" s="5">
        <v>2055.924</v>
      </c>
      <c r="N22" s="5">
        <v>36.138500000000001</v>
      </c>
      <c r="O22" s="5">
        <v>39.899700000000003</v>
      </c>
      <c r="P22" s="5">
        <v>41.012099999999997</v>
      </c>
      <c r="R22" s="5">
        <v>1403.316</v>
      </c>
      <c r="S22" s="5">
        <v>35.720100000000002</v>
      </c>
      <c r="T22" s="5">
        <v>39.9617</v>
      </c>
      <c r="U22" s="5">
        <v>40.420200000000001</v>
      </c>
      <c r="W22" s="5">
        <v>685.8424</v>
      </c>
      <c r="X22" s="5">
        <v>35.6935</v>
      </c>
      <c r="Y22" s="5">
        <v>40.414700000000003</v>
      </c>
      <c r="Z22" s="5">
        <v>40.064599999999999</v>
      </c>
      <c r="AB22" s="5">
        <v>1545.7983999999999</v>
      </c>
      <c r="AC22" s="5">
        <v>34.9572</v>
      </c>
      <c r="AD22" s="5">
        <v>39.241999999999997</v>
      </c>
      <c r="AE22" s="5">
        <v>40.081899999999997</v>
      </c>
      <c r="AG22" s="5">
        <v>1054.8943999999999</v>
      </c>
      <c r="AH22" s="5">
        <v>34.447000000000003</v>
      </c>
      <c r="AI22" s="5">
        <v>39.179099999999998</v>
      </c>
      <c r="AJ22" s="5">
        <v>39.4009</v>
      </c>
      <c r="AL22" s="5">
        <v>520.11120000000005</v>
      </c>
      <c r="AM22" s="5">
        <v>34.350200000000001</v>
      </c>
      <c r="AN22" s="5">
        <v>39.448399999999999</v>
      </c>
      <c r="AO22" s="5">
        <v>38.958599999999997</v>
      </c>
    </row>
    <row r="23" spans="1:41" x14ac:dyDescent="0.25">
      <c r="A23" s="1" t="s">
        <v>12</v>
      </c>
      <c r="I23" s="5">
        <v>2037.5039999999999</v>
      </c>
      <c r="J23">
        <v>34.096800000000002</v>
      </c>
      <c r="K23">
        <v>37.871000000000002</v>
      </c>
      <c r="L23">
        <v>39.7226</v>
      </c>
      <c r="M23" s="5">
        <v>1175.4336000000001</v>
      </c>
      <c r="N23" s="5">
        <v>33.811300000000003</v>
      </c>
      <c r="O23" s="5">
        <v>38.683700000000002</v>
      </c>
      <c r="P23" s="5">
        <v>39.337800000000001</v>
      </c>
      <c r="R23" s="5">
        <v>801.49040000000002</v>
      </c>
      <c r="S23" s="5">
        <v>33.241</v>
      </c>
      <c r="T23" s="5">
        <v>38.512</v>
      </c>
      <c r="U23" s="5">
        <v>38.584800000000001</v>
      </c>
      <c r="W23" s="5">
        <v>398.56079999999997</v>
      </c>
      <c r="X23" s="5">
        <v>33.070599999999999</v>
      </c>
      <c r="Y23" s="5">
        <v>38.645800000000001</v>
      </c>
      <c r="Z23" s="5">
        <v>38.027200000000001</v>
      </c>
      <c r="AB23" s="5">
        <v>900.75120000000004</v>
      </c>
      <c r="AC23" s="5">
        <v>32.731999999999999</v>
      </c>
      <c r="AD23" s="5">
        <v>38.347499999999997</v>
      </c>
      <c r="AE23" s="5">
        <v>38.854799999999997</v>
      </c>
      <c r="AG23" s="5">
        <v>612.92560000000003</v>
      </c>
      <c r="AH23" s="5">
        <v>32.109400000000001</v>
      </c>
      <c r="AI23" s="5">
        <v>38.099299999999999</v>
      </c>
      <c r="AJ23" s="5">
        <v>38.042499999999997</v>
      </c>
      <c r="AL23" s="5">
        <v>307.9776</v>
      </c>
      <c r="AM23" s="5">
        <v>31.9099</v>
      </c>
      <c r="AN23" s="5">
        <v>38.1586</v>
      </c>
      <c r="AO23" s="5">
        <v>37.496699999999997</v>
      </c>
    </row>
    <row r="24" spans="1:41" x14ac:dyDescent="0.25">
      <c r="A24" s="1"/>
    </row>
    <row r="25" spans="1:41" x14ac:dyDescent="0.25">
      <c r="A25" s="1"/>
    </row>
    <row r="26" spans="1:41" x14ac:dyDescent="0.25">
      <c r="A26" s="1"/>
    </row>
    <row r="27" spans="1:41" x14ac:dyDescent="0.25">
      <c r="A27" s="1"/>
    </row>
    <row r="28" spans="1:41" x14ac:dyDescent="0.25">
      <c r="A28" s="1" t="s">
        <v>13</v>
      </c>
      <c r="I28" s="5">
        <v>17372.436799999999</v>
      </c>
      <c r="J28">
        <v>39.158999999999999</v>
      </c>
      <c r="K28">
        <v>43.767099999999999</v>
      </c>
      <c r="L28">
        <v>44.973100000000002</v>
      </c>
      <c r="M28" s="5">
        <v>6689.3176000000003</v>
      </c>
      <c r="N28" s="5">
        <v>41.426600000000001</v>
      </c>
      <c r="O28" s="5">
        <v>45.284500000000001</v>
      </c>
      <c r="P28" s="5">
        <v>45.290300000000002</v>
      </c>
      <c r="R28" s="5">
        <v>4498.4160000000002</v>
      </c>
      <c r="S28" s="5">
        <v>41.674500000000002</v>
      </c>
      <c r="T28" s="5">
        <v>45.305599999999998</v>
      </c>
      <c r="U28" s="5">
        <v>44.889499999999998</v>
      </c>
      <c r="W28" s="5">
        <v>2207.692</v>
      </c>
      <c r="X28" s="5">
        <v>41.936700000000002</v>
      </c>
      <c r="Y28" s="5">
        <v>45.526400000000002</v>
      </c>
      <c r="Z28" s="5">
        <v>44.748100000000001</v>
      </c>
      <c r="AB28" s="5">
        <v>4949.2536</v>
      </c>
      <c r="AC28" s="5">
        <v>40.379899999999999</v>
      </c>
      <c r="AD28" s="5">
        <v>44.512</v>
      </c>
      <c r="AE28" s="5">
        <v>44.244999999999997</v>
      </c>
      <c r="AG28" s="5">
        <v>3386.692</v>
      </c>
      <c r="AH28" s="5">
        <v>40.395000000000003</v>
      </c>
      <c r="AI28" s="5">
        <v>44.395499999999998</v>
      </c>
      <c r="AJ28" s="5">
        <v>43.748399999999997</v>
      </c>
      <c r="AL28" s="5">
        <v>1681.9087999999999</v>
      </c>
      <c r="AM28" s="5">
        <v>40.487699999999997</v>
      </c>
      <c r="AN28" s="5">
        <v>44.463200000000001</v>
      </c>
      <c r="AO28" s="5">
        <v>43.493899999999996</v>
      </c>
    </row>
    <row r="29" spans="1:41" x14ac:dyDescent="0.25">
      <c r="A29" s="1" t="s">
        <v>14</v>
      </c>
      <c r="I29" s="5">
        <v>7144.0320000000002</v>
      </c>
      <c r="J29">
        <v>37.806100000000001</v>
      </c>
      <c r="K29">
        <v>42.753700000000002</v>
      </c>
      <c r="L29">
        <v>43.380899999999997</v>
      </c>
      <c r="M29" s="5">
        <v>3703.0855999999999</v>
      </c>
      <c r="N29" s="5">
        <v>39.285499999999999</v>
      </c>
      <c r="O29" s="5">
        <v>43.725499999999997</v>
      </c>
      <c r="P29" s="5">
        <v>43.241199999999999</v>
      </c>
      <c r="R29" s="5">
        <v>2554.1999999999998</v>
      </c>
      <c r="S29" s="5">
        <v>39.102400000000003</v>
      </c>
      <c r="T29" s="5">
        <v>43.499899999999997</v>
      </c>
      <c r="U29" s="5">
        <v>42.669600000000003</v>
      </c>
      <c r="W29" s="5">
        <v>1280.8696</v>
      </c>
      <c r="X29" s="5">
        <v>39.055399999999999</v>
      </c>
      <c r="Y29" s="5">
        <v>43.437899999999999</v>
      </c>
      <c r="Z29" s="5">
        <v>42.298299999999998</v>
      </c>
      <c r="AB29" s="5">
        <v>2796.7791999999999</v>
      </c>
      <c r="AC29" s="5">
        <v>38.188899999999997</v>
      </c>
      <c r="AD29" s="5">
        <v>43.0152</v>
      </c>
      <c r="AE29" s="5">
        <v>42.346600000000002</v>
      </c>
      <c r="AG29" s="5">
        <v>1939.6656</v>
      </c>
      <c r="AH29" s="5">
        <v>37.851799999999997</v>
      </c>
      <c r="AI29" s="5">
        <v>42.701000000000001</v>
      </c>
      <c r="AJ29" s="5">
        <v>41.715699999999998</v>
      </c>
      <c r="AL29" s="5">
        <v>981.66880000000003</v>
      </c>
      <c r="AM29" s="5">
        <v>37.698900000000002</v>
      </c>
      <c r="AN29" s="5">
        <v>42.528300000000002</v>
      </c>
      <c r="AO29" s="5">
        <v>41.2776</v>
      </c>
    </row>
    <row r="30" spans="1:41" x14ac:dyDescent="0.25">
      <c r="A30" s="1" t="s">
        <v>15</v>
      </c>
      <c r="I30" s="5">
        <v>3775.2687999999998</v>
      </c>
      <c r="J30">
        <v>36.411999999999999</v>
      </c>
      <c r="K30">
        <v>41.867400000000004</v>
      </c>
      <c r="L30">
        <v>41.996699999999997</v>
      </c>
      <c r="M30" s="5">
        <v>2123.864</v>
      </c>
      <c r="N30" s="5">
        <v>37.0824</v>
      </c>
      <c r="O30" s="5">
        <v>42.496099999999998</v>
      </c>
      <c r="P30" s="5">
        <v>41.612900000000003</v>
      </c>
      <c r="R30" s="5">
        <v>1473.672</v>
      </c>
      <c r="S30" s="5">
        <v>36.611800000000002</v>
      </c>
      <c r="T30" s="5">
        <v>42.136200000000002</v>
      </c>
      <c r="U30" s="5">
        <v>40.9208</v>
      </c>
      <c r="W30" s="5">
        <v>751.21119999999996</v>
      </c>
      <c r="X30" s="5">
        <v>36.367400000000004</v>
      </c>
      <c r="Y30" s="5">
        <v>41.911700000000003</v>
      </c>
      <c r="Z30" s="5">
        <v>40.447400000000002</v>
      </c>
      <c r="AB30" s="5">
        <v>1602.1415999999999</v>
      </c>
      <c r="AC30" s="5">
        <v>35.962699999999998</v>
      </c>
      <c r="AD30" s="5">
        <v>41.699599999999997</v>
      </c>
      <c r="AE30" s="5">
        <v>40.685600000000001</v>
      </c>
      <c r="AG30" s="5">
        <v>1110.5</v>
      </c>
      <c r="AH30" s="5">
        <v>35.391100000000002</v>
      </c>
      <c r="AI30" s="5">
        <v>41.257199999999997</v>
      </c>
      <c r="AJ30" s="5">
        <v>39.964100000000002</v>
      </c>
      <c r="AL30" s="5">
        <v>569.51919999999996</v>
      </c>
      <c r="AM30" s="5">
        <v>35.059100000000001</v>
      </c>
      <c r="AN30" s="5">
        <v>40.9148</v>
      </c>
      <c r="AO30" s="5">
        <v>39.368400000000001</v>
      </c>
    </row>
    <row r="31" spans="1:41" x14ac:dyDescent="0.25">
      <c r="A31" s="1" t="s">
        <v>16</v>
      </c>
      <c r="I31" s="5">
        <v>2154.3832000000002</v>
      </c>
      <c r="J31">
        <v>34.839799999999997</v>
      </c>
      <c r="K31">
        <v>40.846200000000003</v>
      </c>
      <c r="L31">
        <v>40.6036</v>
      </c>
      <c r="M31" s="5">
        <v>1234.4287999999999</v>
      </c>
      <c r="N31" s="5">
        <v>34.895800000000001</v>
      </c>
      <c r="O31" s="5">
        <v>41.157699999999998</v>
      </c>
      <c r="P31" s="5">
        <v>40.026699999999998</v>
      </c>
      <c r="R31" s="5">
        <v>854.46720000000005</v>
      </c>
      <c r="S31" s="5">
        <v>34.251600000000003</v>
      </c>
      <c r="T31" s="5">
        <v>40.651899999999998</v>
      </c>
      <c r="U31" s="5">
        <v>39.225200000000001</v>
      </c>
      <c r="W31" s="5">
        <v>440.28160000000003</v>
      </c>
      <c r="X31" s="5">
        <v>33.858499999999999</v>
      </c>
      <c r="Y31" s="5">
        <v>40.1907</v>
      </c>
      <c r="Z31" s="5">
        <v>38.650199999999998</v>
      </c>
      <c r="AB31" s="5">
        <v>965.13120000000004</v>
      </c>
      <c r="AC31" s="5">
        <v>33.885300000000001</v>
      </c>
      <c r="AD31" s="5">
        <v>40.751600000000003</v>
      </c>
      <c r="AE31" s="5">
        <v>39.528399999999998</v>
      </c>
      <c r="AG31" s="5">
        <v>666.47439999999995</v>
      </c>
      <c r="AH31" s="5">
        <v>33.192999999999998</v>
      </c>
      <c r="AI31" s="5">
        <v>40.204099999999997</v>
      </c>
      <c r="AJ31" s="5">
        <v>38.6937</v>
      </c>
      <c r="AL31" s="5">
        <v>344.84</v>
      </c>
      <c r="AM31" s="5">
        <v>32.748899999999999</v>
      </c>
      <c r="AN31" s="5">
        <v>39.697699999999998</v>
      </c>
      <c r="AO31" s="5">
        <v>38.087000000000003</v>
      </c>
    </row>
    <row r="32" spans="1:41" x14ac:dyDescent="0.25">
      <c r="A32" s="1"/>
    </row>
    <row r="33" spans="1:41" x14ac:dyDescent="0.25">
      <c r="A33" s="1"/>
    </row>
    <row r="34" spans="1:41" x14ac:dyDescent="0.25">
      <c r="A34" s="1"/>
    </row>
    <row r="35" spans="1:41" x14ac:dyDescent="0.25">
      <c r="A35" s="1"/>
    </row>
    <row r="36" spans="1:41" x14ac:dyDescent="0.25">
      <c r="A36" s="1" t="s">
        <v>17</v>
      </c>
      <c r="I36" s="5">
        <v>39616.6656</v>
      </c>
      <c r="J36">
        <v>37.440300000000001</v>
      </c>
      <c r="K36">
        <v>42.1126</v>
      </c>
      <c r="L36">
        <v>44.290399999999998</v>
      </c>
      <c r="M36" s="5">
        <v>6633.5032000000001</v>
      </c>
      <c r="N36" s="5">
        <v>39.577599999999997</v>
      </c>
      <c r="O36" s="5">
        <v>43.904499999999999</v>
      </c>
      <c r="P36" s="5">
        <v>45.923400000000001</v>
      </c>
      <c r="R36" s="5">
        <v>3463.5983999999999</v>
      </c>
      <c r="S36" s="5">
        <v>40.380499999999998</v>
      </c>
      <c r="T36" s="5">
        <v>44.332500000000003</v>
      </c>
      <c r="U36" s="5">
        <v>46.334099999999999</v>
      </c>
      <c r="W36" s="5">
        <v>1126.04</v>
      </c>
      <c r="X36" s="5">
        <v>41.509099999999997</v>
      </c>
      <c r="Y36" s="5">
        <v>45.4495</v>
      </c>
      <c r="Z36" s="5">
        <v>47.283200000000001</v>
      </c>
      <c r="AB36" s="5">
        <v>4172.5752000000002</v>
      </c>
      <c r="AC36" s="5">
        <v>38.698500000000003</v>
      </c>
      <c r="AD36" s="5">
        <v>43.193800000000003</v>
      </c>
      <c r="AE36" s="5">
        <v>45.288899999999998</v>
      </c>
      <c r="AG36" s="5">
        <v>2388.4119999999998</v>
      </c>
      <c r="AH36" s="5">
        <v>39.279699999999998</v>
      </c>
      <c r="AI36" s="5">
        <v>43.491</v>
      </c>
      <c r="AJ36" s="5">
        <v>45.573500000000003</v>
      </c>
      <c r="AL36" s="5">
        <v>811.05200000000002</v>
      </c>
      <c r="AM36" s="5">
        <v>40.240299999999998</v>
      </c>
      <c r="AN36" s="5">
        <v>44.483800000000002</v>
      </c>
      <c r="AO36" s="5">
        <v>46.3673</v>
      </c>
    </row>
    <row r="37" spans="1:41" x14ac:dyDescent="0.25">
      <c r="A37" s="1" t="s">
        <v>18</v>
      </c>
      <c r="I37" s="5">
        <v>9931.4807999999994</v>
      </c>
      <c r="J37">
        <v>35.585099999999997</v>
      </c>
      <c r="K37">
        <v>41.050699999999999</v>
      </c>
      <c r="L37">
        <v>43.3628</v>
      </c>
      <c r="M37" s="5">
        <v>2806.5239999999999</v>
      </c>
      <c r="N37" s="5">
        <v>37.8003</v>
      </c>
      <c r="O37" s="5">
        <v>42.399799999999999</v>
      </c>
      <c r="P37" s="5">
        <v>44.613599999999998</v>
      </c>
      <c r="R37" s="5">
        <v>1692.2536</v>
      </c>
      <c r="S37" s="5">
        <v>38.138800000000003</v>
      </c>
      <c r="T37" s="5">
        <v>42.594499999999996</v>
      </c>
      <c r="U37" s="5">
        <v>44.758200000000002</v>
      </c>
      <c r="W37" s="5">
        <v>595.6232</v>
      </c>
      <c r="X37" s="5">
        <v>38.944099999999999</v>
      </c>
      <c r="Y37" s="5">
        <v>43.479599999999998</v>
      </c>
      <c r="Z37" s="5">
        <v>45.419199999999996</v>
      </c>
      <c r="AB37" s="5">
        <v>1965.7616</v>
      </c>
      <c r="AC37" s="5">
        <v>36.864400000000003</v>
      </c>
      <c r="AD37" s="5">
        <v>41.6539</v>
      </c>
      <c r="AE37" s="5">
        <v>43.950600000000001</v>
      </c>
      <c r="AG37" s="5">
        <v>1228.7927999999999</v>
      </c>
      <c r="AH37" s="5">
        <v>37.008800000000001</v>
      </c>
      <c r="AI37" s="5">
        <v>41.787700000000001</v>
      </c>
      <c r="AJ37" s="5">
        <v>44.004899999999999</v>
      </c>
      <c r="AL37" s="5">
        <v>445.74880000000002</v>
      </c>
      <c r="AM37" s="5">
        <v>37.693199999999997</v>
      </c>
      <c r="AN37" s="5">
        <v>42.520099999999999</v>
      </c>
      <c r="AO37" s="5">
        <v>44.472299999999997</v>
      </c>
    </row>
    <row r="38" spans="1:41" x14ac:dyDescent="0.25">
      <c r="A38" s="1" t="s">
        <v>19</v>
      </c>
      <c r="I38" s="5">
        <v>3441.0736000000002</v>
      </c>
      <c r="J38">
        <v>34.495600000000003</v>
      </c>
      <c r="K38">
        <v>40.233600000000003</v>
      </c>
      <c r="L38">
        <v>42.665700000000001</v>
      </c>
      <c r="M38" s="5">
        <v>1420.7560000000001</v>
      </c>
      <c r="N38" s="5">
        <v>35.869</v>
      </c>
      <c r="O38" s="5">
        <v>41.2684</v>
      </c>
      <c r="P38" s="5">
        <v>43.575499999999998</v>
      </c>
      <c r="R38" s="5">
        <v>910.6336</v>
      </c>
      <c r="S38" s="5">
        <v>35.857300000000002</v>
      </c>
      <c r="T38" s="5">
        <v>41.347099999999998</v>
      </c>
      <c r="U38" s="5">
        <v>43.567700000000002</v>
      </c>
      <c r="W38" s="5">
        <v>340.6848</v>
      </c>
      <c r="X38" s="5">
        <v>36.429299999999998</v>
      </c>
      <c r="Y38" s="5">
        <v>42.0458</v>
      </c>
      <c r="Z38" s="5">
        <v>43.956499999999998</v>
      </c>
      <c r="AB38" s="5">
        <v>1034.1376</v>
      </c>
      <c r="AC38" s="5">
        <v>34.824100000000001</v>
      </c>
      <c r="AD38" s="5">
        <v>40.493099999999998</v>
      </c>
      <c r="AE38" s="5">
        <v>42.861800000000002</v>
      </c>
      <c r="AG38" s="5">
        <v>673.26559999999995</v>
      </c>
      <c r="AH38" s="5">
        <v>34.6633</v>
      </c>
      <c r="AI38" s="5">
        <v>40.506799999999998</v>
      </c>
      <c r="AJ38" s="5">
        <v>42.753</v>
      </c>
      <c r="AL38" s="5">
        <v>259.22000000000003</v>
      </c>
      <c r="AM38" s="5">
        <v>35.155900000000003</v>
      </c>
      <c r="AN38" s="5">
        <v>41.092399999999998</v>
      </c>
      <c r="AO38" s="5">
        <v>43.079700000000003</v>
      </c>
    </row>
    <row r="39" spans="1:41" x14ac:dyDescent="0.25">
      <c r="A39" s="1" t="s">
        <v>20</v>
      </c>
      <c r="I39" s="5">
        <v>1581.3144</v>
      </c>
      <c r="J39">
        <v>33.1492</v>
      </c>
      <c r="K39">
        <v>39.112900000000003</v>
      </c>
      <c r="L39">
        <v>41.648499999999999</v>
      </c>
      <c r="M39" s="5">
        <v>769.95519999999999</v>
      </c>
      <c r="N39" s="5">
        <v>33.762</v>
      </c>
      <c r="O39" s="5">
        <v>39.877600000000001</v>
      </c>
      <c r="P39" s="5">
        <v>42.2759</v>
      </c>
      <c r="R39" s="5">
        <v>504.60719999999998</v>
      </c>
      <c r="S39" s="5">
        <v>33.477699999999999</v>
      </c>
      <c r="T39" s="5">
        <v>39.802500000000002</v>
      </c>
      <c r="U39" s="5">
        <v>42.116599999999998</v>
      </c>
      <c r="W39" s="5">
        <v>199.2568</v>
      </c>
      <c r="X39" s="5">
        <v>33.8917</v>
      </c>
      <c r="Y39" s="5">
        <v>40.317999999999998</v>
      </c>
      <c r="Z39" s="5">
        <v>42.382300000000001</v>
      </c>
      <c r="AB39" s="5">
        <v>579.44159999999999</v>
      </c>
      <c r="AC39" s="5">
        <v>32.684800000000003</v>
      </c>
      <c r="AD39" s="5">
        <v>39.517200000000003</v>
      </c>
      <c r="AE39" s="5">
        <v>41.926400000000001</v>
      </c>
      <c r="AG39" s="5">
        <v>381.97039999999998</v>
      </c>
      <c r="AH39" s="5">
        <v>32.307499999999997</v>
      </c>
      <c r="AI39" s="5">
        <v>39.394199999999998</v>
      </c>
      <c r="AJ39" s="5">
        <v>41.806199999999997</v>
      </c>
      <c r="AL39" s="5">
        <v>154.83920000000001</v>
      </c>
      <c r="AM39" s="5">
        <v>32.6387</v>
      </c>
      <c r="AN39" s="5">
        <v>39.864100000000001</v>
      </c>
      <c r="AO39" s="5">
        <v>41.998800000000003</v>
      </c>
    </row>
    <row r="40" spans="1:41" x14ac:dyDescent="0.25">
      <c r="A40" s="1"/>
    </row>
    <row r="41" spans="1:41" x14ac:dyDescent="0.25">
      <c r="A41" s="1"/>
    </row>
    <row r="42" spans="1:41" ht="15.75" thickBot="1" x14ac:dyDescent="0.3">
      <c r="A42" s="1"/>
      <c r="B42" t="s">
        <v>73</v>
      </c>
      <c r="C42" t="s">
        <v>74</v>
      </c>
      <c r="D42" t="s">
        <v>75</v>
      </c>
    </row>
    <row r="43" spans="1:41" ht="15.75" thickBot="1" x14ac:dyDescent="0.3">
      <c r="A43" s="6" t="s">
        <v>0</v>
      </c>
      <c r="B43" t="s">
        <v>21</v>
      </c>
      <c r="C43" t="s">
        <v>21</v>
      </c>
      <c r="D43" t="s">
        <v>21</v>
      </c>
    </row>
    <row r="44" spans="1:41" ht="23.25" thickBot="1" x14ac:dyDescent="0.3">
      <c r="A44" s="7" t="s">
        <v>68</v>
      </c>
      <c r="B44" s="4">
        <f>I5</f>
        <v>2528.0952000000002</v>
      </c>
      <c r="C44" s="4">
        <f>I6</f>
        <v>1435.5056</v>
      </c>
      <c r="D44" s="4">
        <f>I7</f>
        <v>812.16079999999999</v>
      </c>
    </row>
    <row r="45" spans="1:41" ht="23.25" thickBot="1" x14ac:dyDescent="0.3">
      <c r="A45" s="7" t="s">
        <v>69</v>
      </c>
      <c r="B45" s="4">
        <f>I13</f>
        <v>3898.8312000000001</v>
      </c>
      <c r="C45" s="4">
        <f>I14</f>
        <v>2116.1687999999999</v>
      </c>
      <c r="D45" s="4">
        <f>I15</f>
        <v>1130.9128000000001</v>
      </c>
    </row>
    <row r="46" spans="1:41" ht="23.25" thickBot="1" x14ac:dyDescent="0.3">
      <c r="A46" s="7" t="s">
        <v>70</v>
      </c>
      <c r="B46" s="4">
        <f>I21</f>
        <v>6869.4975999999997</v>
      </c>
      <c r="C46" s="4">
        <f>I22</f>
        <v>3592.7175999999999</v>
      </c>
      <c r="D46" s="4">
        <f>I23</f>
        <v>2037.5039999999999</v>
      </c>
    </row>
    <row r="47" spans="1:41" ht="23.25" thickBot="1" x14ac:dyDescent="0.3">
      <c r="A47" s="7" t="s">
        <v>71</v>
      </c>
      <c r="B47" s="4">
        <f>I29</f>
        <v>7144.0320000000002</v>
      </c>
      <c r="C47" s="4">
        <f>I30</f>
        <v>3775.2687999999998</v>
      </c>
      <c r="D47" s="4">
        <f>I31</f>
        <v>2154.3832000000002</v>
      </c>
    </row>
    <row r="48" spans="1:41" ht="23.25" thickBot="1" x14ac:dyDescent="0.3">
      <c r="A48" s="7" t="s">
        <v>72</v>
      </c>
      <c r="B48" s="4">
        <f>I37</f>
        <v>9931.4807999999994</v>
      </c>
      <c r="C48" s="4">
        <f>I38</f>
        <v>3441.0736000000002</v>
      </c>
      <c r="D48" s="4">
        <f>I39</f>
        <v>1581.3144</v>
      </c>
    </row>
    <row r="49" spans="1:4" x14ac:dyDescent="0.25">
      <c r="A49" s="1"/>
      <c r="B49" s="4">
        <f>AVERAGE(B44:B48)</f>
        <v>6074.3873599999988</v>
      </c>
      <c r="C49" s="4">
        <f>AVERAGE(C44:C48)</f>
        <v>2872.1468799999998</v>
      </c>
      <c r="D49" s="4">
        <f>AVERAGE(D44:D48)</f>
        <v>1543.2550400000002</v>
      </c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"/>
  <sheetViews>
    <sheetView topLeftCell="AJ1" zoomScaleNormal="100" workbookViewId="0">
      <selection activeCell="AR4" sqref="AR4:BC4"/>
    </sheetView>
  </sheetViews>
  <sheetFormatPr defaultRowHeight="15" x14ac:dyDescent="0.25"/>
  <cols>
    <col min="23" max="24" width="12.7109375" bestFit="1" customWidth="1"/>
    <col min="25" max="25" width="11" bestFit="1" customWidth="1"/>
    <col min="26" max="26" width="9.28515625" bestFit="1" customWidth="1"/>
    <col min="33" max="33" width="12.7109375" bestFit="1" customWidth="1"/>
    <col min="34" max="34" width="12.85546875" bestFit="1" customWidth="1"/>
    <col min="35" max="35" width="9.42578125" bestFit="1" customWidth="1"/>
  </cols>
  <sheetData>
    <row r="1" spans="1:55" x14ac:dyDescent="0.25">
      <c r="A1" t="s">
        <v>86</v>
      </c>
      <c r="M1" t="s">
        <v>53</v>
      </c>
      <c r="Q1" t="s">
        <v>38</v>
      </c>
      <c r="R1" t="s">
        <v>53</v>
      </c>
      <c r="V1" t="s">
        <v>38</v>
      </c>
      <c r="W1" t="s">
        <v>53</v>
      </c>
      <c r="AA1" t="s">
        <v>38</v>
      </c>
      <c r="AB1" t="s">
        <v>61</v>
      </c>
      <c r="AF1" t="s">
        <v>38</v>
      </c>
      <c r="AG1" t="s">
        <v>61</v>
      </c>
      <c r="AK1" t="s">
        <v>38</v>
      </c>
      <c r="AL1" t="s">
        <v>61</v>
      </c>
      <c r="AP1" t="s">
        <v>38</v>
      </c>
      <c r="AQ1" t="s">
        <v>61</v>
      </c>
      <c r="AR1" t="s">
        <v>55</v>
      </c>
      <c r="AT1" t="s">
        <v>55</v>
      </c>
      <c r="AV1" t="s">
        <v>55</v>
      </c>
      <c r="AX1" t="s">
        <v>63</v>
      </c>
      <c r="AZ1" t="s">
        <v>63</v>
      </c>
      <c r="BB1" t="s">
        <v>63</v>
      </c>
    </row>
    <row r="2" spans="1:55" x14ac:dyDescent="0.25">
      <c r="I2" t="s">
        <v>21</v>
      </c>
      <c r="J2" t="s">
        <v>22</v>
      </c>
      <c r="M2" t="s">
        <v>21</v>
      </c>
      <c r="N2" t="s">
        <v>22</v>
      </c>
      <c r="Q2" t="s">
        <v>21</v>
      </c>
      <c r="R2" t="s">
        <v>21</v>
      </c>
      <c r="S2" t="s">
        <v>22</v>
      </c>
      <c r="V2" t="s">
        <v>21</v>
      </c>
      <c r="W2" t="s">
        <v>21</v>
      </c>
      <c r="X2" t="s">
        <v>22</v>
      </c>
      <c r="AA2" t="s">
        <v>21</v>
      </c>
      <c r="AB2" t="s">
        <v>21</v>
      </c>
      <c r="AC2" t="s">
        <v>22</v>
      </c>
      <c r="AF2" t="s">
        <v>21</v>
      </c>
      <c r="AG2" t="s">
        <v>21</v>
      </c>
      <c r="AH2" t="s">
        <v>22</v>
      </c>
      <c r="AK2" t="s">
        <v>21</v>
      </c>
      <c r="AL2" t="s">
        <v>21</v>
      </c>
      <c r="AM2" t="s">
        <v>22</v>
      </c>
      <c r="AP2" t="s">
        <v>21</v>
      </c>
      <c r="AR2" t="s">
        <v>79</v>
      </c>
      <c r="AT2" t="s">
        <v>81</v>
      </c>
      <c r="AV2" t="s">
        <v>82</v>
      </c>
      <c r="AX2" t="s">
        <v>79</v>
      </c>
      <c r="AZ2" t="s">
        <v>81</v>
      </c>
      <c r="BB2" t="s">
        <v>82</v>
      </c>
    </row>
    <row r="3" spans="1:55" x14ac:dyDescent="0.25">
      <c r="I3" t="s">
        <v>24</v>
      </c>
      <c r="J3" t="s">
        <v>26</v>
      </c>
      <c r="K3" t="s">
        <v>27</v>
      </c>
      <c r="L3" t="s">
        <v>28</v>
      </c>
      <c r="M3" t="s">
        <v>23</v>
      </c>
      <c r="N3" t="s">
        <v>26</v>
      </c>
      <c r="O3" t="s">
        <v>27</v>
      </c>
      <c r="P3" t="s">
        <v>28</v>
      </c>
      <c r="Q3" t="s">
        <v>23</v>
      </c>
      <c r="R3" t="s">
        <v>25</v>
      </c>
      <c r="S3" t="s">
        <v>26</v>
      </c>
      <c r="T3" t="s">
        <v>27</v>
      </c>
      <c r="U3" t="s">
        <v>28</v>
      </c>
      <c r="V3" t="s">
        <v>25</v>
      </c>
      <c r="W3" t="s">
        <v>54</v>
      </c>
      <c r="X3" t="s">
        <v>26</v>
      </c>
      <c r="Y3" t="s">
        <v>27</v>
      </c>
      <c r="Z3" t="s">
        <v>28</v>
      </c>
      <c r="AA3" t="s">
        <v>54</v>
      </c>
      <c r="AB3" t="s">
        <v>23</v>
      </c>
      <c r="AC3" t="s">
        <v>26</v>
      </c>
      <c r="AD3" t="s">
        <v>27</v>
      </c>
      <c r="AE3" t="s">
        <v>28</v>
      </c>
      <c r="AF3" t="s">
        <v>23</v>
      </c>
      <c r="AG3" t="s">
        <v>25</v>
      </c>
      <c r="AH3" t="s">
        <v>26</v>
      </c>
      <c r="AI3" t="s">
        <v>27</v>
      </c>
      <c r="AJ3" t="s">
        <v>28</v>
      </c>
      <c r="AK3" t="s">
        <v>25</v>
      </c>
      <c r="AL3" t="s">
        <v>54</v>
      </c>
      <c r="AM3" t="s">
        <v>26</v>
      </c>
      <c r="AN3" t="s">
        <v>27</v>
      </c>
      <c r="AO3" t="s">
        <v>28</v>
      </c>
      <c r="AP3" t="s">
        <v>54</v>
      </c>
      <c r="AR3" t="s">
        <v>80</v>
      </c>
      <c r="AS3" t="s">
        <v>83</v>
      </c>
      <c r="AT3" t="s">
        <v>80</v>
      </c>
      <c r="AU3" t="s">
        <v>84</v>
      </c>
      <c r="AV3" t="s">
        <v>80</v>
      </c>
      <c r="AW3" t="s">
        <v>85</v>
      </c>
      <c r="AX3" t="s">
        <v>80</v>
      </c>
      <c r="AZ3" t="s">
        <v>80</v>
      </c>
      <c r="BB3" t="s">
        <v>80</v>
      </c>
    </row>
    <row r="4" spans="1:55" x14ac:dyDescent="0.25">
      <c r="A4" s="1" t="s">
        <v>1</v>
      </c>
      <c r="I4">
        <v>4786.8256000000001</v>
      </c>
      <c r="J4" s="5">
        <v>41.603200000000001</v>
      </c>
      <c r="K4" s="5">
        <v>43.458799999999997</v>
      </c>
      <c r="L4" s="5">
        <v>45.256300000000003</v>
      </c>
      <c r="M4" s="5">
        <f>AS4</f>
        <v>839.82800000000043</v>
      </c>
      <c r="N4" s="5">
        <v>41.941899999999997</v>
      </c>
      <c r="O4" s="5">
        <v>43.225999999999999</v>
      </c>
      <c r="P4" s="5">
        <v>44.296100000000003</v>
      </c>
      <c r="Q4">
        <f>UplinkPoly!M10*'Single layer HM-12.0'!N4+UplinkPoly!N10*'Single layer HM-12.0'!N4^2+UplinkPoly!O10*'Single layer HM-12.0'!N4^3+UplinkPoly!P10</f>
        <v>935.57140998158866</v>
      </c>
      <c r="R4" s="5">
        <f>AU4</f>
        <v>603.61360000000059</v>
      </c>
      <c r="S4" s="5">
        <v>41.516800000000003</v>
      </c>
      <c r="T4" s="5">
        <v>43.303100000000001</v>
      </c>
      <c r="U4" s="5">
        <v>44.365099999999998</v>
      </c>
      <c r="V4">
        <f>UplinkPoly!R10*'Single layer HM-12.0'!S4+UplinkPoly!S10*'Single layer HM-12.0'!S4^2+UplinkPoly!T10*'Single layer HM-12.0'!S4^3+UplinkPoly!U10</f>
        <v>655.69057312137011</v>
      </c>
      <c r="W4" s="5">
        <f>AW4</f>
        <v>308.97440000000006</v>
      </c>
      <c r="X4" s="5">
        <v>41.207599999999999</v>
      </c>
      <c r="Y4" s="5">
        <v>44.151699999999998</v>
      </c>
      <c r="Z4" s="5">
        <v>45.520800000000001</v>
      </c>
      <c r="AA4">
        <f>UplinkPoly!W10*'Single layer HM-12.0'!X4+UplinkPoly!X10*'Single layer HM-12.0'!X4^2+UplinkPoly!Y10*'Single layer HM-12.0'!X4^3+UplinkPoly!Z10</f>
        <v>325.13402284198639</v>
      </c>
      <c r="AB4" s="5">
        <f>AY4</f>
        <v>637.65120000000024</v>
      </c>
      <c r="AC4" s="5">
        <v>40.968499999999999</v>
      </c>
      <c r="AD4" s="5">
        <v>42.685299999999998</v>
      </c>
      <c r="AE4" s="5">
        <v>43.710700000000003</v>
      </c>
      <c r="AF4">
        <f>UplinkPoly!AB10*'Single layer HM-12.0'!AC4+UplinkPoly!AC10*'Single layer HM-12.0'!AC4^2+UplinkPoly!AD10*'Single layer HM-12.0'!AC4^3+UplinkPoly!AE10</f>
        <v>684.32047790238357</v>
      </c>
      <c r="AG4" s="5">
        <f>BA4</f>
        <v>475.28880000000026</v>
      </c>
      <c r="AH4" s="5">
        <v>40.339300000000001</v>
      </c>
      <c r="AI4" s="5">
        <v>42.623800000000003</v>
      </c>
      <c r="AJ4" s="5">
        <v>43.736600000000003</v>
      </c>
      <c r="AK4">
        <f>UplinkPoly!AG10*'Single layer HM-12.0'!AH4+UplinkPoly!AH10*'Single layer HM-12.0'!AH4^2+UplinkPoly!AI10*'Single layer HM-12.0'!AH4^3+UplinkPoly!AJ10</f>
        <v>504.95118435917175</v>
      </c>
      <c r="AL4" s="5">
        <f>BC4</f>
        <v>255.60559999999987</v>
      </c>
      <c r="AM4" s="5">
        <v>39.858800000000002</v>
      </c>
      <c r="AN4" s="5">
        <v>43.322600000000001</v>
      </c>
      <c r="AO4" s="5">
        <v>44.821300000000001</v>
      </c>
      <c r="AP4">
        <f>UplinkPoly!AL10*'Single layer HM-12.0'!AM4+UplinkPoly!AM10*'Single layer HM-12.0'!AM4^2+UplinkPoly!AN10*'Single layer HM-12.0'!AM4^3+UplinkPoly!AO10</f>
        <v>266.3371766380892</v>
      </c>
      <c r="AR4" s="5">
        <v>5627.4304000000002</v>
      </c>
      <c r="AS4">
        <f>AR4-'Single layer HM-12.0'!I4</f>
        <v>839.82800000000043</v>
      </c>
      <c r="AT4" s="5">
        <v>5391.2160000000003</v>
      </c>
      <c r="AU4">
        <f>AT4-'Single layer HM-12.0'!I4</f>
        <v>603.61360000000059</v>
      </c>
      <c r="AV4" s="5">
        <v>5096.5767999999998</v>
      </c>
      <c r="AW4">
        <f>AV4-'Single layer HM-12.0'!I4</f>
        <v>308.97440000000006</v>
      </c>
      <c r="AX4" s="5">
        <v>5425.2536</v>
      </c>
      <c r="AY4">
        <f>AX4-'Single layer HM-12.0'!I4</f>
        <v>637.65120000000024</v>
      </c>
      <c r="AZ4" s="5">
        <v>5262.8912</v>
      </c>
      <c r="BA4">
        <f>AZ4-'Single layer HM-12.0'!I4</f>
        <v>475.28880000000026</v>
      </c>
      <c r="BB4" s="5">
        <v>5043.2079999999996</v>
      </c>
      <c r="BC4">
        <f>BB4-'Single layer HM-12.0'!I4</f>
        <v>255.60559999999987</v>
      </c>
    </row>
    <row r="5" spans="1:55" x14ac:dyDescent="0.25">
      <c r="A5" s="1" t="s">
        <v>2</v>
      </c>
      <c r="I5">
        <v>2527.3184000000001</v>
      </c>
      <c r="J5" s="5">
        <v>40.152500000000003</v>
      </c>
      <c r="K5" s="5">
        <v>42.357799999999997</v>
      </c>
      <c r="L5" s="5">
        <v>43.745600000000003</v>
      </c>
      <c r="M5" s="5">
        <f t="shared" ref="M5:M39" si="0">AS5</f>
        <v>542.04399999999987</v>
      </c>
      <c r="N5" s="5">
        <v>39.620800000000003</v>
      </c>
      <c r="O5" s="5">
        <v>41.893700000000003</v>
      </c>
      <c r="P5" s="5">
        <v>42.913400000000003</v>
      </c>
      <c r="Q5">
        <f>UplinkPoly!M10*'Single layer HM-12.0'!N5+UplinkPoly!N10*'Single layer HM-12.0'!N5^2+UplinkPoly!O10*'Single layer HM-12.0'!N5^3+UplinkPoly!P10</f>
        <v>602.68270685731841</v>
      </c>
      <c r="R5" s="5">
        <f t="shared" ref="R5:R39" si="1">AU5</f>
        <v>398.18079999999964</v>
      </c>
      <c r="S5" s="5">
        <v>38.940399999999997</v>
      </c>
      <c r="T5" s="5">
        <v>41.777500000000003</v>
      </c>
      <c r="U5" s="5">
        <v>42.950600000000001</v>
      </c>
      <c r="V5">
        <f>UplinkPoly!R10*'Single layer HM-12.0'!S5+UplinkPoly!S10*'Single layer HM-12.0'!S5^2+UplinkPoly!T10*'Single layer HM-12.0'!S5^3+UplinkPoly!U10</f>
        <v>429.93968548383236</v>
      </c>
      <c r="W5" s="5">
        <f t="shared" ref="W5:W39" si="2">AW5</f>
        <v>214.94959999999992</v>
      </c>
      <c r="X5" s="5">
        <v>38.408499999999997</v>
      </c>
      <c r="Y5" s="5">
        <v>42.375300000000003</v>
      </c>
      <c r="Z5" s="5">
        <v>44.017499999999998</v>
      </c>
      <c r="AA5">
        <f>UplinkPoly!W10*'Single layer HM-12.0'!X5+UplinkPoly!X10*'Single layer HM-12.0'!X5^2+UplinkPoly!Y10*'Single layer HM-12.0'!X5^3+UplinkPoly!Z10</f>
        <v>225.34849459355473</v>
      </c>
      <c r="AB5" s="5">
        <f t="shared" ref="AB5:AB39" si="3">AY5</f>
        <v>417.20879999999988</v>
      </c>
      <c r="AC5" s="5">
        <v>38.617600000000003</v>
      </c>
      <c r="AD5" s="5">
        <v>41.358199999999997</v>
      </c>
      <c r="AE5" s="5">
        <v>42.399500000000003</v>
      </c>
      <c r="AF5">
        <f>UplinkPoly!AB10*'Single layer HM-12.0'!AC5+UplinkPoly!AC10*'Single layer HM-12.0'!AC5^2+UplinkPoly!AD10*'Single layer HM-12.0'!AC5^3+UplinkPoly!AE10</f>
        <v>448.76779811879169</v>
      </c>
      <c r="AG5" s="5">
        <f t="shared" ref="AG5:AG39" si="4">BA5</f>
        <v>313.30399999999963</v>
      </c>
      <c r="AH5" s="5">
        <v>37.786900000000003</v>
      </c>
      <c r="AI5" s="5">
        <v>41.136800000000001</v>
      </c>
      <c r="AJ5" s="5">
        <v>42.392400000000002</v>
      </c>
      <c r="AK5">
        <f>UplinkPoly!AG10*'Single layer HM-12.0'!AH5+UplinkPoly!AH10*'Single layer HM-12.0'!AH5^2+UplinkPoly!AI10*'Single layer HM-12.0'!AH5^3+UplinkPoly!AJ10</f>
        <v>332.25647330464744</v>
      </c>
      <c r="AL5" s="5">
        <f t="shared" ref="AL5:AL39" si="5">BC5</f>
        <v>174.28719999999976</v>
      </c>
      <c r="AM5" s="5">
        <v>37.121400000000001</v>
      </c>
      <c r="AN5" s="5">
        <v>41.593600000000002</v>
      </c>
      <c r="AO5" s="5">
        <v>43.31</v>
      </c>
      <c r="AP5">
        <f>UplinkPoly!AL10*'Single layer HM-12.0'!AM5+UplinkPoly!AM10*'Single layer HM-12.0'!AM5^2+UplinkPoly!AN10*'Single layer HM-12.0'!AM5^3+UplinkPoly!AO10</f>
        <v>181.52636919855104</v>
      </c>
      <c r="AR5" s="5">
        <v>3070.1392000000001</v>
      </c>
      <c r="AS5">
        <f>AR5-'Single layer HM-12.0'!I5</f>
        <v>542.04399999999987</v>
      </c>
      <c r="AT5" s="5">
        <v>2926.2759999999998</v>
      </c>
      <c r="AU5">
        <f>AT5-'Single layer HM-12.0'!I5</f>
        <v>398.18079999999964</v>
      </c>
      <c r="AV5" s="5">
        <v>2743.0448000000001</v>
      </c>
      <c r="AW5">
        <f>AV5-'Single layer HM-12.0'!I5</f>
        <v>214.94959999999992</v>
      </c>
      <c r="AX5" s="5">
        <v>2945.3040000000001</v>
      </c>
      <c r="AY5">
        <f>AX5-'Single layer HM-12.0'!I5</f>
        <v>417.20879999999988</v>
      </c>
      <c r="AZ5" s="5">
        <v>2841.3991999999998</v>
      </c>
      <c r="BA5">
        <f>AZ5-'Single layer HM-12.0'!I5</f>
        <v>313.30399999999963</v>
      </c>
      <c r="BB5" s="5">
        <v>2702.3824</v>
      </c>
      <c r="BC5">
        <f>BB5-'Single layer HM-12.0'!I5</f>
        <v>174.28719999999976</v>
      </c>
    </row>
    <row r="6" spans="1:55" x14ac:dyDescent="0.25">
      <c r="A6" s="1" t="s">
        <v>3</v>
      </c>
      <c r="I6">
        <v>1434.7288000000001</v>
      </c>
      <c r="J6" s="5">
        <v>38.414499999999997</v>
      </c>
      <c r="K6" s="5">
        <v>41.479900000000001</v>
      </c>
      <c r="L6" s="5">
        <v>42.695</v>
      </c>
      <c r="M6" s="5">
        <f t="shared" si="0"/>
        <v>353.52080000000001</v>
      </c>
      <c r="N6" s="5">
        <v>37.3157</v>
      </c>
      <c r="O6" s="5">
        <v>40.896999999999998</v>
      </c>
      <c r="P6" s="5">
        <v>41.997199999999999</v>
      </c>
      <c r="Q6">
        <f>UplinkPoly!M10*'Single layer HM-12.0'!N6+UplinkPoly!N10*'Single layer HM-12.0'!N6^2+UplinkPoly!O10*'Single layer HM-12.0'!N6^3+UplinkPoly!P10</f>
        <v>388.95412575181399</v>
      </c>
      <c r="R6" s="5">
        <f t="shared" si="1"/>
        <v>259.55999999999995</v>
      </c>
      <c r="S6" s="5">
        <v>36.472000000000001</v>
      </c>
      <c r="T6" s="5">
        <v>40.684399999999997</v>
      </c>
      <c r="U6" s="5">
        <v>42.011600000000001</v>
      </c>
      <c r="V6">
        <f>UplinkPoly!R10*'Single layer HM-12.0'!S6+UplinkPoly!S10*'Single layer HM-12.0'!S6^2+UplinkPoly!T10*'Single layer HM-12.0'!S6^3+UplinkPoly!U10</f>
        <v>279.08780579927588</v>
      </c>
      <c r="W6" s="5">
        <f t="shared" si="2"/>
        <v>142.17440000000011</v>
      </c>
      <c r="X6" s="5">
        <v>35.7913</v>
      </c>
      <c r="Y6" s="5">
        <v>41.0976</v>
      </c>
      <c r="Z6" s="5">
        <v>42.911499999999997</v>
      </c>
      <c r="AA6">
        <f>UplinkPoly!W10*'Single layer HM-12.0'!X6+UplinkPoly!X10*'Single layer HM-12.0'!X6^2+UplinkPoly!Y10*'Single layer HM-12.0'!X6^3+UplinkPoly!Z10</f>
        <v>149.01440198007731</v>
      </c>
      <c r="AB6" s="5">
        <f t="shared" si="3"/>
        <v>267.69039999999995</v>
      </c>
      <c r="AC6" s="5">
        <v>36.291499999999999</v>
      </c>
      <c r="AD6" s="5">
        <v>40.353499999999997</v>
      </c>
      <c r="AE6" s="5">
        <v>41.541899999999998</v>
      </c>
      <c r="AF6">
        <f>UplinkPoly!AB10*'Single layer HM-12.0'!AC6+UplinkPoly!AC10*'Single layer HM-12.0'!AC6^2+UplinkPoly!AD10*'Single layer HM-12.0'!AC6^3+UplinkPoly!AE10</f>
        <v>286.83194626367185</v>
      </c>
      <c r="AG6" s="5">
        <f t="shared" si="4"/>
        <v>198.85360000000014</v>
      </c>
      <c r="AH6" s="5">
        <v>35.3401</v>
      </c>
      <c r="AI6" s="5">
        <v>40.042099999999998</v>
      </c>
      <c r="AJ6" s="5">
        <v>41.487099999999998</v>
      </c>
      <c r="AK6">
        <f>UplinkPoly!AG10*'Single layer HM-12.0'!AH6+UplinkPoly!AH10*'Single layer HM-12.0'!AH6^2+UplinkPoly!AI10*'Single layer HM-12.0'!AH6^3+UplinkPoly!AJ10</f>
        <v>210.49548481583406</v>
      </c>
      <c r="AL6" s="5">
        <f t="shared" si="5"/>
        <v>111.75999999999999</v>
      </c>
      <c r="AM6" s="5">
        <v>34.577500000000001</v>
      </c>
      <c r="AN6" s="5">
        <v>40.335500000000003</v>
      </c>
      <c r="AO6" s="5">
        <v>42.241</v>
      </c>
      <c r="AP6">
        <f>UplinkPoly!AL10*'Single layer HM-12.0'!AM6+UplinkPoly!AM10*'Single layer HM-12.0'!AM6^2+UplinkPoly!AN10*'Single layer HM-12.0'!AM6^3+UplinkPoly!AO10</f>
        <v>116.4740260437668</v>
      </c>
      <c r="AR6" s="5">
        <v>1789.0264</v>
      </c>
      <c r="AS6">
        <f>AR6-'Single layer HM-12.0'!I6</f>
        <v>353.52080000000001</v>
      </c>
      <c r="AT6" s="5">
        <v>1695.0655999999999</v>
      </c>
      <c r="AU6">
        <f>AT6-'Single layer HM-12.0'!I6</f>
        <v>259.55999999999995</v>
      </c>
      <c r="AV6" s="5">
        <v>1577.68</v>
      </c>
      <c r="AW6">
        <f>AV6-'Single layer HM-12.0'!I6</f>
        <v>142.17440000000011</v>
      </c>
      <c r="AX6" s="5">
        <v>1703.1959999999999</v>
      </c>
      <c r="AY6">
        <f>AX6-'Single layer HM-12.0'!I6</f>
        <v>267.69039999999995</v>
      </c>
      <c r="AZ6" s="5">
        <v>1634.3592000000001</v>
      </c>
      <c r="BA6">
        <f>AZ6-'Single layer HM-12.0'!I6</f>
        <v>198.85360000000014</v>
      </c>
      <c r="BB6" s="5">
        <v>1547.2655999999999</v>
      </c>
      <c r="BC6">
        <f>BB6-'Single layer HM-12.0'!I6</f>
        <v>111.75999999999999</v>
      </c>
    </row>
    <row r="7" spans="1:55" x14ac:dyDescent="0.25">
      <c r="A7" s="1" t="s">
        <v>4</v>
      </c>
      <c r="H7" s="5"/>
      <c r="I7">
        <v>811.38400000000001</v>
      </c>
      <c r="J7" s="5">
        <v>36.482399999999998</v>
      </c>
      <c r="K7" s="5">
        <v>40.450699999999998</v>
      </c>
      <c r="L7" s="5">
        <v>41.601999999999997</v>
      </c>
      <c r="M7" s="5">
        <f t="shared" si="0"/>
        <v>223.9008</v>
      </c>
      <c r="N7" s="5">
        <v>35.048499999999997</v>
      </c>
      <c r="O7" s="5">
        <v>39.717799999999997</v>
      </c>
      <c r="P7" s="5">
        <v>40.9955</v>
      </c>
      <c r="Q7">
        <f>UplinkPoly!M10*'Single layer HM-12.0'!N7+UplinkPoly!N10*'Single layer HM-12.0'!N7^2+UplinkPoly!O10*'Single layer HM-12.0'!N7^3+UplinkPoly!P10</f>
        <v>248.35426037710204</v>
      </c>
      <c r="R7" s="5">
        <f t="shared" si="1"/>
        <v>162.2088</v>
      </c>
      <c r="S7" s="5">
        <v>34.122999999999998</v>
      </c>
      <c r="T7" s="5">
        <v>39.377600000000001</v>
      </c>
      <c r="U7" s="5">
        <v>40.947000000000003</v>
      </c>
      <c r="V7">
        <f>UplinkPoly!R10*'Single layer HM-12.0'!S7+UplinkPoly!S10*'Single layer HM-12.0'!S7^2+UplinkPoly!T10*'Single layer HM-12.0'!S7^3+UplinkPoly!U10</f>
        <v>175.09122189558548</v>
      </c>
      <c r="W7" s="5">
        <f t="shared" si="2"/>
        <v>89.131200000000035</v>
      </c>
      <c r="X7" s="5">
        <v>33.379300000000001</v>
      </c>
      <c r="Y7" s="5">
        <v>39.462299999999999</v>
      </c>
      <c r="Z7" s="5">
        <v>41.568600000000004</v>
      </c>
      <c r="AA7">
        <f>UplinkPoly!W10*'Single layer HM-12.0'!X7+UplinkPoly!X10*'Single layer HM-12.0'!X7^2+UplinkPoly!Y10*'Single layer HM-12.0'!X7^3+UplinkPoly!Z10</f>
        <v>93.460081926233443</v>
      </c>
      <c r="AB7" s="5">
        <f t="shared" si="3"/>
        <v>171.06240000000003</v>
      </c>
      <c r="AC7" s="5">
        <v>34.132199999999997</v>
      </c>
      <c r="AD7" s="5">
        <v>39.458300000000001</v>
      </c>
      <c r="AE7" s="5">
        <v>40.7928</v>
      </c>
      <c r="AF7">
        <f>UplinkPoly!AB10*'Single layer HM-12.0'!AC7+UplinkPoly!AC10*'Single layer HM-12.0'!AC7^2+UplinkPoly!AD10*'Single layer HM-12.0'!AC7^3+UplinkPoly!AE10</f>
        <v>184.24438761924102</v>
      </c>
      <c r="AG7" s="5">
        <f t="shared" si="4"/>
        <v>123.56000000000006</v>
      </c>
      <c r="AH7" s="5">
        <v>33.142899999999997</v>
      </c>
      <c r="AI7" s="5">
        <v>39.1126</v>
      </c>
      <c r="AJ7" s="5">
        <v>40.724800000000002</v>
      </c>
      <c r="AK7">
        <f>UplinkPoly!AG10*'Single layer HM-12.0'!AH7+UplinkPoly!AH10*'Single layer HM-12.0'!AH7^2+UplinkPoly!AI10*'Single layer HM-12.0'!AH7^3+UplinkPoly!AJ10</f>
        <v>131.35961165988192</v>
      </c>
      <c r="AL7" s="5">
        <f t="shared" si="5"/>
        <v>69.166399999999953</v>
      </c>
      <c r="AM7" s="5">
        <v>32.351500000000001</v>
      </c>
      <c r="AN7" s="5">
        <v>39.143799999999999</v>
      </c>
      <c r="AO7" s="5">
        <v>41.344299999999997</v>
      </c>
      <c r="AP7">
        <f>UplinkPoly!AL10*'Single layer HM-12.0'!AM7+UplinkPoly!AM10*'Single layer HM-12.0'!AM7^2+UplinkPoly!AN10*'Single layer HM-12.0'!AM7^3+UplinkPoly!AO10</f>
        <v>72.18546510291003</v>
      </c>
      <c r="AR7" s="5">
        <v>1036.0616</v>
      </c>
      <c r="AS7">
        <f>AR7-'Single layer HM-12.0'!I7</f>
        <v>223.9008</v>
      </c>
      <c r="AT7" s="5">
        <v>974.36959999999999</v>
      </c>
      <c r="AU7">
        <f>AT7-'Single layer HM-12.0'!I7</f>
        <v>162.2088</v>
      </c>
      <c r="AV7" s="5">
        <v>901.29200000000003</v>
      </c>
      <c r="AW7">
        <f>AV7-'Single layer HM-12.0'!I7</f>
        <v>89.131200000000035</v>
      </c>
      <c r="AX7" s="5">
        <v>983.22320000000002</v>
      </c>
      <c r="AY7">
        <f>AX7-'Single layer HM-12.0'!I7</f>
        <v>171.06240000000003</v>
      </c>
      <c r="AZ7" s="5">
        <v>935.72080000000005</v>
      </c>
      <c r="BA7">
        <f>AZ7-'Single layer HM-12.0'!I7</f>
        <v>123.56000000000006</v>
      </c>
      <c r="BB7" s="5">
        <v>881.32719999999995</v>
      </c>
      <c r="BC7">
        <f>BB7-'Single layer HM-12.0'!I7</f>
        <v>69.166399999999953</v>
      </c>
    </row>
    <row r="8" spans="1:55" x14ac:dyDescent="0.25">
      <c r="A8" s="1"/>
      <c r="M8" s="5"/>
      <c r="R8" s="5"/>
      <c r="W8" s="5"/>
      <c r="AB8" s="5"/>
      <c r="AG8" s="5"/>
      <c r="AL8" s="5"/>
    </row>
    <row r="9" spans="1:55" x14ac:dyDescent="0.25">
      <c r="A9" s="1"/>
      <c r="M9" s="5"/>
      <c r="R9" s="5"/>
      <c r="W9" s="5"/>
      <c r="AB9" s="5"/>
      <c r="AG9" s="5"/>
      <c r="AL9" s="5"/>
    </row>
    <row r="10" spans="1:55" x14ac:dyDescent="0.25">
      <c r="A10" s="1"/>
      <c r="M10" s="5"/>
      <c r="R10" s="5"/>
      <c r="W10" s="5"/>
      <c r="AB10" s="5"/>
      <c r="AG10" s="5"/>
      <c r="AL10" s="5"/>
    </row>
    <row r="11" spans="1:55" x14ac:dyDescent="0.25">
      <c r="A11" s="1"/>
      <c r="M11" s="5"/>
      <c r="R11" s="5"/>
      <c r="W11" s="5"/>
      <c r="AB11" s="5"/>
      <c r="AG11" s="5"/>
      <c r="AL11" s="5"/>
    </row>
    <row r="12" spans="1:55" x14ac:dyDescent="0.25">
      <c r="A12" s="1" t="s">
        <v>5</v>
      </c>
      <c r="I12">
        <v>7678.6304</v>
      </c>
      <c r="J12" s="5">
        <v>40.068800000000003</v>
      </c>
      <c r="K12" s="5">
        <v>42.383099999999999</v>
      </c>
      <c r="L12" s="5">
        <v>43.790300000000002</v>
      </c>
      <c r="M12" s="5">
        <f t="shared" si="0"/>
        <v>1205.3271999999997</v>
      </c>
      <c r="N12" s="5">
        <v>40.029899999999998</v>
      </c>
      <c r="O12" s="5">
        <v>41.828000000000003</v>
      </c>
      <c r="P12" s="5">
        <v>43.059600000000003</v>
      </c>
      <c r="Q12">
        <f>UplinkPoly!M18*'Single layer HM-12.0'!N12+UplinkPoly!N18*'Single layer HM-12.0'!N12^2+UplinkPoly!O18*'Single layer HM-12.0'!N12^3+UplinkPoly!P18</f>
        <v>1319.7541203781111</v>
      </c>
      <c r="R12" s="5">
        <f t="shared" si="1"/>
        <v>722.52319999999963</v>
      </c>
      <c r="S12" s="5">
        <v>40.004899999999999</v>
      </c>
      <c r="T12" s="5">
        <v>42.193800000000003</v>
      </c>
      <c r="U12" s="5">
        <v>43.610199999999999</v>
      </c>
      <c r="V12">
        <f>UplinkPoly!R18*'Single layer HM-12.0'!S12+UplinkPoly!S18*'Single layer HM-12.0'!S12^2+UplinkPoly!T18*'Single layer HM-12.0'!S12^3+UplinkPoly!U18</f>
        <v>768.45288915245237</v>
      </c>
      <c r="W12" s="5">
        <f t="shared" si="2"/>
        <v>279.77919999999995</v>
      </c>
      <c r="X12" s="5">
        <v>40.620699999999999</v>
      </c>
      <c r="Y12" s="5">
        <v>43.504600000000003</v>
      </c>
      <c r="Z12" s="5">
        <v>45.252899999999997</v>
      </c>
      <c r="AA12">
        <f>UplinkPoly!W18*'Single layer HM-12.0'!X12+UplinkPoly!X18*'Single layer HM-12.0'!X12^2+UplinkPoly!Y18*'Single layer HM-12.0'!X12^3+UplinkPoly!Z18</f>
        <v>292.75850068982163</v>
      </c>
      <c r="AB12" s="5">
        <f t="shared" si="3"/>
        <v>958.19440000000031</v>
      </c>
      <c r="AC12" s="5">
        <v>38.930900000000001</v>
      </c>
      <c r="AD12" s="5">
        <v>41.145200000000003</v>
      </c>
      <c r="AE12" s="5">
        <v>42.380299999999998</v>
      </c>
      <c r="AF12">
        <f>UplinkPoly!AB18*'Single layer HM-12.0'!AC12+UplinkPoly!AC18*'Single layer HM-12.0'!AC12^2+UplinkPoly!AD18*'Single layer HM-12.0'!AC12^3+UplinkPoly!AE18</f>
        <v>1019.6219917474309</v>
      </c>
      <c r="AG12" s="5">
        <f t="shared" si="4"/>
        <v>588.92239999999947</v>
      </c>
      <c r="AH12" s="5">
        <v>38.780999999999999</v>
      </c>
      <c r="AI12" s="5">
        <v>41.366799999999998</v>
      </c>
      <c r="AJ12" s="5">
        <v>42.864600000000003</v>
      </c>
      <c r="AK12">
        <f>UplinkPoly!AG18*'Single layer HM-12.0'!AH12+UplinkPoly!AH18*'Single layer HM-12.0'!AH12^2+UplinkPoly!AI18*'Single layer HM-12.0'!AH12^3+UplinkPoly!AJ18</f>
        <v>616.77648453252004</v>
      </c>
      <c r="AL12" s="5">
        <f t="shared" si="5"/>
        <v>230.3104000000003</v>
      </c>
      <c r="AM12" s="5">
        <v>39.274700000000003</v>
      </c>
      <c r="AN12" s="5">
        <v>42.557899999999997</v>
      </c>
      <c r="AO12" s="5">
        <v>44.453200000000002</v>
      </c>
      <c r="AP12">
        <f>UplinkPoly!AL18*'Single layer HM-12.0'!AM12+UplinkPoly!AM18*'Single layer HM-12.0'!AM12^2+UplinkPoly!AN18*'Single layer HM-12.0'!AM12^3+UplinkPoly!AO18</f>
        <v>238.2214109886786</v>
      </c>
      <c r="AR12" s="5">
        <v>8884.7343999999994</v>
      </c>
      <c r="AS12">
        <f>AR12-'Single layer HM-12.0'!I12</f>
        <v>1205.3271999999997</v>
      </c>
      <c r="AT12" s="5">
        <v>8401.9303999999993</v>
      </c>
      <c r="AU12">
        <f>AT12-'Single layer HM-12.0'!I12</f>
        <v>722.52319999999963</v>
      </c>
      <c r="AV12" s="5">
        <v>7959.1863999999996</v>
      </c>
      <c r="AW12">
        <f>AV12-'Single layer HM-12.0'!I12</f>
        <v>279.77919999999995</v>
      </c>
      <c r="AX12" s="5">
        <v>8637.6016</v>
      </c>
      <c r="AY12">
        <f>AX12-'Single layer HM-12.0'!I12</f>
        <v>958.19440000000031</v>
      </c>
      <c r="AZ12" s="5">
        <v>8268.3295999999991</v>
      </c>
      <c r="BA12">
        <f>AZ12-'Single layer HM-12.0'!I12</f>
        <v>588.92239999999947</v>
      </c>
      <c r="BB12" s="5">
        <v>7909.7175999999999</v>
      </c>
      <c r="BC12">
        <f>BB12-'Single layer HM-12.0'!I12</f>
        <v>230.3104000000003</v>
      </c>
    </row>
    <row r="13" spans="1:55" x14ac:dyDescent="0.25">
      <c r="A13" s="1" t="s">
        <v>6</v>
      </c>
      <c r="I13">
        <v>3898.0544</v>
      </c>
      <c r="J13" s="5">
        <v>38.045699999999997</v>
      </c>
      <c r="K13" s="5">
        <v>40.864400000000003</v>
      </c>
      <c r="L13" s="5">
        <v>41.9499</v>
      </c>
      <c r="M13" s="5">
        <f t="shared" si="0"/>
        <v>798.64960000000019</v>
      </c>
      <c r="N13" s="5">
        <v>37.5184</v>
      </c>
      <c r="O13" s="5">
        <v>40.065899999999999</v>
      </c>
      <c r="P13" s="5">
        <v>41.413499999999999</v>
      </c>
      <c r="Q13">
        <f>UplinkPoly!M18*'Single layer HM-12.0'!N13+UplinkPoly!N18*'Single layer HM-12.0'!N13^2+UplinkPoly!O18*'Single layer HM-12.0'!N13^3+UplinkPoly!P18</f>
        <v>872.71175732406482</v>
      </c>
      <c r="R13" s="5">
        <f t="shared" si="1"/>
        <v>488.64799999999968</v>
      </c>
      <c r="S13" s="5">
        <v>37.348399999999998</v>
      </c>
      <c r="T13" s="5">
        <v>40.255000000000003</v>
      </c>
      <c r="U13" s="5">
        <v>41.943300000000001</v>
      </c>
      <c r="V13">
        <f>UplinkPoly!R18*'Single layer HM-12.0'!S13+UplinkPoly!S18*'Single layer HM-12.0'!S13^2+UplinkPoly!T18*'Single layer HM-12.0'!S13^3+UplinkPoly!U18</f>
        <v>518.16806598784024</v>
      </c>
      <c r="W13" s="5">
        <f t="shared" si="2"/>
        <v>194.46799999999985</v>
      </c>
      <c r="X13" s="5">
        <v>37.831600000000002</v>
      </c>
      <c r="Y13" s="5">
        <v>41.410800000000002</v>
      </c>
      <c r="Z13" s="5">
        <v>43.588000000000001</v>
      </c>
      <c r="AA13">
        <f>UplinkPoly!W18*'Single layer HM-12.0'!X13+UplinkPoly!X18*'Single layer HM-12.0'!X13^2+UplinkPoly!Y18*'Single layer HM-12.0'!X13^3+UplinkPoly!Z18</f>
        <v>202.72251800187178</v>
      </c>
      <c r="AB13" s="5">
        <f t="shared" si="3"/>
        <v>633.32239999999956</v>
      </c>
      <c r="AC13" s="5">
        <v>36.438400000000001</v>
      </c>
      <c r="AD13" s="5">
        <v>39.3934</v>
      </c>
      <c r="AE13" s="5">
        <v>40.863999999999997</v>
      </c>
      <c r="AF13">
        <f>UplinkPoly!AB18*'Single layer HM-12.0'!AC13+UplinkPoly!AC18*'Single layer HM-12.0'!AC13^2+UplinkPoly!AD18*'Single layer HM-12.0'!AC13^3+UplinkPoly!AE18</f>
        <v>677.05429491185259</v>
      </c>
      <c r="AG13" s="5">
        <f t="shared" si="4"/>
        <v>391.82159999999976</v>
      </c>
      <c r="AH13" s="5">
        <v>36.148200000000003</v>
      </c>
      <c r="AI13" s="5">
        <v>39.466799999999999</v>
      </c>
      <c r="AJ13" s="5">
        <v>41.329500000000003</v>
      </c>
      <c r="AK13">
        <f>UplinkPoly!AG18*'Single layer HM-12.0'!AH13+UplinkPoly!AH18*'Single layer HM-12.0'!AH13^2+UplinkPoly!AI18*'Single layer HM-12.0'!AH13^3+UplinkPoly!AJ18</f>
        <v>410.62433393691845</v>
      </c>
      <c r="AL13" s="5">
        <f t="shared" si="5"/>
        <v>160.1271999999999</v>
      </c>
      <c r="AM13" s="5">
        <v>36.536900000000003</v>
      </c>
      <c r="AN13" s="5">
        <v>40.502699999999997</v>
      </c>
      <c r="AO13" s="5">
        <v>42.8474</v>
      </c>
      <c r="AP13">
        <f>UplinkPoly!AL18*'Single layer HM-12.0'!AM13+UplinkPoly!AM18*'Single layer HM-12.0'!AM13^2+UplinkPoly!AN18*'Single layer HM-12.0'!AM13^3+UplinkPoly!AO18</f>
        <v>165.89196165840235</v>
      </c>
      <c r="AR13" s="5">
        <v>4697.4808000000003</v>
      </c>
      <c r="AS13">
        <f>AR13-'Single layer HM-12.0'!I13</f>
        <v>798.64960000000019</v>
      </c>
      <c r="AT13" s="5">
        <v>4387.4791999999998</v>
      </c>
      <c r="AU13">
        <f>AT13-'Single layer HM-12.0'!I13</f>
        <v>488.64799999999968</v>
      </c>
      <c r="AV13" s="5">
        <v>4093.2991999999999</v>
      </c>
      <c r="AW13">
        <f>AV13-'Single layer HM-12.0'!I13</f>
        <v>194.46799999999985</v>
      </c>
      <c r="AX13" s="5">
        <v>4532.1535999999996</v>
      </c>
      <c r="AY13">
        <f>AX13-'Single layer HM-12.0'!I13</f>
        <v>633.32239999999956</v>
      </c>
      <c r="AZ13" s="5">
        <v>4290.6527999999998</v>
      </c>
      <c r="BA13">
        <f>AZ13-'Single layer HM-12.0'!I13</f>
        <v>391.82159999999976</v>
      </c>
      <c r="BB13" s="5">
        <v>4058.9584</v>
      </c>
      <c r="BC13">
        <f>BB13-'Single layer HM-12.0'!I13</f>
        <v>160.1271999999999</v>
      </c>
    </row>
    <row r="14" spans="1:55" x14ac:dyDescent="0.25">
      <c r="A14" s="1" t="s">
        <v>7</v>
      </c>
      <c r="I14">
        <v>2115.3919999999998</v>
      </c>
      <c r="J14" s="5">
        <v>35.997199999999999</v>
      </c>
      <c r="K14" s="5">
        <v>39.688200000000002</v>
      </c>
      <c r="L14" s="5">
        <v>40.713299999999997</v>
      </c>
      <c r="M14" s="5">
        <f t="shared" si="0"/>
        <v>520.51360000000022</v>
      </c>
      <c r="N14" s="5">
        <v>35.1066</v>
      </c>
      <c r="O14" s="5">
        <v>38.8127</v>
      </c>
      <c r="P14" s="5">
        <v>40.412700000000001</v>
      </c>
      <c r="Q14">
        <f>UplinkPoly!M18*'Single layer HM-12.0'!N14+UplinkPoly!N18*'Single layer HM-12.0'!N14^2+UplinkPoly!O18*'Single layer HM-12.0'!N14^3+UplinkPoly!P18</f>
        <v>569.32886277261423</v>
      </c>
      <c r="R14" s="5">
        <f t="shared" si="1"/>
        <v>321.89840000000004</v>
      </c>
      <c r="S14" s="5">
        <v>34.816000000000003</v>
      </c>
      <c r="T14" s="5">
        <v>38.894799999999996</v>
      </c>
      <c r="U14" s="5">
        <v>40.899000000000001</v>
      </c>
      <c r="V14">
        <f>UplinkPoly!R18*'Single layer HM-12.0'!S14+UplinkPoly!S18*'Single layer HM-12.0'!S14^2+UplinkPoly!T18*'Single layer HM-12.0'!S14^3+UplinkPoly!U18</f>
        <v>341.25454801672004</v>
      </c>
      <c r="W14" s="5">
        <f t="shared" si="2"/>
        <v>131.84079999999994</v>
      </c>
      <c r="X14" s="5">
        <v>35.205300000000001</v>
      </c>
      <c r="Y14" s="5">
        <v>39.9467</v>
      </c>
      <c r="Z14" s="5">
        <v>42.381999999999998</v>
      </c>
      <c r="AA14">
        <f>UplinkPoly!W18*'Single layer HM-12.0'!X14+UplinkPoly!X18*'Single layer HM-12.0'!X14^2+UplinkPoly!Y18*'Single layer HM-12.0'!X14^3+UplinkPoly!Z18</f>
        <v>136.941588493023</v>
      </c>
      <c r="AB14" s="5">
        <f t="shared" si="3"/>
        <v>401.31919999999991</v>
      </c>
      <c r="AC14" s="5">
        <v>34.060200000000002</v>
      </c>
      <c r="AD14" s="5">
        <v>38.172600000000003</v>
      </c>
      <c r="AE14" s="5">
        <v>39.953299999999999</v>
      </c>
      <c r="AF14">
        <f>UplinkPoly!AB18*'Single layer HM-12.0'!AC14+UplinkPoly!AC18*'Single layer HM-12.0'!AC14^2+UplinkPoly!AD18*'Single layer HM-12.0'!AC14^3+UplinkPoly!AE18</f>
        <v>429.361061101019</v>
      </c>
      <c r="AG14" s="5">
        <f t="shared" si="4"/>
        <v>252.45679999999993</v>
      </c>
      <c r="AH14" s="5">
        <v>33.656300000000002</v>
      </c>
      <c r="AI14" s="5">
        <v>38.168199999999999</v>
      </c>
      <c r="AJ14" s="5">
        <v>40.366199999999999</v>
      </c>
      <c r="AK14">
        <f>UplinkPoly!AG18*'Single layer HM-12.0'!AH14+UplinkPoly!AH18*'Single layer HM-12.0'!AH14^2+UplinkPoly!AI18*'Single layer HM-12.0'!AH14^3+UplinkPoly!AJ18</f>
        <v>263.93386194368031</v>
      </c>
      <c r="AL14" s="5">
        <f t="shared" si="5"/>
        <v>105.59360000000015</v>
      </c>
      <c r="AM14" s="5">
        <v>33.974800000000002</v>
      </c>
      <c r="AN14" s="5">
        <v>39.087699999999998</v>
      </c>
      <c r="AO14" s="5">
        <v>41.647799999999997</v>
      </c>
      <c r="AP14">
        <f>UplinkPoly!AL18*'Single layer HM-12.0'!AM14+UplinkPoly!AM18*'Single layer HM-12.0'!AM14^2+UplinkPoly!AN18*'Single layer HM-12.0'!AM14^3+UplinkPoly!AO18</f>
        <v>108.85317029256953</v>
      </c>
      <c r="AR14" s="5">
        <v>2636.6824000000001</v>
      </c>
      <c r="AS14">
        <f>AR14-'Single layer HM-12.0'!I14</f>
        <v>520.51360000000022</v>
      </c>
      <c r="AT14" s="5">
        <v>2438.0672</v>
      </c>
      <c r="AU14">
        <f>AT14-'Single layer HM-12.0'!I14</f>
        <v>321.89840000000004</v>
      </c>
      <c r="AV14" s="5">
        <v>2248.0095999999999</v>
      </c>
      <c r="AW14">
        <f>AV14-'Single layer HM-12.0'!I14</f>
        <v>131.84079999999994</v>
      </c>
      <c r="AX14" s="5">
        <v>2517.4879999999998</v>
      </c>
      <c r="AY14">
        <f>AX14-'Single layer HM-12.0'!I14</f>
        <v>401.31919999999991</v>
      </c>
      <c r="AZ14" s="5">
        <v>2368.6255999999998</v>
      </c>
      <c r="BA14">
        <f>AZ14-'Single layer HM-12.0'!I14</f>
        <v>252.45679999999993</v>
      </c>
      <c r="BB14" s="5">
        <v>2221.7624000000001</v>
      </c>
      <c r="BC14">
        <f>BB14-'Single layer HM-12.0'!I14</f>
        <v>105.59360000000015</v>
      </c>
    </row>
    <row r="15" spans="1:55" x14ac:dyDescent="0.25">
      <c r="A15" s="1" t="s">
        <v>8</v>
      </c>
      <c r="I15">
        <v>1130.136</v>
      </c>
      <c r="J15" s="5">
        <v>33.915100000000002</v>
      </c>
      <c r="K15" s="5">
        <v>38.220399999999998</v>
      </c>
      <c r="L15" s="5">
        <v>39.438400000000001</v>
      </c>
      <c r="M15" s="5">
        <f t="shared" si="0"/>
        <v>322.60159999999996</v>
      </c>
      <c r="N15" s="5">
        <v>32.798099999999998</v>
      </c>
      <c r="O15" s="5">
        <v>37.338700000000003</v>
      </c>
      <c r="P15" s="5">
        <v>39.3767</v>
      </c>
      <c r="Q15">
        <f>UplinkPoly!M18*'Single layer HM-12.0'!N15+UplinkPoly!N18*'Single layer HM-12.0'!N15^2+UplinkPoly!O18*'Single layer HM-12.0'!N15^3+UplinkPoly!P18</f>
        <v>355.8713108344291</v>
      </c>
      <c r="R15" s="5">
        <f t="shared" si="1"/>
        <v>202.76160000000004</v>
      </c>
      <c r="S15" s="5">
        <v>32.396799999999999</v>
      </c>
      <c r="T15" s="5">
        <v>37.3322</v>
      </c>
      <c r="U15" s="5">
        <v>39.785400000000003</v>
      </c>
      <c r="V15">
        <f>UplinkPoly!R18*'Single layer HM-12.0'!S15+UplinkPoly!S18*'Single layer HM-12.0'!S15^2+UplinkPoly!T18*'Single layer HM-12.0'!S15^3+UplinkPoly!U18</f>
        <v>215.65323653822907</v>
      </c>
      <c r="W15" s="5">
        <f t="shared" si="2"/>
        <v>86.891200000000026</v>
      </c>
      <c r="X15" s="5">
        <v>32.723399999999998</v>
      </c>
      <c r="Y15" s="5">
        <v>38.1721</v>
      </c>
      <c r="Z15" s="5">
        <v>40.933999999999997</v>
      </c>
      <c r="AA15">
        <f>UplinkPoly!W18*'Single layer HM-12.0'!X15+UplinkPoly!X18*'Single layer HM-12.0'!X15^2+UplinkPoly!Y18*'Single layer HM-12.0'!X15^3+UplinkPoly!Z18</f>
        <v>90.005366247726457</v>
      </c>
      <c r="AB15" s="5">
        <f t="shared" si="3"/>
        <v>242.24800000000005</v>
      </c>
      <c r="AC15" s="5">
        <v>31.860800000000001</v>
      </c>
      <c r="AD15" s="5">
        <v>37.033299999999997</v>
      </c>
      <c r="AE15" s="5">
        <v>39.157499999999999</v>
      </c>
      <c r="AF15">
        <f>UplinkPoly!AB18*'Single layer HM-12.0'!AC15+UplinkPoly!AC18*'Single layer HM-12.0'!AC15^2+UplinkPoly!AD18*'Single layer HM-12.0'!AC15^3+UplinkPoly!AE18</f>
        <v>260.18020551069367</v>
      </c>
      <c r="AG15" s="5">
        <f t="shared" si="4"/>
        <v>154.2672</v>
      </c>
      <c r="AH15" s="5">
        <v>31.379100000000001</v>
      </c>
      <c r="AI15" s="5">
        <v>36.994500000000002</v>
      </c>
      <c r="AJ15" s="5">
        <v>39.549900000000001</v>
      </c>
      <c r="AK15">
        <f>UplinkPoly!AG18*'Single layer HM-12.0'!AH15+UplinkPoly!AH18*'Single layer HM-12.0'!AH15^2+UplinkPoly!AI18*'Single layer HM-12.0'!AH15^3+UplinkPoly!AJ18</f>
        <v>161.92036920980172</v>
      </c>
      <c r="AL15" s="5">
        <f t="shared" si="5"/>
        <v>68</v>
      </c>
      <c r="AM15" s="5">
        <v>31.633199999999999</v>
      </c>
      <c r="AN15" s="5">
        <v>37.794600000000003</v>
      </c>
      <c r="AO15" s="5">
        <v>40.635800000000003</v>
      </c>
      <c r="AP15">
        <f>UplinkPoly!AL18*'Single layer HM-12.0'!AM15+UplinkPoly!AM18*'Single layer HM-12.0'!AM15^2+UplinkPoly!AN18*'Single layer HM-12.0'!AM15^3+UplinkPoly!AO18</f>
        <v>69.732266687292167</v>
      </c>
      <c r="AR15" s="5">
        <v>1453.5144</v>
      </c>
      <c r="AS15">
        <f>AR15-'Single layer HM-12.0'!I15</f>
        <v>322.60159999999996</v>
      </c>
      <c r="AT15" s="5">
        <v>1333.6744000000001</v>
      </c>
      <c r="AU15">
        <f>AT15-'Single layer HM-12.0'!I15</f>
        <v>202.76160000000004</v>
      </c>
      <c r="AV15" s="5">
        <v>1217.8040000000001</v>
      </c>
      <c r="AW15">
        <f>AV15-'Single layer HM-12.0'!I15</f>
        <v>86.891200000000026</v>
      </c>
      <c r="AX15" s="5">
        <v>1373.1608000000001</v>
      </c>
      <c r="AY15">
        <f>AX15-'Single layer HM-12.0'!I15</f>
        <v>242.24800000000005</v>
      </c>
      <c r="AZ15" s="5">
        <v>1285.18</v>
      </c>
      <c r="BA15">
        <f>AZ15-'Single layer HM-12.0'!I15</f>
        <v>154.2672</v>
      </c>
      <c r="BB15" s="5">
        <v>1198.9128000000001</v>
      </c>
      <c r="BC15">
        <f>BB15-'Single layer HM-12.0'!I15</f>
        <v>68</v>
      </c>
    </row>
    <row r="16" spans="1:55" x14ac:dyDescent="0.25">
      <c r="A16" s="1"/>
      <c r="M16" s="5"/>
      <c r="R16" s="5"/>
      <c r="W16" s="5"/>
      <c r="AB16" s="5"/>
      <c r="AG16" s="5"/>
      <c r="AL16" s="5"/>
    </row>
    <row r="17" spans="1:55" x14ac:dyDescent="0.25">
      <c r="A17" s="1"/>
      <c r="M17" s="5"/>
      <c r="R17" s="5"/>
      <c r="W17" s="5"/>
      <c r="AB17" s="5"/>
      <c r="AG17" s="5"/>
      <c r="AL17" s="5"/>
    </row>
    <row r="18" spans="1:55" x14ac:dyDescent="0.25">
      <c r="A18" s="1"/>
      <c r="M18" s="5"/>
      <c r="R18" s="5"/>
      <c r="W18" s="5"/>
      <c r="AB18" s="5"/>
      <c r="AG18" s="5"/>
      <c r="AL18" s="5"/>
    </row>
    <row r="19" spans="1:55" x14ac:dyDescent="0.25">
      <c r="A19" s="1"/>
      <c r="M19" s="5"/>
      <c r="R19" s="5"/>
      <c r="W19" s="5"/>
      <c r="AB19" s="5"/>
      <c r="AG19" s="5"/>
      <c r="AL19" s="5"/>
    </row>
    <row r="20" spans="1:55" x14ac:dyDescent="0.25">
      <c r="A20" s="1" t="s">
        <v>9</v>
      </c>
      <c r="I20">
        <v>18418.731199999998</v>
      </c>
      <c r="J20" s="5">
        <v>38.482100000000003</v>
      </c>
      <c r="K20" s="5">
        <v>40.037799999999997</v>
      </c>
      <c r="L20" s="5">
        <v>43.603700000000003</v>
      </c>
      <c r="M20" s="5">
        <f t="shared" si="0"/>
        <v>2142.4104000000007</v>
      </c>
      <c r="N20" s="5">
        <v>40.116700000000002</v>
      </c>
      <c r="O20" s="5">
        <v>41.713900000000002</v>
      </c>
      <c r="P20" s="5">
        <v>43.641399999999997</v>
      </c>
      <c r="Q20">
        <f>UplinkPoly!M26*'Single layer HM-12.0'!N20+UplinkPoly!N26*'Single layer HM-12.0'!N20^2+UplinkPoly!O26*'Single layer HM-12.0'!N20^3+UplinkPoly!P26</f>
        <v>2334.4094097556517</v>
      </c>
      <c r="R20" s="5">
        <f t="shared" si="1"/>
        <v>1348.5663999999997</v>
      </c>
      <c r="S20" s="5">
        <v>40.484400000000001</v>
      </c>
      <c r="T20" s="5">
        <v>42.395899999999997</v>
      </c>
      <c r="U20" s="5">
        <v>43.577300000000001</v>
      </c>
      <c r="V20">
        <f>UplinkPoly!R26*'Single layer HM-12.0'!S20+UplinkPoly!S26*'Single layer HM-12.0'!S20^2+UplinkPoly!T26*'Single layer HM-12.0'!S20^3+UplinkPoly!U26</f>
        <v>1421.7665941344058</v>
      </c>
      <c r="W20" s="5">
        <f t="shared" si="2"/>
        <v>614.60399999999936</v>
      </c>
      <c r="X20" s="5">
        <v>40.994199999999999</v>
      </c>
      <c r="Y20" s="5">
        <v>43.569600000000001</v>
      </c>
      <c r="Z20" s="5">
        <v>43.833199999999998</v>
      </c>
      <c r="AA20">
        <f>UplinkPoly!W26*'Single layer HM-12.0'!X20+UplinkPoly!X26*'Single layer HM-12.0'!X20^2+UplinkPoly!Y26*'Single layer HM-12.0'!X20^3+UplinkPoly!Z26</f>
        <v>637.4110296151639</v>
      </c>
      <c r="AB20" s="5">
        <f t="shared" si="3"/>
        <v>1718.3551999999981</v>
      </c>
      <c r="AC20" s="5">
        <v>39.178800000000003</v>
      </c>
      <c r="AD20" s="5">
        <v>41.234200000000001</v>
      </c>
      <c r="AE20" s="5">
        <v>42.9054</v>
      </c>
      <c r="AF20">
        <f>UplinkPoly!AB26*'Single layer HM-12.0'!AC20+UplinkPoly!AC26*'Single layer HM-12.0'!AC20^2+UplinkPoly!AD26*'Single layer HM-12.0'!AC20^3+UplinkPoly!AE26</f>
        <v>1815.69256179699</v>
      </c>
      <c r="AG20" s="5">
        <f t="shared" si="4"/>
        <v>1122.7295999999988</v>
      </c>
      <c r="AH20" s="5">
        <v>39.296900000000001</v>
      </c>
      <c r="AI20" s="5">
        <v>41.730400000000003</v>
      </c>
      <c r="AJ20" s="5">
        <v>42.695</v>
      </c>
      <c r="AK20">
        <f>UplinkPoly!AG26*'Single layer HM-12.0'!AH20+UplinkPoly!AH26*'Single layer HM-12.0'!AH20^2+UplinkPoly!AI26*'Single layer HM-12.0'!AH20^3+UplinkPoly!AJ26</f>
        <v>1166.2323130323305</v>
      </c>
      <c r="AL20" s="5">
        <f t="shared" si="5"/>
        <v>527.44640000000072</v>
      </c>
      <c r="AM20" s="5">
        <v>39.617100000000001</v>
      </c>
      <c r="AN20" s="5">
        <v>42.6447</v>
      </c>
      <c r="AO20" s="5">
        <v>42.756500000000003</v>
      </c>
      <c r="AP20">
        <f>UplinkPoly!AL26*'Single layer HM-12.0'!AM20+UplinkPoly!AM26*'Single layer HM-12.0'!AM20^2+UplinkPoly!AN26*'Single layer HM-12.0'!AM20^3+UplinkPoly!AO26</f>
        <v>542.92509549674287</v>
      </c>
      <c r="AR20" s="5">
        <v>20562.750400000001</v>
      </c>
      <c r="AS20">
        <f>AR20-'Single layer HM-12.0'!I20</f>
        <v>2142.4104000000007</v>
      </c>
      <c r="AT20" s="5">
        <v>19768.9064</v>
      </c>
      <c r="AU20">
        <f>AT20-'Single layer HM-12.0'!I20</f>
        <v>1348.5663999999997</v>
      </c>
      <c r="AV20" s="5">
        <v>19034.944</v>
      </c>
      <c r="AW20">
        <f>AV20-'Single layer HM-12.0'!I20</f>
        <v>614.60399999999936</v>
      </c>
      <c r="AX20" s="5">
        <v>20138.695199999998</v>
      </c>
      <c r="AY20">
        <f>AX20-'Single layer HM-12.0'!I20</f>
        <v>1718.3551999999981</v>
      </c>
      <c r="AZ20" s="5">
        <v>19543.069599999999</v>
      </c>
      <c r="BA20">
        <f>AZ20-'Single layer HM-12.0'!I20</f>
        <v>1122.7295999999988</v>
      </c>
      <c r="BB20" s="5">
        <v>18947.786400000001</v>
      </c>
      <c r="BC20">
        <f>BB20-'Single layer HM-12.0'!I20</f>
        <v>527.44640000000072</v>
      </c>
    </row>
    <row r="21" spans="1:55" x14ac:dyDescent="0.25">
      <c r="A21" s="1" t="s">
        <v>10</v>
      </c>
      <c r="I21">
        <v>6867.8887999999997</v>
      </c>
      <c r="J21" s="5">
        <v>37.1875</v>
      </c>
      <c r="K21" s="5">
        <v>39.242199999999997</v>
      </c>
      <c r="L21" s="5">
        <v>42.219299999999997</v>
      </c>
      <c r="M21" s="5">
        <f t="shared" si="0"/>
        <v>1460.0832</v>
      </c>
      <c r="N21" s="5">
        <v>37.933799999999998</v>
      </c>
      <c r="O21" s="5">
        <v>40.496299999999998</v>
      </c>
      <c r="P21" s="5">
        <v>41.855800000000002</v>
      </c>
      <c r="Q21">
        <f>UplinkPoly!M26*'Single layer HM-12.0'!N21+UplinkPoly!N26*'Single layer HM-12.0'!N21^2+UplinkPoly!O26*'Single layer HM-12.0'!N21^3+UplinkPoly!P26</f>
        <v>1582.1392378855526</v>
      </c>
      <c r="R21" s="5">
        <f t="shared" si="1"/>
        <v>956.71920000000046</v>
      </c>
      <c r="S21" s="5">
        <v>37.909999999999997</v>
      </c>
      <c r="T21" s="5">
        <v>40.8369</v>
      </c>
      <c r="U21" s="5">
        <v>41.557899999999997</v>
      </c>
      <c r="V21">
        <f>UplinkPoly!R26*'Single layer HM-12.0'!S21+UplinkPoly!S26*'Single layer HM-12.0'!S21^2+UplinkPoly!T26*'Single layer HM-12.0'!S21^3+UplinkPoly!U26</f>
        <v>1007.4797763270799</v>
      </c>
      <c r="W21" s="5">
        <f t="shared" si="2"/>
        <v>453.40400000000045</v>
      </c>
      <c r="X21" s="5">
        <v>38.145200000000003</v>
      </c>
      <c r="Y21" s="5">
        <v>41.599699999999999</v>
      </c>
      <c r="Z21" s="5">
        <v>41.530500000000004</v>
      </c>
      <c r="AA21">
        <f>UplinkPoly!W26*'Single layer HM-12.0'!X21+UplinkPoly!X26*'Single layer HM-12.0'!X21^2+UplinkPoly!Y26*'Single layer HM-12.0'!X21^3+UplinkPoly!Z26</f>
        <v>470.02244493508533</v>
      </c>
      <c r="AB21" s="5">
        <f t="shared" si="3"/>
        <v>1185.1336000000001</v>
      </c>
      <c r="AC21" s="5">
        <v>36.938400000000001</v>
      </c>
      <c r="AD21" s="5">
        <v>39.9726</v>
      </c>
      <c r="AE21" s="5">
        <v>41.101300000000002</v>
      </c>
      <c r="AF21">
        <f>UplinkPoly!AB26*'Single layer HM-12.0'!AC21+UplinkPoly!AC26*'Single layer HM-12.0'!AC21^2+UplinkPoly!AD26*'Single layer HM-12.0'!AC21^3+UplinkPoly!AE26</f>
        <v>1255.6293808503979</v>
      </c>
      <c r="AG21" s="5">
        <f t="shared" si="4"/>
        <v>791.11440000000039</v>
      </c>
      <c r="AH21" s="5">
        <v>36.7149</v>
      </c>
      <c r="AI21" s="5">
        <v>40.148800000000001</v>
      </c>
      <c r="AJ21" s="5">
        <v>40.674199999999999</v>
      </c>
      <c r="AK21">
        <f>UplinkPoly!AG26*'Single layer HM-12.0'!AH21+UplinkPoly!AH26*'Single layer HM-12.0'!AH21^2+UplinkPoly!AI26*'Single layer HM-12.0'!AH21^3+UplinkPoly!AJ26</f>
        <v>824.03634844991393</v>
      </c>
      <c r="AL21" s="5">
        <f t="shared" si="5"/>
        <v>384.10000000000036</v>
      </c>
      <c r="AM21" s="5">
        <v>36.796599999999998</v>
      </c>
      <c r="AN21" s="5">
        <v>40.718299999999999</v>
      </c>
      <c r="AO21" s="5">
        <v>40.469000000000001</v>
      </c>
      <c r="AP21">
        <f>UplinkPoly!AL26*'Single layer HM-12.0'!AM21+UplinkPoly!AM26*'Single layer HM-12.0'!AM21^2+UplinkPoly!AN26*'Single layer HM-12.0'!AM21^3+UplinkPoly!AO26</f>
        <v>396.97441290988718</v>
      </c>
      <c r="AR21" s="5">
        <v>8329.5807999999997</v>
      </c>
      <c r="AS21">
        <f>AR21-'Single layer HM-12.0'!I21</f>
        <v>1460.0832</v>
      </c>
      <c r="AT21" s="5">
        <v>7826.2168000000001</v>
      </c>
      <c r="AU21">
        <f>AT21-'Single layer HM-12.0'!I21</f>
        <v>956.71920000000046</v>
      </c>
      <c r="AV21" s="5">
        <v>7322.9016000000001</v>
      </c>
      <c r="AW21">
        <f>AV21-'Single layer HM-12.0'!I21</f>
        <v>453.40400000000045</v>
      </c>
      <c r="AX21" s="5">
        <v>8054.6311999999998</v>
      </c>
      <c r="AY21">
        <f>AX21-'Single layer HM-12.0'!I21</f>
        <v>1185.1336000000001</v>
      </c>
      <c r="AZ21" s="5">
        <v>7660.6120000000001</v>
      </c>
      <c r="BA21">
        <f>AZ21-'Single layer HM-12.0'!I21</f>
        <v>791.11440000000039</v>
      </c>
      <c r="BB21" s="5">
        <v>7253.5976000000001</v>
      </c>
      <c r="BC21">
        <f>BB21-'Single layer HM-12.0'!I21</f>
        <v>384.10000000000036</v>
      </c>
    </row>
    <row r="22" spans="1:55" x14ac:dyDescent="0.25">
      <c r="A22" s="1" t="s">
        <v>11</v>
      </c>
      <c r="I22">
        <v>3591.1088</v>
      </c>
      <c r="J22" s="5">
        <v>35.760100000000001</v>
      </c>
      <c r="K22" s="5">
        <v>38.659500000000001</v>
      </c>
      <c r="L22" s="5">
        <v>41.077300000000001</v>
      </c>
      <c r="M22" s="5">
        <f t="shared" si="0"/>
        <v>999.71680000000015</v>
      </c>
      <c r="N22" s="5">
        <v>35.671599999999998</v>
      </c>
      <c r="O22" s="5">
        <v>39.481200000000001</v>
      </c>
      <c r="P22" s="5">
        <v>40.441499999999998</v>
      </c>
      <c r="Q22">
        <f>UplinkPoly!M26*'Single layer HM-12.0'!N22+UplinkPoly!N26*'Single layer HM-12.0'!N22^2+UplinkPoly!O26*'Single layer HM-12.0'!N22^3+UplinkPoly!P26</f>
        <v>1080.066294574397</v>
      </c>
      <c r="R22" s="5">
        <f t="shared" si="1"/>
        <v>663.08560000000034</v>
      </c>
      <c r="S22" s="5">
        <v>35.375700000000002</v>
      </c>
      <c r="T22" s="5">
        <v>39.6023</v>
      </c>
      <c r="U22" s="5">
        <v>39.9786</v>
      </c>
      <c r="V22">
        <f>UplinkPoly!R26*'Single layer HM-12.0'!S22+UplinkPoly!S26*'Single layer HM-12.0'!S22^2+UplinkPoly!T26*'Single layer HM-12.0'!S22^3+UplinkPoly!U26</f>
        <v>698.50362217460133</v>
      </c>
      <c r="W22" s="5">
        <f t="shared" si="2"/>
        <v>320.00720000000001</v>
      </c>
      <c r="X22" s="5">
        <v>35.439700000000002</v>
      </c>
      <c r="Y22" s="5">
        <v>40.113900000000001</v>
      </c>
      <c r="Z22" s="5">
        <v>39.747</v>
      </c>
      <c r="AA22">
        <f>UplinkPoly!W26*'Single layer HM-12.0'!X22+UplinkPoly!X26*'Single layer HM-12.0'!X22^2+UplinkPoly!Y26*'Single layer HM-12.0'!X22^3+UplinkPoly!Z26</f>
        <v>331.45623999883537</v>
      </c>
      <c r="AB22" s="5">
        <f t="shared" si="3"/>
        <v>797.22320000000036</v>
      </c>
      <c r="AC22" s="5">
        <v>34.633400000000002</v>
      </c>
      <c r="AD22" s="5">
        <v>38.923299999999998</v>
      </c>
      <c r="AE22" s="5">
        <v>39.674399999999999</v>
      </c>
      <c r="AF22">
        <f>UplinkPoly!AB26*'Single layer HM-12.0'!AC22+UplinkPoly!AC26*'Single layer HM-12.0'!AC22^2+UplinkPoly!AD26*'Single layer HM-12.0'!AC22^3+UplinkPoly!AE26</f>
        <v>844.02721644747362</v>
      </c>
      <c r="AG22" s="5">
        <f t="shared" si="4"/>
        <v>533.70560000000023</v>
      </c>
      <c r="AH22" s="5">
        <v>34.1952</v>
      </c>
      <c r="AI22" s="5">
        <v>38.908499999999997</v>
      </c>
      <c r="AJ22" s="5">
        <v>39.1218</v>
      </c>
      <c r="AK22">
        <f>UplinkPoly!AG26*'Single layer HM-12.0'!AH22+UplinkPoly!AH26*'Single layer HM-12.0'!AH22^2+UplinkPoly!AI26*'Single layer HM-12.0'!AH22^3+UplinkPoly!AJ26</f>
        <v>556.54653461290764</v>
      </c>
      <c r="AL22" s="5">
        <f t="shared" si="5"/>
        <v>262.35359999999991</v>
      </c>
      <c r="AM22" s="5">
        <v>34.152700000000003</v>
      </c>
      <c r="AN22" s="5">
        <v>39.2149</v>
      </c>
      <c r="AO22" s="5">
        <v>38.728499999999997</v>
      </c>
      <c r="AP22">
        <f>UplinkPoly!AL26*'Single layer HM-12.0'!AM22+UplinkPoly!AM26*'Single layer HM-12.0'!AM22^2+UplinkPoly!AN26*'Single layer HM-12.0'!AM22^3+UplinkPoly!AO26</f>
        <v>270.63479614165772</v>
      </c>
      <c r="AR22" s="5">
        <v>4592.4344000000001</v>
      </c>
      <c r="AS22">
        <f>AR22-'Single layer HM-12.0'!I22</f>
        <v>999.71680000000015</v>
      </c>
      <c r="AT22" s="5">
        <v>4255.8032000000003</v>
      </c>
      <c r="AU22">
        <f>AT22-'Single layer HM-12.0'!I22</f>
        <v>663.08560000000034</v>
      </c>
      <c r="AV22" s="5">
        <v>3912.7248</v>
      </c>
      <c r="AW22">
        <f>AV22-'Single layer HM-12.0'!I22</f>
        <v>320.00720000000001</v>
      </c>
      <c r="AX22" s="5">
        <v>4389.9408000000003</v>
      </c>
      <c r="AY22">
        <f>AX22-'Single layer HM-12.0'!I22</f>
        <v>797.22320000000036</v>
      </c>
      <c r="AZ22" s="5">
        <v>4126.4232000000002</v>
      </c>
      <c r="BA22">
        <f>AZ22-'Single layer HM-12.0'!I22</f>
        <v>533.70560000000023</v>
      </c>
      <c r="BB22" s="5">
        <v>3855.0711999999999</v>
      </c>
      <c r="BC22">
        <f>BB22-'Single layer HM-12.0'!I22</f>
        <v>262.35359999999991</v>
      </c>
    </row>
    <row r="23" spans="1:55" x14ac:dyDescent="0.25">
      <c r="A23" s="1" t="s">
        <v>12</v>
      </c>
      <c r="I23">
        <v>2035.8951999999999</v>
      </c>
      <c r="J23" s="5">
        <v>34.095199999999998</v>
      </c>
      <c r="K23" s="5">
        <v>37.876100000000001</v>
      </c>
      <c r="L23" s="5">
        <v>39.718899999999998</v>
      </c>
      <c r="M23" s="5">
        <f t="shared" si="0"/>
        <v>665.79440000000022</v>
      </c>
      <c r="N23" s="5">
        <v>33.385800000000003</v>
      </c>
      <c r="O23" s="5">
        <v>38.239699999999999</v>
      </c>
      <c r="P23" s="5">
        <v>38.8048</v>
      </c>
      <c r="Q23">
        <f>UplinkPoly!M26*'Single layer HM-12.0'!N23+UplinkPoly!N26*'Single layer HM-12.0'!N23^2+UplinkPoly!O26*'Single layer HM-12.0'!N23^3+UplinkPoly!P26</f>
        <v>723.73604639849509</v>
      </c>
      <c r="R23" s="5">
        <f t="shared" si="1"/>
        <v>443.79680000000008</v>
      </c>
      <c r="S23" s="5">
        <v>32.929600000000001</v>
      </c>
      <c r="T23" s="5">
        <v>38.138100000000001</v>
      </c>
      <c r="U23" s="5">
        <v>38.195900000000002</v>
      </c>
      <c r="V23">
        <f>UplinkPoly!R26*'Single layer HM-12.0'!S23+UplinkPoly!S26*'Single layer HM-12.0'!S23^2+UplinkPoly!T26*'Single layer HM-12.0'!S23^3+UplinkPoly!U26</f>
        <v>468.97455937405357</v>
      </c>
      <c r="W23" s="5">
        <f t="shared" si="2"/>
        <v>219.11520000000019</v>
      </c>
      <c r="X23" s="5">
        <v>32.861400000000003</v>
      </c>
      <c r="Y23" s="5">
        <v>38.371499999999997</v>
      </c>
      <c r="Z23" s="5">
        <v>37.7761</v>
      </c>
      <c r="AA23">
        <f>UplinkPoly!W26*'Single layer HM-12.0'!X23+UplinkPoly!X26*'Single layer HM-12.0'!X23^2+UplinkPoly!Y26*'Single layer HM-12.0'!X23^3+UplinkPoly!Z26</f>
        <v>226.15665367758356</v>
      </c>
      <c r="AB23" s="5">
        <f t="shared" si="3"/>
        <v>526.01679999999988</v>
      </c>
      <c r="AC23" s="5">
        <v>32.434399999999997</v>
      </c>
      <c r="AD23" s="5">
        <v>37.941200000000002</v>
      </c>
      <c r="AE23" s="5">
        <v>38.4133</v>
      </c>
      <c r="AF23">
        <f>UplinkPoly!AB26*'Single layer HM-12.0'!AC23+UplinkPoly!AC26*'Single layer HM-12.0'!AC23^2+UplinkPoly!AD26*'Single layer HM-12.0'!AC23^3+UplinkPoly!AE26</f>
        <v>558.96170057053678</v>
      </c>
      <c r="AG23" s="5">
        <f t="shared" si="4"/>
        <v>353.45200000000023</v>
      </c>
      <c r="AH23" s="5">
        <v>31.8855</v>
      </c>
      <c r="AI23" s="5">
        <v>37.8005</v>
      </c>
      <c r="AJ23" s="5">
        <v>37.691899999999997</v>
      </c>
      <c r="AK23">
        <f>UplinkPoly!AG26*'Single layer HM-12.0'!AH23+UplinkPoly!AH26*'Single layer HM-12.0'!AH23^2+UplinkPoly!AI26*'Single layer HM-12.0'!AH23^3+UplinkPoly!AJ26</f>
        <v>368.6389285934988</v>
      </c>
      <c r="AL23" s="5">
        <f t="shared" si="5"/>
        <v>176.88079999999991</v>
      </c>
      <c r="AM23" s="5">
        <v>31.7469</v>
      </c>
      <c r="AN23" s="5">
        <v>37.915199999999999</v>
      </c>
      <c r="AO23" s="5">
        <v>37.238799999999998</v>
      </c>
      <c r="AP23">
        <f>UplinkPoly!AL26*'Single layer HM-12.0'!AM23+UplinkPoly!AM26*'Single layer HM-12.0'!AM23^2+UplinkPoly!AN26*'Single layer HM-12.0'!AM23^3+UplinkPoly!AO26</f>
        <v>181.63566917406661</v>
      </c>
      <c r="AR23" s="5">
        <v>2703.2984000000001</v>
      </c>
      <c r="AS23">
        <f>AR23-'Single layer HM-12.0'!I23</f>
        <v>665.79440000000022</v>
      </c>
      <c r="AT23" s="5">
        <v>2481.3008</v>
      </c>
      <c r="AU23">
        <f>AT23-'Single layer HM-12.0'!I23</f>
        <v>443.79680000000008</v>
      </c>
      <c r="AV23" s="5">
        <v>2256.6192000000001</v>
      </c>
      <c r="AW23">
        <f>AV23-'Single layer HM-12.0'!I23</f>
        <v>219.11520000000019</v>
      </c>
      <c r="AX23" s="5">
        <v>2563.5207999999998</v>
      </c>
      <c r="AY23">
        <f>AX23-'Single layer HM-12.0'!I23</f>
        <v>526.01679999999988</v>
      </c>
      <c r="AZ23" s="5">
        <v>2390.9560000000001</v>
      </c>
      <c r="BA23">
        <f>AZ23-'Single layer HM-12.0'!I23</f>
        <v>353.45200000000023</v>
      </c>
      <c r="BB23" s="5">
        <v>2214.3847999999998</v>
      </c>
      <c r="BC23">
        <f>BB23-'Single layer HM-12.0'!I23</f>
        <v>176.88079999999991</v>
      </c>
    </row>
    <row r="24" spans="1:55" x14ac:dyDescent="0.25">
      <c r="A24" s="1"/>
      <c r="M24" s="5"/>
      <c r="R24" s="5"/>
      <c r="W24" s="5"/>
      <c r="AB24" s="5"/>
      <c r="AG24" s="5"/>
      <c r="AL24" s="5"/>
    </row>
    <row r="25" spans="1:55" x14ac:dyDescent="0.25">
      <c r="A25" s="1"/>
      <c r="M25" s="5"/>
      <c r="R25" s="5"/>
      <c r="W25" s="5"/>
      <c r="AB25" s="5"/>
      <c r="AG25" s="5"/>
      <c r="AL25" s="5"/>
    </row>
    <row r="26" spans="1:55" x14ac:dyDescent="0.25">
      <c r="A26" s="1"/>
      <c r="M26" s="5"/>
      <c r="R26" s="5"/>
      <c r="W26" s="5"/>
      <c r="AB26" s="5"/>
      <c r="AG26" s="5"/>
      <c r="AL26" s="5"/>
    </row>
    <row r="27" spans="1:55" x14ac:dyDescent="0.25">
      <c r="A27" s="1"/>
      <c r="M27" s="5"/>
      <c r="R27" s="5"/>
      <c r="W27" s="5"/>
      <c r="AB27" s="5"/>
      <c r="AG27" s="5"/>
      <c r="AL27" s="5"/>
    </row>
    <row r="28" spans="1:55" x14ac:dyDescent="0.25">
      <c r="A28" s="1" t="s">
        <v>13</v>
      </c>
      <c r="I28">
        <v>17370.828000000001</v>
      </c>
      <c r="J28" s="5">
        <v>39.159199999999998</v>
      </c>
      <c r="K28" s="5">
        <v>43.7652</v>
      </c>
      <c r="L28" s="5">
        <v>44.973999999999997</v>
      </c>
      <c r="M28" s="5">
        <f t="shared" si="0"/>
        <v>2355.9871999999996</v>
      </c>
      <c r="N28" s="5">
        <v>40.966500000000003</v>
      </c>
      <c r="O28" s="5">
        <v>44.718299999999999</v>
      </c>
      <c r="P28" s="5">
        <v>44.630499999999998</v>
      </c>
      <c r="Q28">
        <f>UplinkPoly!M34*'Single layer HM-12.0'!N28+UplinkPoly!N34*'Single layer HM-12.0'!N28^2+UplinkPoly!O34*'Single layer HM-12.0'!N28^3+UplinkPoly!P34</f>
        <v>2561.5361730256845</v>
      </c>
      <c r="R28" s="5">
        <f t="shared" si="1"/>
        <v>1529.1703999999991</v>
      </c>
      <c r="S28" s="5">
        <v>41.253300000000003</v>
      </c>
      <c r="T28" s="5">
        <v>44.802599999999998</v>
      </c>
      <c r="U28" s="5">
        <v>44.372999999999998</v>
      </c>
      <c r="V28">
        <f>UplinkPoly!R34*'Single layer HM-12.0'!S28+UplinkPoly!S34*'Single layer HM-12.0'!S28^2+UplinkPoly!T34*'Single layer HM-12.0'!S28^3+UplinkPoly!U34</f>
        <v>1618.0321572108514</v>
      </c>
      <c r="W28" s="5">
        <f t="shared" si="2"/>
        <v>734.12480000000141</v>
      </c>
      <c r="X28" s="5">
        <v>41.581600000000002</v>
      </c>
      <c r="Y28" s="5">
        <v>45.107300000000002</v>
      </c>
      <c r="Z28" s="5">
        <v>44.368699999999997</v>
      </c>
      <c r="AA28">
        <f>UplinkPoly!W34*'Single layer HM-12.0'!X28+UplinkPoly!X34*'Single layer HM-12.0'!X28^2+UplinkPoly!Y34*'Single layer HM-12.0'!X28^3+UplinkPoly!Z34</f>
        <v>762.62969087689999</v>
      </c>
      <c r="AB28" s="5">
        <f t="shared" si="3"/>
        <v>1887.8248000000021</v>
      </c>
      <c r="AC28" s="5">
        <v>40.0687</v>
      </c>
      <c r="AD28" s="5">
        <v>44.0929</v>
      </c>
      <c r="AE28" s="5">
        <v>43.801099999999998</v>
      </c>
      <c r="AF28">
        <f>UplinkPoly!AB34*'Single layer HM-12.0'!AC28+UplinkPoly!AC34*'Single layer HM-12.0'!AC28^2+UplinkPoly!AD34*'Single layer HM-12.0'!AC28^3+UplinkPoly!AE34</f>
        <v>1989.9470664480832</v>
      </c>
      <c r="AG28" s="5">
        <f t="shared" si="4"/>
        <v>1267.7808000000005</v>
      </c>
      <c r="AH28" s="5">
        <v>40.104999999999997</v>
      </c>
      <c r="AI28" s="5">
        <v>44.039299999999997</v>
      </c>
      <c r="AJ28" s="5">
        <v>43.408499999999997</v>
      </c>
      <c r="AK28">
        <f>UplinkPoly!AG34*'Single layer HM-12.0'!AH28+UplinkPoly!AH34*'Single layer HM-12.0'!AH28^2+UplinkPoly!AI34*'Single layer HM-12.0'!AH28^3+UplinkPoly!AJ34</f>
        <v>1318.6848827184822</v>
      </c>
      <c r="AL28" s="5">
        <f t="shared" si="5"/>
        <v>628.48240000000078</v>
      </c>
      <c r="AM28" s="5">
        <v>40.222200000000001</v>
      </c>
      <c r="AN28" s="5">
        <v>44.166699999999999</v>
      </c>
      <c r="AO28" s="5">
        <v>43.2361</v>
      </c>
      <c r="AP28">
        <f>UplinkPoly!AL34*'Single layer HM-12.0'!AM28+UplinkPoly!AM34*'Single layer HM-12.0'!AM28^2+UplinkPoly!AN34*'Single layer HM-12.0'!AM28^3+UplinkPoly!AO34</f>
        <v>647.96678553078527</v>
      </c>
      <c r="AR28" s="5">
        <v>19728.423999999999</v>
      </c>
      <c r="AS28">
        <f>AR28-'Single layer HM-12.0'!I28</f>
        <v>2355.9871999999996</v>
      </c>
      <c r="AT28" s="5">
        <v>18901.607199999999</v>
      </c>
      <c r="AU28">
        <f>AT28-'Single layer HM-12.0'!I28</f>
        <v>1529.1703999999991</v>
      </c>
      <c r="AV28" s="5">
        <v>18106.561600000001</v>
      </c>
      <c r="AW28">
        <f>AV28-'Single layer HM-12.0'!I28</f>
        <v>734.12480000000141</v>
      </c>
      <c r="AX28" s="5">
        <v>19260.261600000002</v>
      </c>
      <c r="AY28">
        <f>AX28-'Single layer HM-12.0'!I28</f>
        <v>1887.8248000000021</v>
      </c>
      <c r="AZ28" s="5">
        <v>18640.2176</v>
      </c>
      <c r="BA28">
        <f>AZ28-'Single layer HM-12.0'!I28</f>
        <v>1267.7808000000005</v>
      </c>
      <c r="BB28" s="5">
        <v>18000.9192</v>
      </c>
      <c r="BC28">
        <f>BB28-'Single layer HM-12.0'!I28</f>
        <v>628.48240000000078</v>
      </c>
    </row>
    <row r="29" spans="1:55" x14ac:dyDescent="0.25">
      <c r="A29" s="1" t="s">
        <v>14</v>
      </c>
      <c r="I29">
        <v>7142.4232000000002</v>
      </c>
      <c r="J29" s="5">
        <v>37.8063</v>
      </c>
      <c r="K29" s="5">
        <v>42.753999999999998</v>
      </c>
      <c r="L29" s="5">
        <v>43.381700000000002</v>
      </c>
      <c r="M29" s="5">
        <f t="shared" si="0"/>
        <v>1601.1192000000001</v>
      </c>
      <c r="N29" s="5">
        <v>38.8279</v>
      </c>
      <c r="O29" s="5">
        <v>43.204000000000001</v>
      </c>
      <c r="P29" s="5">
        <v>42.6798</v>
      </c>
      <c r="Q29">
        <f>UplinkPoly!M34*'Single layer HM-12.0'!N29+UplinkPoly!N34*'Single layer HM-12.0'!N29^2+UplinkPoly!O34*'Single layer HM-12.0'!N29^3+UplinkPoly!P34</f>
        <v>1737.8979758180649</v>
      </c>
      <c r="R29" s="5">
        <f t="shared" si="1"/>
        <v>1076.0135999999993</v>
      </c>
      <c r="S29" s="5">
        <v>38.7393</v>
      </c>
      <c r="T29" s="5">
        <v>43.075000000000003</v>
      </c>
      <c r="U29" s="5">
        <v>42.2742</v>
      </c>
      <c r="V29">
        <f>UplinkPoly!R34*'Single layer HM-12.0'!S29+UplinkPoly!S34*'Single layer HM-12.0'!S29^2+UplinkPoly!T34*'Single layer HM-12.0'!S29^3+UplinkPoly!U34</f>
        <v>1133.8965645338903</v>
      </c>
      <c r="W29" s="5">
        <f t="shared" si="2"/>
        <v>535.04240000000027</v>
      </c>
      <c r="X29" s="5">
        <v>38.779400000000003</v>
      </c>
      <c r="Y29" s="5">
        <v>43.1126</v>
      </c>
      <c r="Z29" s="5">
        <v>42.042900000000003</v>
      </c>
      <c r="AA29">
        <f>UplinkPoly!W34*'Single layer HM-12.0'!X29+UplinkPoly!X34*'Single layer HM-12.0'!X29^2+UplinkPoly!Y34*'Single layer HM-12.0'!X29^3+UplinkPoly!Z34</f>
        <v>552.78955449849218</v>
      </c>
      <c r="AB29" s="5">
        <f t="shared" si="3"/>
        <v>1289.7416000000003</v>
      </c>
      <c r="AC29" s="5">
        <v>37.8765</v>
      </c>
      <c r="AD29" s="5">
        <v>42.604500000000002</v>
      </c>
      <c r="AE29" s="5">
        <v>41.953899999999997</v>
      </c>
      <c r="AF29">
        <f>UplinkPoly!AB34*'Single layer HM-12.0'!AC29+UplinkPoly!AC34*'Single layer HM-12.0'!AC29^2+UplinkPoly!AD34*'Single layer HM-12.0'!AC29^3+UplinkPoly!AE34</f>
        <v>1362.9968787813559</v>
      </c>
      <c r="AG29" s="5">
        <f t="shared" si="4"/>
        <v>884.09599999999955</v>
      </c>
      <c r="AH29" s="5">
        <v>37.594999999999999</v>
      </c>
      <c r="AI29" s="5">
        <v>42.3703</v>
      </c>
      <c r="AJ29" s="5">
        <v>41.426699999999997</v>
      </c>
      <c r="AK29">
        <f>UplinkPoly!AG34*'Single layer HM-12.0'!AH29+UplinkPoly!AH34*'Single layer HM-12.0'!AH29^2+UplinkPoly!AI34*'Single layer HM-12.0'!AH29^3+UplinkPoly!AJ34</f>
        <v>918.91066930925626</v>
      </c>
      <c r="AL29" s="5">
        <f t="shared" si="5"/>
        <v>450.21680000000015</v>
      </c>
      <c r="AM29" s="5">
        <v>37.486499999999999</v>
      </c>
      <c r="AN29" s="5">
        <v>42.273800000000001</v>
      </c>
      <c r="AO29" s="5">
        <v>41.068100000000001</v>
      </c>
      <c r="AP29">
        <f>UplinkPoly!AL34*'Single layer HM-12.0'!AM29+UplinkPoly!AM34*'Single layer HM-12.0'!AM29^2+UplinkPoly!AN34*'Single layer HM-12.0'!AM29^3+UplinkPoly!AO34</f>
        <v>462.68037606157168</v>
      </c>
      <c r="AR29" s="5">
        <v>8745.1512000000002</v>
      </c>
      <c r="AS29">
        <f>AR29-'Single layer HM-12.0'!I29</f>
        <v>1601.1192000000001</v>
      </c>
      <c r="AT29" s="5">
        <v>8220.0455999999995</v>
      </c>
      <c r="AU29">
        <f>AT29-'Single layer HM-12.0'!I29</f>
        <v>1076.0135999999993</v>
      </c>
      <c r="AV29" s="5">
        <v>7679.0744000000004</v>
      </c>
      <c r="AW29">
        <f>AV29-'Single layer HM-12.0'!I29</f>
        <v>535.04240000000027</v>
      </c>
      <c r="AX29" s="5">
        <v>8433.7736000000004</v>
      </c>
      <c r="AY29">
        <f>AX29-'Single layer HM-12.0'!I29</f>
        <v>1289.7416000000003</v>
      </c>
      <c r="AZ29" s="5">
        <v>8028.1279999999997</v>
      </c>
      <c r="BA29">
        <f>AZ29-'Single layer HM-12.0'!I29</f>
        <v>884.09599999999955</v>
      </c>
      <c r="BB29" s="5">
        <v>7594.2488000000003</v>
      </c>
      <c r="BC29">
        <f>BB29-'Single layer HM-12.0'!I29</f>
        <v>450.21680000000015</v>
      </c>
    </row>
    <row r="30" spans="1:55" x14ac:dyDescent="0.25">
      <c r="A30" s="1" t="s">
        <v>15</v>
      </c>
      <c r="I30">
        <v>3773.66</v>
      </c>
      <c r="J30" s="5">
        <v>36.411299999999997</v>
      </c>
      <c r="K30" s="5">
        <v>41.869900000000001</v>
      </c>
      <c r="L30" s="5">
        <v>41.995699999999999</v>
      </c>
      <c r="M30" s="5">
        <f t="shared" si="0"/>
        <v>1087.1271999999999</v>
      </c>
      <c r="N30" s="5">
        <v>36.638300000000001</v>
      </c>
      <c r="O30" s="5">
        <v>42.0045</v>
      </c>
      <c r="P30" s="5">
        <v>41.133699999999997</v>
      </c>
      <c r="Q30">
        <f>UplinkPoly!M34*'Single layer HM-12.0'!N30+UplinkPoly!N34*'Single layer HM-12.0'!N30^2+UplinkPoly!O34*'Single layer HM-12.0'!N30^3+UplinkPoly!P34</f>
        <v>1175.7153699581831</v>
      </c>
      <c r="R30" s="5">
        <f t="shared" si="1"/>
        <v>741.46799999999985</v>
      </c>
      <c r="S30" s="5">
        <v>36.285699999999999</v>
      </c>
      <c r="T30" s="5">
        <v>41.737299999999998</v>
      </c>
      <c r="U30" s="5">
        <v>40.580100000000002</v>
      </c>
      <c r="V30">
        <f>UplinkPoly!R34*'Single layer HM-12.0'!S30+UplinkPoly!S34*'Single layer HM-12.0'!S30^2+UplinkPoly!T34*'Single layer HM-12.0'!S30^3+UplinkPoly!U34</f>
        <v>780.77234213538577</v>
      </c>
      <c r="W30" s="5">
        <f t="shared" si="2"/>
        <v>381.91359999999986</v>
      </c>
      <c r="X30" s="5">
        <v>36.134799999999998</v>
      </c>
      <c r="Y30" s="5">
        <v>41.599200000000003</v>
      </c>
      <c r="Z30" s="5">
        <v>40.2136</v>
      </c>
      <c r="AA30">
        <f>UplinkPoly!W34*'Single layer HM-12.0'!X30+UplinkPoly!X34*'Single layer HM-12.0'!X30^2+UplinkPoly!Y34*'Single layer HM-12.0'!X30^3+UplinkPoly!Z34</f>
        <v>394.28503278734934</v>
      </c>
      <c r="AB30" s="5">
        <f t="shared" si="3"/>
        <v>865.02720000000045</v>
      </c>
      <c r="AC30" s="5">
        <v>35.660299999999999</v>
      </c>
      <c r="AD30" s="5">
        <v>41.341200000000001</v>
      </c>
      <c r="AE30" s="5">
        <v>40.3566</v>
      </c>
      <c r="AF30">
        <f>UplinkPoly!AB34*'Single layer HM-12.0'!AC30+UplinkPoly!AC34*'Single layer HM-12.0'!AC30^2+UplinkPoly!AD34*'Single layer HM-12.0'!AC30^3+UplinkPoly!AE34</f>
        <v>914.17854809143319</v>
      </c>
      <c r="AG30" s="5">
        <f t="shared" si="4"/>
        <v>599.45200000000023</v>
      </c>
      <c r="AH30" s="5">
        <v>35.165399999999998</v>
      </c>
      <c r="AI30" s="5">
        <v>40.972900000000003</v>
      </c>
      <c r="AJ30" s="5">
        <v>39.710999999999999</v>
      </c>
      <c r="AK30">
        <f>UplinkPoly!AG34*'Single layer HM-12.0'!AH30+UplinkPoly!AH34*'Single layer HM-12.0'!AH30^2+UplinkPoly!AI34*'Single layer HM-12.0'!AH30^3+UplinkPoly!AJ34</f>
        <v>622.68767151668999</v>
      </c>
      <c r="AL30" s="5">
        <f t="shared" si="5"/>
        <v>314.12960000000021</v>
      </c>
      <c r="AM30" s="5">
        <v>34.888399999999997</v>
      </c>
      <c r="AN30" s="5">
        <v>40.678600000000003</v>
      </c>
      <c r="AO30" s="5">
        <v>39.229399999999998</v>
      </c>
      <c r="AP30">
        <f>UplinkPoly!AL34*'Single layer HM-12.0'!AM30+UplinkPoly!AM34*'Single layer HM-12.0'!AM30^2+UplinkPoly!AN34*'Single layer HM-12.0'!AM30^3+UplinkPoly!AO34</f>
        <v>322.20910258917138</v>
      </c>
      <c r="AR30" s="5">
        <v>4862.3959999999997</v>
      </c>
      <c r="AS30">
        <f>AR30-'Single layer HM-12.0'!I30</f>
        <v>1087.1271999999999</v>
      </c>
      <c r="AT30" s="5">
        <v>4516.7367999999997</v>
      </c>
      <c r="AU30">
        <f>AT30-'Single layer HM-12.0'!I30</f>
        <v>741.46799999999985</v>
      </c>
      <c r="AV30" s="5">
        <v>4157.1823999999997</v>
      </c>
      <c r="AW30">
        <f>AV30-'Single layer HM-12.0'!I30</f>
        <v>381.91359999999986</v>
      </c>
      <c r="AX30" s="5">
        <v>4640.2960000000003</v>
      </c>
      <c r="AY30">
        <f>AX30-'Single layer HM-12.0'!I30</f>
        <v>865.02720000000045</v>
      </c>
      <c r="AZ30" s="5">
        <v>4374.7208000000001</v>
      </c>
      <c r="BA30">
        <f>AZ30-'Single layer HM-12.0'!I30</f>
        <v>599.45200000000023</v>
      </c>
      <c r="BB30" s="5">
        <v>4089.3984</v>
      </c>
      <c r="BC30">
        <f>BB30-'Single layer HM-12.0'!I30</f>
        <v>314.12960000000021</v>
      </c>
    </row>
    <row r="31" spans="1:55" x14ac:dyDescent="0.25">
      <c r="A31" s="1" t="s">
        <v>16</v>
      </c>
      <c r="I31">
        <v>2152.7743999999998</v>
      </c>
      <c r="J31" s="5">
        <v>34.840699999999998</v>
      </c>
      <c r="K31" s="5">
        <v>40.845300000000002</v>
      </c>
      <c r="L31" s="5">
        <v>40.6021</v>
      </c>
      <c r="M31" s="5">
        <f t="shared" si="0"/>
        <v>724.76959999999963</v>
      </c>
      <c r="N31" s="5">
        <v>34.476199999999999</v>
      </c>
      <c r="O31" s="5">
        <v>40.698799999999999</v>
      </c>
      <c r="P31" s="5">
        <v>39.605899999999998</v>
      </c>
      <c r="Q31">
        <f>UplinkPoly!M34*'Single layer HM-12.0'!N31+UplinkPoly!N34*'Single layer HM-12.0'!N31^2+UplinkPoly!O34*'Single layer HM-12.0'!N31^3+UplinkPoly!P34</f>
        <v>789.07594245341897</v>
      </c>
      <c r="R31" s="5">
        <f t="shared" si="1"/>
        <v>497.99199999999973</v>
      </c>
      <c r="S31" s="5">
        <v>33.9587</v>
      </c>
      <c r="T31" s="5">
        <v>40.28</v>
      </c>
      <c r="U31" s="5">
        <v>38.921199999999999</v>
      </c>
      <c r="V31">
        <f>UplinkPoly!R34*'Single layer HM-12.0'!S31+UplinkPoly!S34*'Single layer HM-12.0'!S31^2+UplinkPoly!T34*'Single layer HM-12.0'!S31^3+UplinkPoly!U34</f>
        <v>525.49310997109569</v>
      </c>
      <c r="W31" s="5">
        <f t="shared" si="2"/>
        <v>260.03279999999995</v>
      </c>
      <c r="X31" s="5">
        <v>33.652700000000003</v>
      </c>
      <c r="Y31" s="5">
        <v>39.923699999999997</v>
      </c>
      <c r="Z31" s="5">
        <v>38.434800000000003</v>
      </c>
      <c r="AA31">
        <f>UplinkPoly!W34*'Single layer HM-12.0'!X31+UplinkPoly!X34*'Single layer HM-12.0'!X31^2+UplinkPoly!Y34*'Single layer HM-12.0'!X31^3+UplinkPoly!Z34</f>
        <v>269.53695362837607</v>
      </c>
      <c r="AB31" s="5">
        <f t="shared" si="3"/>
        <v>586.19359999999961</v>
      </c>
      <c r="AC31" s="5">
        <v>33.584899999999998</v>
      </c>
      <c r="AD31" s="5">
        <v>40.364899999999999</v>
      </c>
      <c r="AE31" s="5">
        <v>39.161799999999999</v>
      </c>
      <c r="AF31">
        <f>UplinkPoly!AB34*'Single layer HM-12.0'!AC31+UplinkPoly!AC34*'Single layer HM-12.0'!AC31^2+UplinkPoly!AD34*'Single layer HM-12.0'!AC31^3+UplinkPoly!AE34</f>
        <v>621.09785967155767</v>
      </c>
      <c r="AG31" s="5">
        <f t="shared" si="4"/>
        <v>403.42959999999994</v>
      </c>
      <c r="AH31" s="5">
        <v>32.967500000000001</v>
      </c>
      <c r="AI31" s="5">
        <v>39.904499999999999</v>
      </c>
      <c r="AJ31" s="5">
        <v>38.448099999999997</v>
      </c>
      <c r="AK31">
        <f>UplinkPoly!AG34*'Single layer HM-12.0'!AH31+UplinkPoly!AH34*'Single layer HM-12.0'!AH31^2+UplinkPoly!AI34*'Single layer HM-12.0'!AH31^3+UplinkPoly!AJ34</f>
        <v>421.17748471767027</v>
      </c>
      <c r="AL31" s="5">
        <f t="shared" si="5"/>
        <v>215.39839999999958</v>
      </c>
      <c r="AM31" s="5">
        <v>32.588999999999999</v>
      </c>
      <c r="AN31" s="5">
        <v>39.4955</v>
      </c>
      <c r="AO31" s="5">
        <v>37.913800000000002</v>
      </c>
      <c r="AP31">
        <f>UplinkPoly!AL34*'Single layer HM-12.0'!AM31+UplinkPoly!AM34*'Single layer HM-12.0'!AM31^2+UplinkPoly!AN34*'Single layer HM-12.0'!AM31^3+UplinkPoly!AO34</f>
        <v>221.70415887012132</v>
      </c>
      <c r="AR31" s="5">
        <v>2879.1527999999998</v>
      </c>
      <c r="AS31">
        <f>AR31-'Single layer HM-12.0'!I31</f>
        <v>724.76959999999963</v>
      </c>
      <c r="AT31" s="5">
        <v>2652.3751999999999</v>
      </c>
      <c r="AU31">
        <f>AT31-'Single layer HM-12.0'!I31</f>
        <v>497.99199999999973</v>
      </c>
      <c r="AV31" s="5">
        <v>2414.4160000000002</v>
      </c>
      <c r="AW31">
        <f>AV31-'Single layer HM-12.0'!I31</f>
        <v>260.03279999999995</v>
      </c>
      <c r="AX31" s="5">
        <v>2740.5767999999998</v>
      </c>
      <c r="AY31">
        <f>AX31-'Single layer HM-12.0'!I31</f>
        <v>586.19359999999961</v>
      </c>
      <c r="AZ31" s="5">
        <v>2557.8128000000002</v>
      </c>
      <c r="BA31">
        <f>AZ31-'Single layer HM-12.0'!I31</f>
        <v>403.42959999999994</v>
      </c>
      <c r="BB31" s="5">
        <v>2369.7815999999998</v>
      </c>
      <c r="BC31">
        <f>BB31-'Single layer HM-12.0'!I31</f>
        <v>215.39839999999958</v>
      </c>
    </row>
    <row r="32" spans="1:55" x14ac:dyDescent="0.25">
      <c r="A32" s="1"/>
      <c r="M32" s="5"/>
      <c r="R32" s="5"/>
      <c r="W32" s="5"/>
      <c r="AB32" s="5"/>
      <c r="AG32" s="5"/>
      <c r="AL32" s="5"/>
    </row>
    <row r="33" spans="1:55" x14ac:dyDescent="0.25">
      <c r="A33" s="1"/>
      <c r="M33" s="5"/>
      <c r="R33" s="5"/>
      <c r="W33" s="5"/>
      <c r="AB33" s="5"/>
      <c r="AG33" s="5"/>
      <c r="AL33" s="5"/>
    </row>
    <row r="34" spans="1:55" x14ac:dyDescent="0.25">
      <c r="A34" s="1"/>
      <c r="M34" s="5"/>
      <c r="R34" s="5"/>
      <c r="W34" s="5"/>
      <c r="AB34" s="5"/>
      <c r="AG34" s="5"/>
      <c r="AL34" s="5"/>
    </row>
    <row r="35" spans="1:55" x14ac:dyDescent="0.25">
      <c r="A35" s="1"/>
      <c r="M35" s="5"/>
      <c r="R35" s="5"/>
      <c r="W35" s="5"/>
      <c r="AB35" s="5"/>
      <c r="AG35" s="5"/>
      <c r="AL35" s="5"/>
    </row>
    <row r="36" spans="1:55" x14ac:dyDescent="0.25">
      <c r="A36" s="1" t="s">
        <v>17</v>
      </c>
      <c r="I36">
        <v>39614.736799999999</v>
      </c>
      <c r="J36" s="5">
        <v>37.439900000000002</v>
      </c>
      <c r="K36" s="5">
        <v>42.113500000000002</v>
      </c>
      <c r="L36" s="5">
        <v>44.295999999999999</v>
      </c>
      <c r="M36" s="5">
        <f t="shared" si="0"/>
        <v>2069.1736000000019</v>
      </c>
      <c r="N36" s="5">
        <v>39.212499999999999</v>
      </c>
      <c r="O36" s="5">
        <v>43.392299999999999</v>
      </c>
      <c r="P36" s="5">
        <v>45.420200000000001</v>
      </c>
      <c r="Q36">
        <f>UplinkPoly!M42*'Single layer HM-12.0'!N36+UplinkPoly!N42*'Single layer HM-12.0'!N36^2+UplinkPoly!O42*'Single layer HM-12.0'!N36^3+UplinkPoly!P42</f>
        <v>2368.3586948590819</v>
      </c>
      <c r="R36" s="5">
        <f t="shared" si="1"/>
        <v>1123.7960000000021</v>
      </c>
      <c r="S36" s="5">
        <v>40.004899999999999</v>
      </c>
      <c r="T36" s="5">
        <v>43.937899999999999</v>
      </c>
      <c r="U36" s="5">
        <v>45.893099999999997</v>
      </c>
      <c r="V36">
        <f>UplinkPoly!R42*'Single layer HM-12.0'!S36+UplinkPoly!S42*'Single layer HM-12.0'!S36^2+UplinkPoly!T42*'Single layer HM-12.0'!S36^3+UplinkPoly!U42</f>
        <v>1235.0474021043337</v>
      </c>
      <c r="W36" s="5">
        <f t="shared" si="2"/>
        <v>379.27360000000044</v>
      </c>
      <c r="X36" s="5">
        <v>41.192900000000002</v>
      </c>
      <c r="Y36" s="5">
        <v>45.201599999999999</v>
      </c>
      <c r="Z36" s="5">
        <v>46.967100000000002</v>
      </c>
      <c r="AA36">
        <f>UplinkPoly!W42*'Single layer HM-12.0'!X36+UplinkPoly!X42*'Single layer HM-12.0'!X36^2+UplinkPoly!Y42*'Single layer HM-12.0'!X36^3+UplinkPoly!Z42</f>
        <v>403.5203348842042</v>
      </c>
      <c r="AB36" s="5">
        <f t="shared" si="3"/>
        <v>1432.3960000000006</v>
      </c>
      <c r="AC36" s="5">
        <v>38.421500000000002</v>
      </c>
      <c r="AD36" s="5">
        <v>42.826599999999999</v>
      </c>
      <c r="AE36" s="5">
        <v>44.927599999999998</v>
      </c>
      <c r="AF36">
        <f>UplinkPoly!AB42*'Single layer HM-12.0'!AC36+UplinkPoly!AC42*'Single layer HM-12.0'!AC36^2+UplinkPoly!AD42*'Single layer HM-12.0'!AC36^3+UplinkPoly!AE42</f>
        <v>1565.841012595396</v>
      </c>
      <c r="AG36" s="5">
        <f t="shared" si="4"/>
        <v>835.63279999999941</v>
      </c>
      <c r="AH36" s="5">
        <v>38.986800000000002</v>
      </c>
      <c r="AI36" s="5">
        <v>43.2211</v>
      </c>
      <c r="AJ36" s="5">
        <v>45.259700000000002</v>
      </c>
      <c r="AK36">
        <f>UplinkPoly!AG42*'Single layer HM-12.0'!AH36+UplinkPoly!AH42*'Single layer HM-12.0'!AH36^2+UplinkPoly!AI42*'Single layer HM-12.0'!AH36^3+UplinkPoly!AJ42</f>
        <v>892.91744581411331</v>
      </c>
      <c r="AL36" s="5">
        <f t="shared" si="5"/>
        <v>290.04000000000087</v>
      </c>
      <c r="AM36" s="5">
        <v>39.968499999999999</v>
      </c>
      <c r="AN36" s="5">
        <v>44.330500000000001</v>
      </c>
      <c r="AO36" s="5">
        <v>46.133299999999998</v>
      </c>
      <c r="AP36">
        <f>UplinkPoly!AL42*'Single layer HM-12.0'!AM36+UplinkPoly!AM42*'Single layer HM-12.0'!AM36^2+UplinkPoly!AN42*'Single layer HM-12.0'!AM36^3+UplinkPoly!AO42</f>
        <v>304.38542371091535</v>
      </c>
      <c r="AR36" s="5">
        <v>41685.839200000002</v>
      </c>
      <c r="AS36">
        <f>AR36-'Single layer HM-12.0'!I36</f>
        <v>2069.1736000000019</v>
      </c>
      <c r="AT36" s="5">
        <v>40740.461600000002</v>
      </c>
      <c r="AU36">
        <f>AT36-'Single layer HM-12.0'!I36</f>
        <v>1123.7960000000021</v>
      </c>
      <c r="AV36" s="5">
        <v>39995.939200000001</v>
      </c>
      <c r="AW36">
        <f>AV36-'Single layer HM-12.0'!I36</f>
        <v>379.27360000000044</v>
      </c>
      <c r="AX36" s="5">
        <v>41049.061600000001</v>
      </c>
      <c r="AY36">
        <f>AX36-'Single layer HM-12.0'!I36</f>
        <v>1432.3960000000006</v>
      </c>
      <c r="AZ36" s="5">
        <v>40452.2984</v>
      </c>
      <c r="BA36">
        <f>AZ36-'Single layer HM-12.0'!I36</f>
        <v>835.63279999999941</v>
      </c>
      <c r="BB36" s="5">
        <v>39906.705600000001</v>
      </c>
      <c r="BC36">
        <f>BB36-'Single layer HM-12.0'!I36</f>
        <v>290.04000000000087</v>
      </c>
    </row>
    <row r="37" spans="1:55" x14ac:dyDescent="0.25">
      <c r="A37" s="1" t="s">
        <v>18</v>
      </c>
      <c r="I37">
        <v>9929.5519999999997</v>
      </c>
      <c r="J37" s="5">
        <v>35.585099999999997</v>
      </c>
      <c r="K37" s="5">
        <v>41.051900000000003</v>
      </c>
      <c r="L37" s="5">
        <v>43.357100000000003</v>
      </c>
      <c r="M37" s="5">
        <f t="shared" si="0"/>
        <v>1085.967200000001</v>
      </c>
      <c r="N37" s="5">
        <v>37.421199999999999</v>
      </c>
      <c r="O37" s="5">
        <v>41.912199999999999</v>
      </c>
      <c r="P37" s="5">
        <v>44.096899999999998</v>
      </c>
      <c r="Q37">
        <f>UplinkPoly!M42*'Single layer HM-12.0'!N37+UplinkPoly!N42*'Single layer HM-12.0'!N37^2+UplinkPoly!O42*'Single layer HM-12.0'!N37^3+UplinkPoly!P42</f>
        <v>1236.1523015236016</v>
      </c>
      <c r="R37" s="5">
        <f t="shared" si="1"/>
        <v>655.74880000000121</v>
      </c>
      <c r="S37" s="5">
        <v>37.806399999999996</v>
      </c>
      <c r="T37" s="5">
        <v>42.231900000000003</v>
      </c>
      <c r="U37" s="5">
        <v>44.347099999999998</v>
      </c>
      <c r="V37">
        <f>UplinkPoly!R42*'Single layer HM-12.0'!S37+UplinkPoly!S42*'Single layer HM-12.0'!S37^2+UplinkPoly!T42*'Single layer HM-12.0'!S37^3+UplinkPoly!U42</f>
        <v>709.1103415616526</v>
      </c>
      <c r="W37" s="5">
        <f t="shared" si="2"/>
        <v>235.26960000000145</v>
      </c>
      <c r="X37" s="5">
        <v>38.683799999999998</v>
      </c>
      <c r="Y37" s="5">
        <v>43.272799999999997</v>
      </c>
      <c r="Z37" s="5">
        <v>45.0792</v>
      </c>
      <c r="AA37">
        <f>UplinkPoly!W42*'Single layer HM-12.0'!X37+UplinkPoly!X42*'Single layer HM-12.0'!X37^2+UplinkPoly!Y42*'Single layer HM-12.0'!X37^3+UplinkPoly!Z42</f>
        <v>246.72889858191775</v>
      </c>
      <c r="AB37" s="5">
        <f t="shared" si="3"/>
        <v>804.72960000000057</v>
      </c>
      <c r="AC37" s="5">
        <v>36.5627</v>
      </c>
      <c r="AD37" s="5">
        <v>41.286499999999997</v>
      </c>
      <c r="AE37" s="5">
        <v>43.547400000000003</v>
      </c>
      <c r="AF37">
        <f>UplinkPoly!AB42*'Single layer HM-12.0'!AC37+UplinkPoly!AC42*'Single layer HM-12.0'!AC37^2+UplinkPoly!AD42*'Single layer HM-12.0'!AC37^3+UplinkPoly!AE42</f>
        <v>879.17386905249441</v>
      </c>
      <c r="AG37" s="5">
        <f t="shared" si="4"/>
        <v>506.20800000000054</v>
      </c>
      <c r="AH37" s="5">
        <v>36.737900000000003</v>
      </c>
      <c r="AI37" s="5">
        <v>41.504300000000001</v>
      </c>
      <c r="AJ37" s="5">
        <v>43.633000000000003</v>
      </c>
      <c r="AK37">
        <f>UplinkPoly!AG42*'Single layer HM-12.0'!AH37+UplinkPoly!AH42*'Single layer HM-12.0'!AH37^2+UplinkPoly!AI42*'Single layer HM-12.0'!AH37^3+UplinkPoly!AJ42</f>
        <v>536.81267455036868</v>
      </c>
      <c r="AL37" s="5">
        <f t="shared" si="5"/>
        <v>188.25760000000082</v>
      </c>
      <c r="AM37" s="5">
        <v>37.470799999999997</v>
      </c>
      <c r="AN37" s="5">
        <v>42.375599999999999</v>
      </c>
      <c r="AO37" s="5">
        <v>44.195900000000002</v>
      </c>
      <c r="AP37">
        <f>UplinkPoly!AL42*'Single layer HM-12.0'!AM37+UplinkPoly!AM42*'Single layer HM-12.0'!AM37^2+UplinkPoly!AN42*'Single layer HM-12.0'!AM37^3+UplinkPoly!AO42</f>
        <v>195.39564533313569</v>
      </c>
      <c r="AR37" s="5">
        <v>11017.448</v>
      </c>
      <c r="AS37">
        <f>AR37-'Single layer HM-12.0'!I37</f>
        <v>1085.967200000001</v>
      </c>
      <c r="AT37" s="5">
        <v>10587.229600000001</v>
      </c>
      <c r="AU37">
        <f>AT37-'Single layer HM-12.0'!I37</f>
        <v>655.74880000000121</v>
      </c>
      <c r="AV37" s="5">
        <v>10166.750400000001</v>
      </c>
      <c r="AW37">
        <f>AV37-'Single layer HM-12.0'!I37</f>
        <v>235.26960000000145</v>
      </c>
      <c r="AX37" s="5">
        <v>10736.2104</v>
      </c>
      <c r="AY37">
        <f>AX37-'Single layer HM-12.0'!I37</f>
        <v>804.72960000000057</v>
      </c>
      <c r="AZ37" s="5">
        <v>10437.6888</v>
      </c>
      <c r="BA37">
        <f>AZ37-'Single layer HM-12.0'!I37</f>
        <v>506.20800000000054</v>
      </c>
      <c r="BB37" s="5">
        <v>10119.7384</v>
      </c>
      <c r="BC37">
        <f>BB37-'Single layer HM-12.0'!I37</f>
        <v>188.25760000000082</v>
      </c>
    </row>
    <row r="38" spans="1:55" x14ac:dyDescent="0.25">
      <c r="A38" s="1" t="s">
        <v>19</v>
      </c>
      <c r="I38">
        <v>3439.1448</v>
      </c>
      <c r="J38" s="5">
        <v>34.494999999999997</v>
      </c>
      <c r="K38" s="5">
        <v>40.238900000000001</v>
      </c>
      <c r="L38" s="5">
        <v>42.664299999999997</v>
      </c>
      <c r="M38" s="5">
        <f t="shared" si="0"/>
        <v>638.2511999999997</v>
      </c>
      <c r="N38" s="5">
        <v>35.466799999999999</v>
      </c>
      <c r="O38" s="5">
        <v>40.790999999999997</v>
      </c>
      <c r="P38" s="5">
        <v>43.079099999999997</v>
      </c>
      <c r="Q38">
        <f>UplinkPoly!M42*'Single layer HM-12.0'!N38+UplinkPoly!N42*'Single layer HM-12.0'!N38^2+UplinkPoly!O42*'Single layer HM-12.0'!N38^3+UplinkPoly!P42</f>
        <v>697.44913641113089</v>
      </c>
      <c r="R38" s="5">
        <f t="shared" si="1"/>
        <v>407.60159999999996</v>
      </c>
      <c r="S38" s="5">
        <v>35.5518</v>
      </c>
      <c r="T38" s="5">
        <v>40.989899999999999</v>
      </c>
      <c r="U38" s="5">
        <v>43.146000000000001</v>
      </c>
      <c r="V38">
        <f>UplinkPoly!R42*'Single layer HM-12.0'!S38+UplinkPoly!S42*'Single layer HM-12.0'!S38^2+UplinkPoly!T42*'Single layer HM-12.0'!S38^3+UplinkPoly!U42</f>
        <v>432.21668818904436</v>
      </c>
      <c r="W38" s="5">
        <f t="shared" si="2"/>
        <v>155.39519999999993</v>
      </c>
      <c r="X38" s="5">
        <v>36.226900000000001</v>
      </c>
      <c r="Y38" s="5">
        <v>41.824100000000001</v>
      </c>
      <c r="Z38" s="5">
        <v>43.704799999999999</v>
      </c>
      <c r="AA38">
        <f>UplinkPoly!W42*'Single layer HM-12.0'!X38+UplinkPoly!X42*'Single layer HM-12.0'!X38^2+UplinkPoly!Y42*'Single layer HM-12.0'!X38^3+UplinkPoly!Z42</f>
        <v>160.43647288771535</v>
      </c>
      <c r="AB38" s="5">
        <f t="shared" si="3"/>
        <v>489.09040000000005</v>
      </c>
      <c r="AC38" s="5">
        <v>34.531199999999998</v>
      </c>
      <c r="AD38" s="5">
        <v>40.183700000000002</v>
      </c>
      <c r="AE38" s="5">
        <v>42.499200000000002</v>
      </c>
      <c r="AF38">
        <f>UplinkPoly!AB42*'Single layer HM-12.0'!AC38+UplinkPoly!AC42*'Single layer HM-12.0'!AC38^2+UplinkPoly!AD42*'Single layer HM-12.0'!AC38^3+UplinkPoly!AE42</f>
        <v>519.79100815902348</v>
      </c>
      <c r="AG38" s="5">
        <f t="shared" si="4"/>
        <v>318.61279999999988</v>
      </c>
      <c r="AH38" s="5">
        <v>34.441200000000002</v>
      </c>
      <c r="AI38" s="5">
        <v>40.294899999999998</v>
      </c>
      <c r="AJ38" s="5">
        <v>42.492600000000003</v>
      </c>
      <c r="AK38">
        <f>UplinkPoly!AG42*'Single layer HM-12.0'!AH38+UplinkPoly!AH42*'Single layer HM-12.0'!AH38^2+UplinkPoly!AI42*'Single layer HM-12.0'!AH38^3+UplinkPoly!AJ42</f>
        <v>332.26815226406325</v>
      </c>
      <c r="AL38" s="5">
        <f t="shared" si="5"/>
        <v>127.16719999999987</v>
      </c>
      <c r="AM38" s="5">
        <v>34.994900000000001</v>
      </c>
      <c r="AN38" s="5">
        <v>40.934699999999999</v>
      </c>
      <c r="AO38" s="5">
        <v>42.878</v>
      </c>
      <c r="AP38">
        <f>UplinkPoly!AL42*'Single layer HM-12.0'!AM38+UplinkPoly!AM42*'Single layer HM-12.0'!AM38^2+UplinkPoly!AN42*'Single layer HM-12.0'!AM38^3+UplinkPoly!AO42</f>
        <v>130.31492196572981</v>
      </c>
      <c r="AR38" s="5">
        <v>4079.3247999999999</v>
      </c>
      <c r="AS38">
        <f>AR38-'Single layer HM-12.0'!I38</f>
        <v>638.2511999999997</v>
      </c>
      <c r="AT38" s="5">
        <v>3848.6752000000001</v>
      </c>
      <c r="AU38">
        <f>AT38-'Single layer HM-12.0'!I38</f>
        <v>407.60159999999996</v>
      </c>
      <c r="AV38" s="5">
        <v>3596.4688000000001</v>
      </c>
      <c r="AW38">
        <f>AV38-'Single layer HM-12.0'!I38</f>
        <v>155.39519999999993</v>
      </c>
      <c r="AX38" s="5">
        <v>3930.1640000000002</v>
      </c>
      <c r="AY38">
        <f>AX38-'Single layer HM-12.0'!I38</f>
        <v>489.09040000000005</v>
      </c>
      <c r="AZ38" s="5">
        <v>3759.6864</v>
      </c>
      <c r="BA38">
        <f>AZ38-'Single layer HM-12.0'!I38</f>
        <v>318.61279999999988</v>
      </c>
      <c r="BB38" s="5">
        <v>3568.2408</v>
      </c>
      <c r="BC38">
        <f>BB38-'Single layer HM-12.0'!I38</f>
        <v>127.16719999999987</v>
      </c>
    </row>
    <row r="39" spans="1:55" x14ac:dyDescent="0.25">
      <c r="A39" s="1" t="s">
        <v>20</v>
      </c>
      <c r="I39">
        <v>1579.3856000000001</v>
      </c>
      <c r="J39" s="5">
        <v>33.146900000000002</v>
      </c>
      <c r="K39" s="5">
        <v>39.112499999999997</v>
      </c>
      <c r="L39" s="5">
        <v>41.651200000000003</v>
      </c>
      <c r="M39" s="5">
        <f t="shared" si="0"/>
        <v>396.00400000000013</v>
      </c>
      <c r="N39" s="5">
        <v>33.348199999999999</v>
      </c>
      <c r="O39" s="5">
        <v>39.435899999999997</v>
      </c>
      <c r="P39" s="5">
        <v>41.811100000000003</v>
      </c>
      <c r="Q39">
        <f>UplinkPoly!M42*'Single layer HM-12.0'!N39+UplinkPoly!N42*'Single layer HM-12.0'!N39^2+UplinkPoly!O42*'Single layer HM-12.0'!N39^3+UplinkPoly!P42</f>
        <v>448.62799591460498</v>
      </c>
      <c r="R39" s="5">
        <f t="shared" si="1"/>
        <v>257.56960000000004</v>
      </c>
      <c r="S39" s="5">
        <v>33.202800000000003</v>
      </c>
      <c r="T39" s="5">
        <v>39.455300000000001</v>
      </c>
      <c r="U39" s="5">
        <v>41.761699999999998</v>
      </c>
      <c r="V39">
        <f>UplinkPoly!R42*'Single layer HM-12.0'!S39+UplinkPoly!S42*'Single layer HM-12.0'!S39^2+UplinkPoly!T42*'Single layer HM-12.0'!S39^3+UplinkPoly!U42</f>
        <v>274.14466112027003</v>
      </c>
      <c r="W39" s="5">
        <f t="shared" si="2"/>
        <v>104.39200000000005</v>
      </c>
      <c r="X39" s="5">
        <v>33.726900000000001</v>
      </c>
      <c r="Y39" s="5">
        <v>40.097900000000003</v>
      </c>
      <c r="Z39" s="5">
        <v>42.112499999999997</v>
      </c>
      <c r="AA39">
        <f>UplinkPoly!W42*'Single layer HM-12.0'!X39+UplinkPoly!X42*'Single layer HM-12.0'!X39^2+UplinkPoly!Y42*'Single layer HM-12.0'!X39^3+UplinkPoly!Z42</f>
        <v>107.44828053630044</v>
      </c>
      <c r="AB39" s="5">
        <f t="shared" si="3"/>
        <v>310.03919999999994</v>
      </c>
      <c r="AC39" s="5">
        <v>32.404400000000003</v>
      </c>
      <c r="AD39" s="5">
        <v>39.128399999999999</v>
      </c>
      <c r="AE39" s="5">
        <v>41.524799999999999</v>
      </c>
      <c r="AF39">
        <f>UplinkPoly!AB42*'Single layer HM-12.0'!AC39+UplinkPoly!AC42*'Single layer HM-12.0'!AC39^2+UplinkPoly!AD42*'Single layer HM-12.0'!AC39^3+UplinkPoly!AE42</f>
        <v>334.70649164551287</v>
      </c>
      <c r="AG39" s="5">
        <f t="shared" si="4"/>
        <v>205.12720000000013</v>
      </c>
      <c r="AH39" s="5">
        <v>32.125900000000001</v>
      </c>
      <c r="AI39" s="5">
        <v>39.149900000000002</v>
      </c>
      <c r="AJ39" s="5">
        <v>41.4816</v>
      </c>
      <c r="AK39">
        <f>UplinkPoly!AG42*'Single layer HM-12.0'!AH39+UplinkPoly!AH42*'Single layer HM-12.0'!AH39^2+UplinkPoly!AI42*'Single layer HM-12.0'!AH39^3+UplinkPoly!AJ42</f>
        <v>213.07896482555952</v>
      </c>
      <c r="AL39" s="5">
        <f t="shared" si="5"/>
        <v>86.739199999999983</v>
      </c>
      <c r="AM39" s="5">
        <v>32.544199999999996</v>
      </c>
      <c r="AN39" s="5">
        <v>39.659500000000001</v>
      </c>
      <c r="AO39" s="5">
        <v>41.764899999999997</v>
      </c>
      <c r="AP39">
        <f>UplinkPoly!AL42*'Single layer HM-12.0'!AM39+UplinkPoly!AM42*'Single layer HM-12.0'!AM39^2+UplinkPoly!AN42*'Single layer HM-12.0'!AM39^3+UplinkPoly!AO42</f>
        <v>88.156415062499036</v>
      </c>
      <c r="AR39" s="5">
        <v>1977.3184000000001</v>
      </c>
      <c r="AS39">
        <f>AR39-'Single layer HM-12.0'!I39</f>
        <v>396.00400000000013</v>
      </c>
      <c r="AT39" s="5">
        <v>1838.884</v>
      </c>
      <c r="AU39">
        <f>AT39-'Single layer HM-12.0'!I39</f>
        <v>257.56960000000004</v>
      </c>
      <c r="AV39" s="5">
        <v>1685.7064</v>
      </c>
      <c r="AW39">
        <f>AV39-'Single layer HM-12.0'!I39</f>
        <v>104.39200000000005</v>
      </c>
      <c r="AX39" s="5">
        <v>1891.3535999999999</v>
      </c>
      <c r="AY39">
        <f>AX39-'Single layer HM-12.0'!I39</f>
        <v>310.03919999999994</v>
      </c>
      <c r="AZ39" s="5">
        <v>1786.4416000000001</v>
      </c>
      <c r="BA39">
        <f>AZ39-'Single layer HM-12.0'!I39</f>
        <v>205.12720000000013</v>
      </c>
      <c r="BB39" s="5">
        <v>1668.0536</v>
      </c>
      <c r="BC39">
        <f>BB39-'Single layer HM-12.0'!I39</f>
        <v>86.739199999999983</v>
      </c>
    </row>
    <row r="40" spans="1:55" x14ac:dyDescent="0.25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55" x14ac:dyDescent="0.25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55" x14ac:dyDescent="0.25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55" x14ac:dyDescent="0.25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60" spans="9:12" x14ac:dyDescent="0.25">
      <c r="I60" s="2"/>
      <c r="J60" s="2"/>
      <c r="K60" s="2"/>
      <c r="L60" s="2"/>
    </row>
    <row r="61" spans="9:12" x14ac:dyDescent="0.25">
      <c r="I61" s="2"/>
      <c r="J61" s="2"/>
      <c r="K61" s="2"/>
      <c r="L61" s="2"/>
    </row>
    <row r="62" spans="9:12" x14ac:dyDescent="0.25">
      <c r="I62" s="2"/>
      <c r="J62" s="2"/>
      <c r="K62" s="2"/>
      <c r="L62" s="2"/>
    </row>
    <row r="63" spans="9:12" x14ac:dyDescent="0.25">
      <c r="I63" s="2"/>
      <c r="J63" s="2"/>
      <c r="K63" s="2"/>
      <c r="L63" s="2"/>
    </row>
    <row r="64" spans="9:12" x14ac:dyDescent="0.25">
      <c r="I64" s="2"/>
      <c r="J64" s="2"/>
      <c r="K64" s="2"/>
      <c r="L64" s="2"/>
    </row>
    <row r="65" spans="9:12" x14ac:dyDescent="0.25">
      <c r="I65" s="2"/>
      <c r="J65" s="2"/>
      <c r="K65" s="2"/>
      <c r="L65" s="2"/>
    </row>
    <row r="66" spans="9:12" x14ac:dyDescent="0.25">
      <c r="I66" s="2"/>
      <c r="J66" s="2"/>
      <c r="K66" s="2"/>
      <c r="L66" s="2"/>
    </row>
    <row r="67" spans="9:12" x14ac:dyDescent="0.25">
      <c r="I67" s="2"/>
      <c r="J67" s="2"/>
      <c r="K67" s="2"/>
      <c r="L67" s="2"/>
    </row>
    <row r="68" spans="9:12" x14ac:dyDescent="0.25">
      <c r="I68" s="2"/>
      <c r="J68" s="2"/>
      <c r="K68" s="2"/>
      <c r="L68" s="2"/>
    </row>
    <row r="69" spans="9:12" x14ac:dyDescent="0.25">
      <c r="I69" s="2"/>
      <c r="J69" s="2"/>
      <c r="K69" s="2"/>
      <c r="L69" s="2"/>
    </row>
    <row r="70" spans="9:12" x14ac:dyDescent="0.25">
      <c r="I70" s="2"/>
      <c r="J70" s="2"/>
      <c r="K70" s="2"/>
      <c r="L70" s="2"/>
    </row>
    <row r="71" spans="9:12" x14ac:dyDescent="0.25">
      <c r="I71" s="2"/>
      <c r="J71" s="2"/>
      <c r="K71" s="2"/>
      <c r="L71" s="2"/>
    </row>
    <row r="72" spans="9:12" x14ac:dyDescent="0.25">
      <c r="I72" s="2"/>
      <c r="J72" s="2"/>
      <c r="K72" s="2"/>
      <c r="L72" s="2"/>
    </row>
    <row r="73" spans="9:12" x14ac:dyDescent="0.25">
      <c r="I73" s="2"/>
      <c r="J73" s="2"/>
      <c r="K73" s="2"/>
      <c r="L73" s="2"/>
    </row>
    <row r="74" spans="9:12" x14ac:dyDescent="0.25">
      <c r="I74" s="2"/>
      <c r="J74" s="2"/>
      <c r="K74" s="2"/>
      <c r="L74" s="2"/>
    </row>
    <row r="75" spans="9:12" x14ac:dyDescent="0.25">
      <c r="I75" s="2"/>
      <c r="J75" s="2"/>
      <c r="K75" s="2"/>
      <c r="L75" s="2"/>
    </row>
    <row r="76" spans="9:12" x14ac:dyDescent="0.25">
      <c r="I76" s="2"/>
      <c r="J76" s="2"/>
      <c r="K76" s="2"/>
      <c r="L76" s="2"/>
    </row>
    <row r="77" spans="9:12" x14ac:dyDescent="0.25">
      <c r="I77" s="2"/>
      <c r="J77" s="2"/>
      <c r="K77" s="2"/>
      <c r="L77" s="2"/>
    </row>
    <row r="78" spans="9:12" x14ac:dyDescent="0.25">
      <c r="I78" s="2"/>
      <c r="J78" s="2"/>
      <c r="K78" s="2"/>
      <c r="L78" s="2"/>
    </row>
    <row r="79" spans="9:12" x14ac:dyDescent="0.25">
      <c r="I79" s="2"/>
      <c r="J79" s="2"/>
      <c r="K79" s="2"/>
      <c r="L79" s="2"/>
    </row>
    <row r="80" spans="9:12" x14ac:dyDescent="0.25">
      <c r="I80" s="2"/>
      <c r="J80" s="2"/>
      <c r="K80" s="2"/>
      <c r="L80" s="2"/>
    </row>
    <row r="81" spans="9:12" x14ac:dyDescent="0.25">
      <c r="I81" s="2"/>
      <c r="J81" s="2"/>
      <c r="K81" s="2"/>
      <c r="L81" s="2"/>
    </row>
    <row r="82" spans="9:12" x14ac:dyDescent="0.25">
      <c r="I82" s="2"/>
      <c r="J82" s="2"/>
      <c r="K82" s="2"/>
      <c r="L82" s="2"/>
    </row>
    <row r="83" spans="9:12" x14ac:dyDescent="0.25">
      <c r="I83" s="2"/>
      <c r="J83" s="2"/>
      <c r="K83" s="2"/>
      <c r="L83" s="2"/>
    </row>
    <row r="84" spans="9:12" x14ac:dyDescent="0.25">
      <c r="I84" s="2"/>
      <c r="J84" s="2"/>
      <c r="K84" s="2"/>
      <c r="L84" s="2"/>
    </row>
    <row r="85" spans="9:12" x14ac:dyDescent="0.25">
      <c r="I85" s="2"/>
      <c r="J85" s="2"/>
      <c r="K85" s="2"/>
      <c r="L85" s="2"/>
    </row>
    <row r="86" spans="9:12" x14ac:dyDescent="0.25">
      <c r="I86" s="2"/>
      <c r="J86" s="2"/>
      <c r="K86" s="2"/>
      <c r="L86" s="2"/>
    </row>
    <row r="87" spans="9:12" x14ac:dyDescent="0.25">
      <c r="I87" s="2"/>
      <c r="J87" s="2"/>
      <c r="K87" s="2"/>
      <c r="L87" s="2"/>
    </row>
    <row r="88" spans="9:12" x14ac:dyDescent="0.25">
      <c r="I88" s="2"/>
      <c r="J88" s="2"/>
      <c r="K88" s="2"/>
      <c r="L88" s="2"/>
    </row>
    <row r="89" spans="9:12" x14ac:dyDescent="0.25">
      <c r="I89" s="2"/>
      <c r="J89" s="2"/>
      <c r="K89" s="2"/>
      <c r="L89" s="2"/>
    </row>
    <row r="90" spans="9:12" x14ac:dyDescent="0.25">
      <c r="I90" s="2"/>
      <c r="J90" s="2"/>
      <c r="K90" s="2"/>
      <c r="L90" s="2"/>
    </row>
    <row r="91" spans="9:12" x14ac:dyDescent="0.25">
      <c r="I91" s="2"/>
      <c r="J91" s="2"/>
      <c r="K91" s="2"/>
      <c r="L91" s="2"/>
    </row>
    <row r="92" spans="9:12" x14ac:dyDescent="0.25">
      <c r="I92" s="2"/>
      <c r="J92" s="2"/>
      <c r="K92" s="2"/>
      <c r="L92" s="2"/>
    </row>
    <row r="93" spans="9:12" x14ac:dyDescent="0.25">
      <c r="I93" s="2"/>
      <c r="J93" s="2"/>
      <c r="K93" s="2"/>
      <c r="L93" s="2"/>
    </row>
    <row r="94" spans="9:12" x14ac:dyDescent="0.25">
      <c r="I94" s="2"/>
      <c r="J94" s="2"/>
      <c r="K94" s="2"/>
      <c r="L94" s="2"/>
    </row>
    <row r="95" spans="9:12" x14ac:dyDescent="0.25">
      <c r="I95" s="2"/>
      <c r="J95" s="2"/>
      <c r="K95" s="2"/>
      <c r="L95" s="2"/>
    </row>
    <row r="96" spans="9:12" x14ac:dyDescent="0.25">
      <c r="I96" s="2"/>
      <c r="J96" s="2"/>
      <c r="K96" s="2"/>
      <c r="L96" s="2"/>
    </row>
    <row r="97" spans="9:12" x14ac:dyDescent="0.25">
      <c r="I97" s="2"/>
      <c r="J97" s="2"/>
      <c r="K97" s="2"/>
      <c r="L97" s="2"/>
    </row>
    <row r="98" spans="9:12" x14ac:dyDescent="0.25">
      <c r="I98" s="2"/>
      <c r="J98" s="2"/>
      <c r="K98" s="2"/>
      <c r="L98" s="2"/>
    </row>
    <row r="99" spans="9:12" x14ac:dyDescent="0.25">
      <c r="I99" s="2"/>
      <c r="J99" s="2"/>
      <c r="K99" s="2"/>
      <c r="L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workbookViewId="0">
      <selection activeCell="N4" sqref="N4"/>
    </sheetView>
  </sheetViews>
  <sheetFormatPr defaultRowHeight="15" x14ac:dyDescent="0.25"/>
  <sheetData>
    <row r="1" spans="1:42" x14ac:dyDescent="0.25">
      <c r="A1" t="s">
        <v>87</v>
      </c>
      <c r="M1" t="s">
        <v>53</v>
      </c>
      <c r="Q1" t="s">
        <v>38</v>
      </c>
      <c r="R1" t="s">
        <v>53</v>
      </c>
      <c r="V1" t="s">
        <v>38</v>
      </c>
      <c r="W1" t="s">
        <v>53</v>
      </c>
      <c r="AA1" t="s">
        <v>38</v>
      </c>
      <c r="AB1" t="s">
        <v>61</v>
      </c>
      <c r="AF1" t="s">
        <v>38</v>
      </c>
      <c r="AG1" t="s">
        <v>61</v>
      </c>
      <c r="AK1" t="s">
        <v>38</v>
      </c>
      <c r="AL1" t="s">
        <v>61</v>
      </c>
      <c r="AP1" t="s">
        <v>38</v>
      </c>
    </row>
    <row r="2" spans="1:42" x14ac:dyDescent="0.25">
      <c r="I2" t="s">
        <v>21</v>
      </c>
      <c r="J2" t="s">
        <v>22</v>
      </c>
      <c r="M2" t="s">
        <v>21</v>
      </c>
      <c r="N2" t="s">
        <v>22</v>
      </c>
      <c r="Q2" t="s">
        <v>21</v>
      </c>
      <c r="R2" t="s">
        <v>21</v>
      </c>
      <c r="S2" t="s">
        <v>22</v>
      </c>
      <c r="V2" t="s">
        <v>21</v>
      </c>
      <c r="W2" t="s">
        <v>21</v>
      </c>
      <c r="X2" t="s">
        <v>22</v>
      </c>
      <c r="AA2" t="s">
        <v>21</v>
      </c>
      <c r="AB2" t="s">
        <v>21</v>
      </c>
      <c r="AC2" t="s">
        <v>22</v>
      </c>
      <c r="AF2" t="s">
        <v>21</v>
      </c>
      <c r="AG2" t="s">
        <v>21</v>
      </c>
      <c r="AH2" t="s">
        <v>22</v>
      </c>
      <c r="AK2" t="s">
        <v>21</v>
      </c>
      <c r="AL2" t="s">
        <v>21</v>
      </c>
      <c r="AM2" t="s">
        <v>22</v>
      </c>
      <c r="AP2" t="s">
        <v>21</v>
      </c>
    </row>
    <row r="3" spans="1:42" x14ac:dyDescent="0.25">
      <c r="I3" t="s">
        <v>24</v>
      </c>
      <c r="J3" t="s">
        <v>26</v>
      </c>
      <c r="K3" t="s">
        <v>27</v>
      </c>
      <c r="L3" t="s">
        <v>28</v>
      </c>
      <c r="M3" t="s">
        <v>23</v>
      </c>
      <c r="N3" t="s">
        <v>26</v>
      </c>
      <c r="O3" t="s">
        <v>27</v>
      </c>
      <c r="P3" t="s">
        <v>28</v>
      </c>
      <c r="Q3" t="s">
        <v>23</v>
      </c>
      <c r="R3" t="s">
        <v>25</v>
      </c>
      <c r="S3" t="s">
        <v>26</v>
      </c>
      <c r="T3" t="s">
        <v>27</v>
      </c>
      <c r="U3" t="s">
        <v>28</v>
      </c>
      <c r="V3" t="s">
        <v>25</v>
      </c>
      <c r="W3" t="s">
        <v>54</v>
      </c>
      <c r="X3" t="s">
        <v>26</v>
      </c>
      <c r="Y3" t="s">
        <v>27</v>
      </c>
      <c r="Z3" t="s">
        <v>28</v>
      </c>
      <c r="AA3" t="s">
        <v>54</v>
      </c>
      <c r="AB3" t="s">
        <v>23</v>
      </c>
      <c r="AC3" t="s">
        <v>26</v>
      </c>
      <c r="AD3" t="s">
        <v>27</v>
      </c>
      <c r="AE3" t="s">
        <v>28</v>
      </c>
      <c r="AF3" t="s">
        <v>23</v>
      </c>
      <c r="AG3" t="s">
        <v>25</v>
      </c>
      <c r="AH3" t="s">
        <v>26</v>
      </c>
      <c r="AI3" t="s">
        <v>27</v>
      </c>
      <c r="AJ3" t="s">
        <v>28</v>
      </c>
      <c r="AK3" t="s">
        <v>25</v>
      </c>
      <c r="AL3" t="s">
        <v>54</v>
      </c>
      <c r="AM3" t="s">
        <v>26</v>
      </c>
      <c r="AN3" t="s">
        <v>27</v>
      </c>
      <c r="AO3" t="s">
        <v>28</v>
      </c>
      <c r="AP3" t="s">
        <v>54</v>
      </c>
    </row>
    <row r="4" spans="1:42" x14ac:dyDescent="0.25">
      <c r="A4" s="1" t="s">
        <v>1</v>
      </c>
      <c r="I4">
        <v>4786.8256000000001</v>
      </c>
      <c r="J4" s="5">
        <v>41.603200000000001</v>
      </c>
      <c r="K4" s="5">
        <v>43.458799999999997</v>
      </c>
      <c r="L4" s="5">
        <v>45.256300000000003</v>
      </c>
      <c r="M4" s="5">
        <v>2688.1687999999999</v>
      </c>
      <c r="N4" s="5">
        <v>41.941899999999997</v>
      </c>
      <c r="O4" s="5">
        <v>43.225999999999999</v>
      </c>
      <c r="P4" s="5">
        <v>44.296100000000003</v>
      </c>
      <c r="Q4">
        <f>DownlinkPoly!M10*'Single layer HM-12.0'!N4+DownlinkPoly!N10*'Single layer HM-12.0'!N4^2+DownlinkPoly!O10*'Single layer HM-12.0'!N4^3+DownlinkPoly!P10</f>
        <v>3101.1579561372637</v>
      </c>
      <c r="R4" s="5">
        <v>1956.7503999999999</v>
      </c>
      <c r="S4" s="5">
        <v>41.516800000000003</v>
      </c>
      <c r="T4" s="5">
        <v>43.303100000000001</v>
      </c>
      <c r="U4" s="5">
        <v>44.365099999999998</v>
      </c>
      <c r="V4">
        <f>DownlinkPoly!R10*'Single layer HM-12.0'!S4+DownlinkPoly!S10*'Single layer HM-12.0'!S4^2+DownlinkPoly!T10*'Single layer HM-12.0'!S4^3+DownlinkPoly!U10</f>
        <v>2198.3172379385942</v>
      </c>
      <c r="W4" s="5">
        <v>1052.5527999999999</v>
      </c>
      <c r="X4" s="5">
        <v>41.207599999999999</v>
      </c>
      <c r="Y4" s="5">
        <v>44.151699999999998</v>
      </c>
      <c r="Z4" s="5">
        <v>45.520800000000001</v>
      </c>
      <c r="AA4">
        <f>DownlinkPoly!W10*'Single layer HM-12.0'!X4+DownlinkPoly!X10*'Single layer HM-12.0'!X4^2+DownlinkPoly!Y10*'Single layer HM-12.0'!X4^3+DownlinkPoly!Z10</f>
        <v>1144.2934021067995</v>
      </c>
      <c r="AB4" s="5">
        <v>2019.7280000000001</v>
      </c>
      <c r="AC4" s="5">
        <v>40.968499999999999</v>
      </c>
      <c r="AD4" s="5">
        <v>42.685299999999998</v>
      </c>
      <c r="AE4" s="5">
        <v>43.710700000000003</v>
      </c>
      <c r="AF4">
        <f>DownlinkPoly!AB10*'Single layer HM-12.0'!AC4+DownlinkPoly!AC10*'Single layer HM-12.0'!AC4^2+DownlinkPoly!AD10*'Single layer HM-12.0'!AC4^3+DownlinkPoly!AE10</f>
        <v>2226.7999569918029</v>
      </c>
      <c r="AG4" s="5">
        <v>1467.7224000000001</v>
      </c>
      <c r="AH4" s="5">
        <v>40.339300000000001</v>
      </c>
      <c r="AI4" s="5">
        <v>42.623800000000003</v>
      </c>
      <c r="AJ4" s="5">
        <v>43.736600000000003</v>
      </c>
      <c r="AK4">
        <f>DownlinkPoly!AG10*'Single layer HM-12.0'!AH4+DownlinkPoly!AH10*'Single layer HM-12.0'!AH4^2+DownlinkPoly!AI10*'Single layer HM-12.0'!AH4^3+DownlinkPoly!AJ10</f>
        <v>1600.5481636328477</v>
      </c>
      <c r="AL4" s="5">
        <v>796.97280000000001</v>
      </c>
      <c r="AM4" s="5">
        <v>39.858800000000002</v>
      </c>
      <c r="AN4" s="5">
        <v>43.322600000000001</v>
      </c>
      <c r="AO4" s="5">
        <v>44.821300000000001</v>
      </c>
      <c r="AP4">
        <f>DownlinkPoly!AL10*'Single layer HM-12.0'!AM4+DownlinkPoly!AM10*'Single layer HM-12.0'!AM4^2+DownlinkPoly!AN10*'Single layer HM-12.0'!AM4^3+DownlinkPoly!AO10</f>
        <v>851.01710984476449</v>
      </c>
    </row>
    <row r="5" spans="1:42" x14ac:dyDescent="0.25">
      <c r="A5" s="1" t="s">
        <v>2</v>
      </c>
      <c r="I5">
        <v>2527.3184000000001</v>
      </c>
      <c r="J5" s="5">
        <v>40.152500000000003</v>
      </c>
      <c r="K5" s="5">
        <v>42.357799999999997</v>
      </c>
      <c r="L5" s="5">
        <v>43.745600000000003</v>
      </c>
      <c r="M5" s="5">
        <v>1486.204</v>
      </c>
      <c r="N5" s="5">
        <v>39.620800000000003</v>
      </c>
      <c r="O5" s="5">
        <v>41.893700000000003</v>
      </c>
      <c r="P5" s="5">
        <v>42.913400000000003</v>
      </c>
      <c r="Q5">
        <f>DownlinkPoly!M10*'Single layer HM-12.0'!N5+DownlinkPoly!N10*'Single layer HM-12.0'!N5^2+DownlinkPoly!O10*'Single layer HM-12.0'!N5^3+DownlinkPoly!P10</f>
        <v>1717.4481941903941</v>
      </c>
      <c r="R5" s="5">
        <v>1087.2592</v>
      </c>
      <c r="S5" s="5">
        <v>38.940399999999997</v>
      </c>
      <c r="T5" s="5">
        <v>41.777500000000003</v>
      </c>
      <c r="U5" s="5">
        <v>42.950600000000001</v>
      </c>
      <c r="V5">
        <f>DownlinkPoly!R10*'Single layer HM-12.0'!S5+DownlinkPoly!S10*'Single layer HM-12.0'!S5^2+DownlinkPoly!T10*'Single layer HM-12.0'!S5^3+DownlinkPoly!U10</f>
        <v>1211.1053527384211</v>
      </c>
      <c r="W5" s="5">
        <v>595.93920000000003</v>
      </c>
      <c r="X5" s="5">
        <v>38.408499999999997</v>
      </c>
      <c r="Y5" s="5">
        <v>42.375300000000003</v>
      </c>
      <c r="Z5" s="5">
        <v>44.017499999999998</v>
      </c>
      <c r="AA5">
        <f>DownlinkPoly!W10*'Single layer HM-12.0'!X5+DownlinkPoly!X10*'Single layer HM-12.0'!X5^2+DownlinkPoly!Y10*'Single layer HM-12.0'!X5^3+DownlinkPoly!Z10</f>
        <v>640.01648392477</v>
      </c>
      <c r="AB5" s="5">
        <v>1125.0576000000001</v>
      </c>
      <c r="AC5" s="5">
        <v>38.617600000000003</v>
      </c>
      <c r="AD5" s="5">
        <v>41.358199999999997</v>
      </c>
      <c r="AE5" s="5">
        <v>42.399500000000003</v>
      </c>
      <c r="AF5">
        <f>DownlinkPoly!AB10*'Single layer HM-12.0'!AC5+DownlinkPoly!AC10*'Single layer HM-12.0'!AC5^2+DownlinkPoly!AD10*'Single layer HM-12.0'!AC5^3+DownlinkPoly!AE10</f>
        <v>1243.0696011628315</v>
      </c>
      <c r="AG5" s="5">
        <v>816.68320000000006</v>
      </c>
      <c r="AH5" s="5">
        <v>37.786900000000003</v>
      </c>
      <c r="AI5" s="5">
        <v>41.136800000000001</v>
      </c>
      <c r="AJ5" s="5">
        <v>42.392400000000002</v>
      </c>
      <c r="AK5">
        <f>DownlinkPoly!AG10*'Single layer HM-12.0'!AH5+DownlinkPoly!AH10*'Single layer HM-12.0'!AH5^2+DownlinkPoly!AI10*'Single layer HM-12.0'!AH5^3+DownlinkPoly!AJ10</f>
        <v>885.60410597777081</v>
      </c>
      <c r="AL5" s="5">
        <v>445.82080000000002</v>
      </c>
      <c r="AM5" s="5">
        <v>37.121400000000001</v>
      </c>
      <c r="AN5" s="5">
        <v>41.593600000000002</v>
      </c>
      <c r="AO5" s="5">
        <v>43.31</v>
      </c>
      <c r="AP5">
        <f>DownlinkPoly!AL10*'Single layer HM-12.0'!AM5+DownlinkPoly!AM10*'Single layer HM-12.0'!AM5^2+DownlinkPoly!AN10*'Single layer HM-12.0'!AM5^3+DownlinkPoly!AO10</f>
        <v>473.00055122344202</v>
      </c>
    </row>
    <row r="6" spans="1:42" x14ac:dyDescent="0.25">
      <c r="A6" s="1" t="s">
        <v>3</v>
      </c>
      <c r="I6">
        <v>1434.7288000000001</v>
      </c>
      <c r="J6" s="5">
        <v>38.414499999999997</v>
      </c>
      <c r="K6" s="5">
        <v>41.479900000000001</v>
      </c>
      <c r="L6" s="5">
        <v>42.695</v>
      </c>
      <c r="M6" s="5">
        <v>838.33040000000005</v>
      </c>
      <c r="N6" s="5">
        <v>37.3157</v>
      </c>
      <c r="O6" s="5">
        <v>40.896999999999998</v>
      </c>
      <c r="P6" s="5">
        <v>41.997199999999999</v>
      </c>
      <c r="Q6">
        <f>DownlinkPoly!M10*'Single layer HM-12.0'!N6+DownlinkPoly!N10*'Single layer HM-12.0'!N6^2+DownlinkPoly!O10*'Single layer HM-12.0'!N6^3+DownlinkPoly!P10</f>
        <v>950.27686591091333</v>
      </c>
      <c r="R6" s="5">
        <v>607.04079999999999</v>
      </c>
      <c r="S6" s="5">
        <v>36.472000000000001</v>
      </c>
      <c r="T6" s="5">
        <v>40.684399999999997</v>
      </c>
      <c r="U6" s="5">
        <v>42.011600000000001</v>
      </c>
      <c r="V6">
        <f>DownlinkPoly!R10*'Single layer HM-12.0'!S6+DownlinkPoly!S10*'Single layer HM-12.0'!S6^2+DownlinkPoly!T10*'Single layer HM-12.0'!S6^3+DownlinkPoly!U10</f>
        <v>668.2049372731999</v>
      </c>
      <c r="W6" s="5">
        <v>330.3664</v>
      </c>
      <c r="X6" s="5">
        <v>35.7913</v>
      </c>
      <c r="Y6" s="5">
        <v>41.0976</v>
      </c>
      <c r="Z6" s="5">
        <v>42.911499999999997</v>
      </c>
      <c r="AA6">
        <f>DownlinkPoly!W10*'Single layer HM-12.0'!X6+DownlinkPoly!X10*'Single layer HM-12.0'!X6^2+DownlinkPoly!Y10*'Single layer HM-12.0'!X6^3+DownlinkPoly!Z10</f>
        <v>352.26969352361994</v>
      </c>
      <c r="AB6" s="5">
        <v>625.29840000000002</v>
      </c>
      <c r="AC6" s="5">
        <v>36.291499999999999</v>
      </c>
      <c r="AD6" s="5">
        <v>40.353499999999997</v>
      </c>
      <c r="AE6" s="5">
        <v>41.541899999999998</v>
      </c>
      <c r="AF6">
        <f>DownlinkPoly!AB10*'Single layer HM-12.0'!AC6+DownlinkPoly!AC10*'Single layer HM-12.0'!AC6^2+DownlinkPoly!AD10*'Single layer HM-12.0'!AC6^3+DownlinkPoly!AE10</f>
        <v>683.43729052686831</v>
      </c>
      <c r="AG6" s="5">
        <v>447.86880000000002</v>
      </c>
      <c r="AH6" s="5">
        <v>35.3401</v>
      </c>
      <c r="AI6" s="5">
        <v>40.042099999999998</v>
      </c>
      <c r="AJ6" s="5">
        <v>41.487099999999998</v>
      </c>
      <c r="AK6">
        <f>DownlinkPoly!AG10*'Single layer HM-12.0'!AH6+DownlinkPoly!AH10*'Single layer HM-12.0'!AH6^2+DownlinkPoly!AI10*'Single layer HM-12.0'!AH6^3+DownlinkPoly!AJ10</f>
        <v>481.57505016504001</v>
      </c>
      <c r="AL6" s="5">
        <v>242.5008</v>
      </c>
      <c r="AM6" s="5">
        <v>34.577500000000001</v>
      </c>
      <c r="AN6" s="5">
        <v>40.335500000000003</v>
      </c>
      <c r="AO6" s="5">
        <v>42.241</v>
      </c>
      <c r="AP6">
        <f>DownlinkPoly!AL10*'Single layer HM-12.0'!AM6+DownlinkPoly!AM10*'Single layer HM-12.0'!AM6^2+DownlinkPoly!AN10*'Single layer HM-12.0'!AM6^3+DownlinkPoly!AO10</f>
        <v>255.94335179730842</v>
      </c>
    </row>
    <row r="7" spans="1:42" x14ac:dyDescent="0.25">
      <c r="A7" s="1" t="s">
        <v>4</v>
      </c>
      <c r="I7">
        <v>811.38400000000001</v>
      </c>
      <c r="J7" s="5">
        <v>36.482399999999998</v>
      </c>
      <c r="K7" s="5">
        <v>40.450699999999998</v>
      </c>
      <c r="L7" s="5">
        <v>41.601999999999997</v>
      </c>
      <c r="M7" s="5">
        <v>461.33519999999999</v>
      </c>
      <c r="N7" s="5">
        <v>35.048499999999997</v>
      </c>
      <c r="O7" s="5">
        <v>39.717799999999997</v>
      </c>
      <c r="P7" s="5">
        <v>40.9955</v>
      </c>
      <c r="Q7">
        <f>DownlinkPoly!M10*'Single layer HM-12.0'!N7+DownlinkPoly!N10*'Single layer HM-12.0'!N7^2+DownlinkPoly!O10*'Single layer HM-12.0'!N7^3+DownlinkPoly!P10</f>
        <v>530.77695763731026</v>
      </c>
      <c r="R7" s="5">
        <v>329.12720000000002</v>
      </c>
      <c r="S7" s="5">
        <v>34.122999999999998</v>
      </c>
      <c r="T7" s="5">
        <v>39.377600000000001</v>
      </c>
      <c r="U7" s="5">
        <v>40.947000000000003</v>
      </c>
      <c r="V7">
        <f>DownlinkPoly!R10*'Single layer HM-12.0'!S7+DownlinkPoly!S10*'Single layer HM-12.0'!S7^2+DownlinkPoly!T10*'Single layer HM-12.0'!S7^3+DownlinkPoly!U10</f>
        <v>364.28647291076777</v>
      </c>
      <c r="W7" s="5">
        <v>177.95439999999999</v>
      </c>
      <c r="X7" s="5">
        <v>33.379300000000001</v>
      </c>
      <c r="Y7" s="5">
        <v>39.462299999999999</v>
      </c>
      <c r="Z7" s="5">
        <v>41.568600000000004</v>
      </c>
      <c r="AA7">
        <f>DownlinkPoly!W10*'Single layer HM-12.0'!X7+DownlinkPoly!X10*'Single layer HM-12.0'!X7^2+DownlinkPoly!Y10*'Single layer HM-12.0'!X7^3+DownlinkPoly!Z10</f>
        <v>189.50201983094667</v>
      </c>
      <c r="AB7" s="5">
        <v>350.04480000000001</v>
      </c>
      <c r="AC7" s="5">
        <v>34.132199999999997</v>
      </c>
      <c r="AD7" s="5">
        <v>39.458300000000001</v>
      </c>
      <c r="AE7" s="5">
        <v>40.7928</v>
      </c>
      <c r="AF7">
        <f>DownlinkPoly!AB10*'Single layer HM-12.0'!AC7+DownlinkPoly!AC10*'Single layer HM-12.0'!AC7^2+DownlinkPoly!AD10*'Single layer HM-12.0'!AC7^3+DownlinkPoly!AE10</f>
        <v>387.11904567712918</v>
      </c>
      <c r="AG7" s="5">
        <v>246.42240000000001</v>
      </c>
      <c r="AH7" s="5">
        <v>33.142899999999997</v>
      </c>
      <c r="AI7" s="5">
        <v>39.1126</v>
      </c>
      <c r="AJ7" s="5">
        <v>40.724800000000002</v>
      </c>
      <c r="AK7">
        <f>DownlinkPoly!AG10*'Single layer HM-12.0'!AH7+DownlinkPoly!AH10*'Single layer HM-12.0'!AH7^2+DownlinkPoly!AI10*'Single layer HM-12.0'!AH7^3+DownlinkPoly!AJ10</f>
        <v>266.48296206031955</v>
      </c>
      <c r="AL7" s="5">
        <v>132.88399999999999</v>
      </c>
      <c r="AM7" s="5">
        <v>32.351500000000001</v>
      </c>
      <c r="AN7" s="5">
        <v>39.143799999999999</v>
      </c>
      <c r="AO7" s="5">
        <v>41.344299999999997</v>
      </c>
      <c r="AP7">
        <f>DownlinkPoly!AL10*'Single layer HM-12.0'!AM7+DownlinkPoly!AM10*'Single layer HM-12.0'!AM7^2+DownlinkPoly!AN10*'Single layer HM-12.0'!AM7^3+DownlinkPoly!AO10</f>
        <v>140.07279120582098</v>
      </c>
    </row>
    <row r="8" spans="1:42" x14ac:dyDescent="0.25">
      <c r="A8" s="1"/>
    </row>
    <row r="9" spans="1:42" x14ac:dyDescent="0.25">
      <c r="A9" s="1"/>
    </row>
    <row r="10" spans="1:42" x14ac:dyDescent="0.25">
      <c r="A10" s="1"/>
    </row>
    <row r="11" spans="1:42" x14ac:dyDescent="0.25">
      <c r="A11" s="1"/>
    </row>
    <row r="12" spans="1:42" x14ac:dyDescent="0.25">
      <c r="A12" s="1" t="s">
        <v>5</v>
      </c>
      <c r="I12">
        <v>7678.6304</v>
      </c>
      <c r="J12" s="5">
        <v>40.068800000000003</v>
      </c>
      <c r="K12" s="5">
        <v>42.383099999999999</v>
      </c>
      <c r="L12" s="5">
        <v>43.790300000000002</v>
      </c>
      <c r="M12" s="5">
        <v>3629.1712000000002</v>
      </c>
      <c r="N12" s="5">
        <v>40.029899999999998</v>
      </c>
      <c r="O12" s="5">
        <v>41.828000000000003</v>
      </c>
      <c r="P12" s="5">
        <v>43.059600000000003</v>
      </c>
      <c r="Q12">
        <f>DownlinkPoly!M18*'Single layer HM-12.0'!N12+DownlinkPoly!N18*'Single layer HM-12.0'!N12^2+DownlinkPoly!O18*'Single layer HM-12.0'!N12^3+DownlinkPoly!P18</f>
        <v>4149.3777112974785</v>
      </c>
      <c r="R12" s="5">
        <v>2320.5079999999998</v>
      </c>
      <c r="S12" s="5">
        <v>40.004899999999999</v>
      </c>
      <c r="T12" s="5">
        <v>42.193800000000003</v>
      </c>
      <c r="U12" s="5">
        <v>43.610199999999999</v>
      </c>
      <c r="V12">
        <f>DownlinkPoly!R18*'Single layer HM-12.0'!S12+DownlinkPoly!S18*'Single layer HM-12.0'!S12^2+DownlinkPoly!T18*'Single layer HM-12.0'!S12^3+DownlinkPoly!U18</f>
        <v>2550.4784081310354</v>
      </c>
      <c r="W12" s="5">
        <v>922.97439999999995</v>
      </c>
      <c r="X12" s="5">
        <v>40.620699999999999</v>
      </c>
      <c r="Y12" s="5">
        <v>43.504600000000003</v>
      </c>
      <c r="Z12" s="5">
        <v>45.252899999999997</v>
      </c>
      <c r="AA12">
        <f>DownlinkPoly!W18*'Single layer HM-12.0'!X12+DownlinkPoly!X18*'Single layer HM-12.0'!X12^2+DownlinkPoly!Y18*'Single layer HM-12.0'!X12^3+DownlinkPoly!Z18</f>
        <v>991.22807828420628</v>
      </c>
      <c r="AB12" s="5">
        <v>2713.7856000000002</v>
      </c>
      <c r="AC12" s="5">
        <v>38.930900000000001</v>
      </c>
      <c r="AD12" s="5">
        <v>41.145200000000003</v>
      </c>
      <c r="AE12" s="5">
        <v>42.380299999999998</v>
      </c>
      <c r="AF12">
        <f>DownlinkPoly!AB18*'Single layer HM-12.0'!AC12+DownlinkPoly!AC18*'Single layer HM-12.0'!AC12^2+DownlinkPoly!AD18*'Single layer HM-12.0'!AC12^3+DownlinkPoly!AE18</f>
        <v>2979.0815345038136</v>
      </c>
      <c r="AG12" s="5">
        <v>1746.9344000000001</v>
      </c>
      <c r="AH12" s="5">
        <v>38.780999999999999</v>
      </c>
      <c r="AI12" s="5">
        <v>41.366799999999998</v>
      </c>
      <c r="AJ12" s="5">
        <v>42.864600000000003</v>
      </c>
      <c r="AK12">
        <f>DownlinkPoly!AG18*'Single layer HM-12.0'!AH12+DownlinkPoly!AH18*'Single layer HM-12.0'!AH12^2+DownlinkPoly!AI18*'Single layer HM-12.0'!AH12^3+DownlinkPoly!AJ18</f>
        <v>1870.0275921317807</v>
      </c>
      <c r="AL12" s="5">
        <v>702.85119999999995</v>
      </c>
      <c r="AM12" s="5">
        <v>39.274700000000003</v>
      </c>
      <c r="AN12" s="5">
        <v>42.557899999999997</v>
      </c>
      <c r="AO12" s="5">
        <v>44.453200000000002</v>
      </c>
      <c r="AP12">
        <f>DownlinkPoly!AL18*'Single layer HM-12.0'!AM12+DownlinkPoly!AM18*'Single layer HM-12.0'!AM12^2+DownlinkPoly!AN18*'Single layer HM-12.0'!AM12^3+DownlinkPoly!AO18</f>
        <v>742.97869023542808</v>
      </c>
    </row>
    <row r="13" spans="1:42" x14ac:dyDescent="0.25">
      <c r="A13" s="1" t="s">
        <v>6</v>
      </c>
      <c r="I13">
        <v>3898.0544</v>
      </c>
      <c r="J13" s="5">
        <v>38.045699999999997</v>
      </c>
      <c r="K13" s="5">
        <v>40.864400000000003</v>
      </c>
      <c r="L13" s="5">
        <v>41.9499</v>
      </c>
      <c r="M13" s="5">
        <v>1981.4576</v>
      </c>
      <c r="N13" s="5">
        <v>37.5184</v>
      </c>
      <c r="O13" s="5">
        <v>40.065899999999999</v>
      </c>
      <c r="P13" s="5">
        <v>41.413499999999999</v>
      </c>
      <c r="Q13">
        <f>DownlinkPoly!M18*'Single layer HM-12.0'!N13+DownlinkPoly!N18*'Single layer HM-12.0'!N13^2+DownlinkPoly!O18*'Single layer HM-12.0'!N13^3+DownlinkPoly!P18</f>
        <v>2253.7967666951299</v>
      </c>
      <c r="R13" s="5">
        <v>1289.8040000000001</v>
      </c>
      <c r="S13" s="5">
        <v>37.348399999999998</v>
      </c>
      <c r="T13" s="5">
        <v>40.255000000000003</v>
      </c>
      <c r="U13" s="5">
        <v>41.943300000000001</v>
      </c>
      <c r="V13">
        <f>DownlinkPoly!R18*'Single layer HM-12.0'!S13+DownlinkPoly!S18*'Single layer HM-12.0'!S13^2+DownlinkPoly!T18*'Single layer HM-12.0'!S13^3+DownlinkPoly!U18</f>
        <v>1405.6384139448492</v>
      </c>
      <c r="W13" s="5">
        <v>529.80799999999999</v>
      </c>
      <c r="X13" s="5">
        <v>37.831600000000002</v>
      </c>
      <c r="Y13" s="5">
        <v>41.410800000000002</v>
      </c>
      <c r="Z13" s="5">
        <v>43.588000000000001</v>
      </c>
      <c r="AA13">
        <f>DownlinkPoly!W18*'Single layer HM-12.0'!X13+DownlinkPoly!X18*'Single layer HM-12.0'!X13^2+DownlinkPoly!Y18*'Single layer HM-12.0'!X13^3+DownlinkPoly!Z18</f>
        <v>563.46932977300821</v>
      </c>
      <c r="AB13" s="5">
        <v>1484.1687999999999</v>
      </c>
      <c r="AC13" s="5">
        <v>36.438400000000001</v>
      </c>
      <c r="AD13" s="5">
        <v>39.3934</v>
      </c>
      <c r="AE13" s="5">
        <v>40.863999999999997</v>
      </c>
      <c r="AF13">
        <f>DownlinkPoly!AB18*'Single layer HM-12.0'!AC13+DownlinkPoly!AC18*'Single layer HM-12.0'!AC13^2+DownlinkPoly!AD18*'Single layer HM-12.0'!AC13^3+DownlinkPoly!AE18</f>
        <v>1631.1260498436459</v>
      </c>
      <c r="AG13" s="5">
        <v>965.83600000000001</v>
      </c>
      <c r="AH13" s="5">
        <v>36.148200000000003</v>
      </c>
      <c r="AI13" s="5">
        <v>39.466799999999999</v>
      </c>
      <c r="AJ13" s="5">
        <v>41.329500000000003</v>
      </c>
      <c r="AK13">
        <f>DownlinkPoly!AG18*'Single layer HM-12.0'!AH13+DownlinkPoly!AH18*'Single layer HM-12.0'!AH13^2+DownlinkPoly!AI18*'Single layer HM-12.0'!AH13^3+DownlinkPoly!AJ18</f>
        <v>1032.6103876343768</v>
      </c>
      <c r="AL13" s="5">
        <v>402.37119999999999</v>
      </c>
      <c r="AM13" s="5">
        <v>36.536900000000003</v>
      </c>
      <c r="AN13" s="5">
        <v>40.502699999999997</v>
      </c>
      <c r="AO13" s="5">
        <v>42.8474</v>
      </c>
      <c r="AP13">
        <f>DownlinkPoly!AL18*'Single layer HM-12.0'!AM13+DownlinkPoly!AM18*'Single layer HM-12.0'!AM13^2+DownlinkPoly!AN18*'Single layer HM-12.0'!AM13^3+DownlinkPoly!AO18</f>
        <v>423.55564609018256</v>
      </c>
    </row>
    <row r="14" spans="1:42" x14ac:dyDescent="0.25">
      <c r="A14" s="1" t="s">
        <v>7</v>
      </c>
      <c r="I14">
        <v>2115.3919999999998</v>
      </c>
      <c r="J14" s="5">
        <v>35.997199999999999</v>
      </c>
      <c r="K14" s="5">
        <v>39.688200000000002</v>
      </c>
      <c r="L14" s="5">
        <v>40.713299999999997</v>
      </c>
      <c r="M14" s="5">
        <v>1097.2896000000001</v>
      </c>
      <c r="N14" s="5">
        <v>35.1066</v>
      </c>
      <c r="O14" s="5">
        <v>38.8127</v>
      </c>
      <c r="P14" s="5">
        <v>40.412700000000001</v>
      </c>
      <c r="Q14">
        <f>DownlinkPoly!M18*'Single layer HM-12.0'!N14+DownlinkPoly!N18*'Single layer HM-12.0'!N14^2+DownlinkPoly!O18*'Single layer HM-12.0'!N14^3+DownlinkPoly!P18</f>
        <v>1235.8535597747541</v>
      </c>
      <c r="R14" s="5">
        <v>721.0856</v>
      </c>
      <c r="S14" s="5">
        <v>34.816000000000003</v>
      </c>
      <c r="T14" s="5">
        <v>38.894799999999996</v>
      </c>
      <c r="U14" s="5">
        <v>40.899000000000001</v>
      </c>
      <c r="V14">
        <f>DownlinkPoly!R18*'Single layer HM-12.0'!S14+DownlinkPoly!S18*'Single layer HM-12.0'!S14^2+DownlinkPoly!T18*'Single layer HM-12.0'!S14^3+DownlinkPoly!U18</f>
        <v>779.7578121086699</v>
      </c>
      <c r="W14" s="5">
        <v>305.11200000000002</v>
      </c>
      <c r="X14" s="5">
        <v>35.205300000000001</v>
      </c>
      <c r="Y14" s="5">
        <v>39.9467</v>
      </c>
      <c r="Z14" s="5">
        <v>42.381999999999998</v>
      </c>
      <c r="AA14">
        <f>DownlinkPoly!W18*'Single layer HM-12.0'!X14+DownlinkPoly!X18*'Single layer HM-12.0'!X14^2+DownlinkPoly!Y18*'Single layer HM-12.0'!X14^3+DownlinkPoly!Z18</f>
        <v>321.50446939485846</v>
      </c>
      <c r="AB14" s="5">
        <v>810.71119999999996</v>
      </c>
      <c r="AC14" s="5">
        <v>34.060200000000002</v>
      </c>
      <c r="AD14" s="5">
        <v>38.172600000000003</v>
      </c>
      <c r="AE14" s="5">
        <v>39.953299999999999</v>
      </c>
      <c r="AF14">
        <f>DownlinkPoly!AB18*'Single layer HM-12.0'!AC14+DownlinkPoly!AC18*'Single layer HM-12.0'!AC14^2+DownlinkPoly!AD18*'Single layer HM-12.0'!AC14^3+DownlinkPoly!AE18</f>
        <v>882.74022712558508</v>
      </c>
      <c r="AG14" s="5">
        <v>531.3904</v>
      </c>
      <c r="AH14" s="5">
        <v>33.656300000000002</v>
      </c>
      <c r="AI14" s="5">
        <v>38.168199999999999</v>
      </c>
      <c r="AJ14" s="5">
        <v>40.366199999999999</v>
      </c>
      <c r="AK14">
        <f>DownlinkPoly!AG18*'Single layer HM-12.0'!AH14+DownlinkPoly!AH18*'Single layer HM-12.0'!AH14^2+DownlinkPoly!AI18*'Single layer HM-12.0'!AH14^3+DownlinkPoly!AJ18</f>
        <v>563.02138242201181</v>
      </c>
      <c r="AL14" s="5">
        <v>227.99600000000001</v>
      </c>
      <c r="AM14" s="5">
        <v>33.974899999999998</v>
      </c>
      <c r="AN14" s="5">
        <v>39.087699999999998</v>
      </c>
      <c r="AO14" s="5">
        <v>41.647799999999997</v>
      </c>
      <c r="AP14">
        <f>DownlinkPoly!AL18*'Single layer HM-12.0'!AM14+DownlinkPoly!AM18*'Single layer HM-12.0'!AM14^2+DownlinkPoly!AN18*'Single layer HM-12.0'!AM14^3+DownlinkPoly!AO18</f>
        <v>237.26283089305798</v>
      </c>
    </row>
    <row r="15" spans="1:42" x14ac:dyDescent="0.25">
      <c r="A15" s="1" t="s">
        <v>8</v>
      </c>
      <c r="I15">
        <v>1130.136</v>
      </c>
      <c r="J15" s="5">
        <v>33.915100000000002</v>
      </c>
      <c r="K15" s="5">
        <v>38.220399999999998</v>
      </c>
      <c r="L15" s="5">
        <v>39.438400000000001</v>
      </c>
      <c r="M15" s="5">
        <v>587.49440000000004</v>
      </c>
      <c r="N15" s="5">
        <v>32.798099999999998</v>
      </c>
      <c r="O15" s="5">
        <v>37.338700000000003</v>
      </c>
      <c r="P15" s="5">
        <v>39.3767</v>
      </c>
      <c r="Q15">
        <f>DownlinkPoly!M18*'Single layer HM-12.0'!N15+DownlinkPoly!N18*'Single layer HM-12.0'!N15^2+DownlinkPoly!O18*'Single layer HM-12.0'!N15^3+DownlinkPoly!P18</f>
        <v>670.7279648866097</v>
      </c>
      <c r="R15" s="5">
        <v>387.06240000000003</v>
      </c>
      <c r="S15" s="5">
        <v>32.396799999999999</v>
      </c>
      <c r="T15" s="5">
        <v>37.3322</v>
      </c>
      <c r="U15" s="5">
        <v>39.785400000000003</v>
      </c>
      <c r="V15">
        <f>DownlinkPoly!R18*'Single layer HM-12.0'!S15+DownlinkPoly!S18*'Single layer HM-12.0'!S15^2+DownlinkPoly!T18*'Single layer HM-12.0'!S15^3+DownlinkPoly!U18</f>
        <v>422.52629129088018</v>
      </c>
      <c r="W15" s="5">
        <v>169.33600000000001</v>
      </c>
      <c r="X15" s="5">
        <v>32.723399999999998</v>
      </c>
      <c r="Y15" s="5">
        <v>38.1721</v>
      </c>
      <c r="Z15" s="5">
        <v>40.933999999999997</v>
      </c>
      <c r="AA15">
        <f>DownlinkPoly!W18*'Single layer HM-12.0'!X15+DownlinkPoly!X18*'Single layer HM-12.0'!X15^2+DownlinkPoly!Y18*'Single layer HM-12.0'!X15^3+DownlinkPoly!Z18</f>
        <v>178.62039881724195</v>
      </c>
      <c r="AB15" s="5">
        <v>434.78879999999998</v>
      </c>
      <c r="AC15" s="5">
        <v>31.860800000000001</v>
      </c>
      <c r="AD15" s="5">
        <v>37.033299999999997</v>
      </c>
      <c r="AE15" s="5">
        <v>39.157499999999999</v>
      </c>
      <c r="AF15">
        <f>DownlinkPoly!AB18*'Single layer HM-12.0'!AC15+DownlinkPoly!AC18*'Single layer HM-12.0'!AC15^2+DownlinkPoly!AD18*'Single layer HM-12.0'!AC15^3+DownlinkPoly!AE18</f>
        <v>476.11207607062533</v>
      </c>
      <c r="AG15" s="5">
        <v>285.52159999999998</v>
      </c>
      <c r="AH15" s="5">
        <v>31.379100000000001</v>
      </c>
      <c r="AI15" s="5">
        <v>36.994500000000002</v>
      </c>
      <c r="AJ15" s="5">
        <v>39.549900000000001</v>
      </c>
      <c r="AK15">
        <f>DownlinkPoly!AG18*'Single layer HM-12.0'!AH15+DownlinkPoly!AH18*'Single layer HM-12.0'!AH15^2+DownlinkPoly!AI18*'Single layer HM-12.0'!AH15^3+DownlinkPoly!AJ18</f>
        <v>303.61740385722078</v>
      </c>
      <c r="AL15" s="5">
        <v>126.1264</v>
      </c>
      <c r="AM15" s="5">
        <v>31.633199999999999</v>
      </c>
      <c r="AN15" s="5">
        <v>37.794600000000003</v>
      </c>
      <c r="AO15" s="5">
        <v>40.635800000000003</v>
      </c>
      <c r="AP15">
        <f>DownlinkPoly!AL18*'Single layer HM-12.0'!AM15+DownlinkPoly!AM18*'Single layer HM-12.0'!AM15^2+DownlinkPoly!AN18*'Single layer HM-12.0'!AM15^3+DownlinkPoly!AO18</f>
        <v>130.8440240789605</v>
      </c>
    </row>
    <row r="16" spans="1:42" x14ac:dyDescent="0.25">
      <c r="A16" s="1"/>
    </row>
    <row r="17" spans="1:42" x14ac:dyDescent="0.25">
      <c r="A17" s="1"/>
    </row>
    <row r="18" spans="1:42" x14ac:dyDescent="0.25">
      <c r="A18" s="1"/>
    </row>
    <row r="19" spans="1:42" x14ac:dyDescent="0.25">
      <c r="A19" s="1"/>
    </row>
    <row r="20" spans="1:42" x14ac:dyDescent="0.25">
      <c r="A20" s="1" t="s">
        <v>9</v>
      </c>
      <c r="I20">
        <v>18418.731199999998</v>
      </c>
      <c r="J20" s="5">
        <v>38.482100000000003</v>
      </c>
      <c r="K20" s="5">
        <v>40.037799999999997</v>
      </c>
      <c r="L20" s="5">
        <v>43.603700000000003</v>
      </c>
      <c r="M20" s="5">
        <v>6471.3944000000001</v>
      </c>
      <c r="N20" s="5">
        <v>40.116700000000002</v>
      </c>
      <c r="O20" s="5">
        <v>41.713900000000002</v>
      </c>
      <c r="P20" s="5">
        <v>43.641399999999997</v>
      </c>
      <c r="Q20">
        <f>DownlinkPoly!M26*'Single layer HM-12.0'!N20+DownlinkPoly!N26*'Single layer HM-12.0'!N20^2+DownlinkPoly!O26*'Single layer HM-12.0'!N20^3+DownlinkPoly!P26</f>
        <v>7383.3256111814408</v>
      </c>
      <c r="R20" s="5">
        <v>4261.9336000000003</v>
      </c>
      <c r="S20" s="5">
        <v>40.484400000000001</v>
      </c>
      <c r="T20" s="5">
        <v>42.395899999999997</v>
      </c>
      <c r="U20" s="5">
        <v>43.577300000000001</v>
      </c>
      <c r="V20">
        <f>DownlinkPoly!R26*'Single layer HM-12.0'!S20+DownlinkPoly!S26*'Single layer HM-12.0'!S20^2+DownlinkPoly!T26*'Single layer HM-12.0'!S20^3+DownlinkPoly!U26</f>
        <v>4657.1460659898585</v>
      </c>
      <c r="W20" s="5">
        <v>1958.9839999999999</v>
      </c>
      <c r="X20" s="5">
        <v>40.994199999999999</v>
      </c>
      <c r="Y20" s="5">
        <v>43.569600000000001</v>
      </c>
      <c r="Z20" s="5">
        <v>43.833199999999998</v>
      </c>
      <c r="AA20">
        <f>DownlinkPoly!W26*'Single layer HM-12.0'!X20+DownlinkPoly!X26*'Single layer HM-12.0'!X20^2+DownlinkPoly!Y26*'Single layer HM-12.0'!X20^3+DownlinkPoly!Z26</f>
        <v>2095.591574023143</v>
      </c>
      <c r="AB20" s="5">
        <v>4819.5712000000003</v>
      </c>
      <c r="AC20" s="5">
        <v>39.178800000000003</v>
      </c>
      <c r="AD20" s="5">
        <v>41.234200000000001</v>
      </c>
      <c r="AE20" s="5">
        <v>42.9054</v>
      </c>
      <c r="AF20">
        <f>DownlinkPoly!AB26*'Single layer HM-12.0'!AC20+DownlinkPoly!AC26*'Single layer HM-12.0'!AC20^2+DownlinkPoly!AD26*'Single layer HM-12.0'!AC20^3+DownlinkPoly!AE26</f>
        <v>5253.4568837831612</v>
      </c>
      <c r="AG20" s="5">
        <v>3229.4760000000001</v>
      </c>
      <c r="AH20" s="5">
        <v>39.296900000000001</v>
      </c>
      <c r="AI20" s="5">
        <v>41.730400000000003</v>
      </c>
      <c r="AJ20" s="5">
        <v>42.695</v>
      </c>
      <c r="AK20">
        <f>DownlinkPoly!AG26*'Single layer HM-12.0'!AH20+DownlinkPoly!AH26*'Single layer HM-12.0'!AH20^2+DownlinkPoly!AI26*'Single layer HM-12.0'!AH20^3+DownlinkPoly!AJ26</f>
        <v>3439.6690507662424</v>
      </c>
      <c r="AL20" s="5">
        <v>1515.6384</v>
      </c>
      <c r="AM20" s="5">
        <v>39.617100000000001</v>
      </c>
      <c r="AN20" s="5">
        <v>42.6447</v>
      </c>
      <c r="AO20" s="5">
        <v>42.756500000000003</v>
      </c>
      <c r="AP20">
        <f>DownlinkPoly!AL26*'Single layer HM-12.0'!AM20+DownlinkPoly!AM26*'Single layer HM-12.0'!AM20^2+DownlinkPoly!AN26*'Single layer HM-12.0'!AM20^3+DownlinkPoly!AO26</f>
        <v>1599.0689410473642</v>
      </c>
    </row>
    <row r="21" spans="1:42" x14ac:dyDescent="0.25">
      <c r="A21" s="1" t="s">
        <v>10</v>
      </c>
      <c r="I21">
        <v>6867.8887999999997</v>
      </c>
      <c r="J21" s="5">
        <v>37.1875</v>
      </c>
      <c r="K21" s="5">
        <v>39.242199999999997</v>
      </c>
      <c r="L21" s="5">
        <v>42.219299999999997</v>
      </c>
      <c r="M21" s="5">
        <v>3555.232</v>
      </c>
      <c r="N21" s="5">
        <v>37.933799999999998</v>
      </c>
      <c r="O21" s="5">
        <v>40.496299999999998</v>
      </c>
      <c r="P21" s="5">
        <v>41.855800000000002</v>
      </c>
      <c r="Q21">
        <f>DownlinkPoly!M26*'Single layer HM-12.0'!N21+DownlinkPoly!N26*'Single layer HM-12.0'!N21^2+DownlinkPoly!O26*'Single layer HM-12.0'!N21^3+DownlinkPoly!P26</f>
        <v>4029.0570233740145</v>
      </c>
      <c r="R21" s="5">
        <v>2426.5839999999998</v>
      </c>
      <c r="S21" s="5">
        <v>37.909999999999997</v>
      </c>
      <c r="T21" s="5">
        <v>40.8369</v>
      </c>
      <c r="U21" s="5">
        <v>41.557899999999997</v>
      </c>
      <c r="V21">
        <f>DownlinkPoly!R26*'Single layer HM-12.0'!S21+DownlinkPoly!S26*'Single layer HM-12.0'!S21^2+DownlinkPoly!T26*'Single layer HM-12.0'!S21^3+DownlinkPoly!U26</f>
        <v>2635.15043750513</v>
      </c>
      <c r="W21" s="5">
        <v>1163.6712</v>
      </c>
      <c r="X21" s="5">
        <v>38.145200000000003</v>
      </c>
      <c r="Y21" s="5">
        <v>41.599699999999999</v>
      </c>
      <c r="Z21" s="5">
        <v>41.530500000000004</v>
      </c>
      <c r="AA21">
        <f>DownlinkPoly!W26*'Single layer HM-12.0'!X21+DownlinkPoly!X26*'Single layer HM-12.0'!X21^2+DownlinkPoly!Y26*'Single layer HM-12.0'!X21^3+DownlinkPoly!Z26</f>
        <v>1233.2242062879741</v>
      </c>
      <c r="AB21" s="5">
        <v>2709.0216</v>
      </c>
      <c r="AC21" s="5">
        <v>36.938400000000001</v>
      </c>
      <c r="AD21" s="5">
        <v>39.9726</v>
      </c>
      <c r="AE21" s="5">
        <v>41.101300000000002</v>
      </c>
      <c r="AF21">
        <f>DownlinkPoly!AB26*'Single layer HM-12.0'!AC21+DownlinkPoly!AC26*'Single layer HM-12.0'!AC21^2+DownlinkPoly!AD26*'Single layer HM-12.0'!AC21^3+DownlinkPoly!AE26</f>
        <v>2957.8169418440084</v>
      </c>
      <c r="AG21" s="5">
        <v>1852.34</v>
      </c>
      <c r="AH21" s="5">
        <v>36.7149</v>
      </c>
      <c r="AI21" s="5">
        <v>40.148800000000001</v>
      </c>
      <c r="AJ21" s="5">
        <v>40.674199999999999</v>
      </c>
      <c r="AK21">
        <f>DownlinkPoly!AG26*'Single layer HM-12.0'!AH21+DownlinkPoly!AH26*'Single layer HM-12.0'!AH21^2+DownlinkPoly!AI26*'Single layer HM-12.0'!AH21^3+DownlinkPoly!AJ26</f>
        <v>1970.9697127779364</v>
      </c>
      <c r="AL21" s="5">
        <v>896.37199999999996</v>
      </c>
      <c r="AM21" s="5">
        <v>36.796599999999998</v>
      </c>
      <c r="AN21" s="5">
        <v>40.718299999999999</v>
      </c>
      <c r="AO21" s="5">
        <v>40.469000000000001</v>
      </c>
      <c r="AP21">
        <f>DownlinkPoly!AL26*'Single layer HM-12.0'!AM21+DownlinkPoly!AM26*'Single layer HM-12.0'!AM21^2+DownlinkPoly!AN26*'Single layer HM-12.0'!AM21^3+DownlinkPoly!AO26</f>
        <v>942.70507370619816</v>
      </c>
    </row>
    <row r="22" spans="1:42" x14ac:dyDescent="0.25">
      <c r="A22" s="1" t="s">
        <v>11</v>
      </c>
      <c r="I22">
        <v>3591.1088</v>
      </c>
      <c r="J22" s="5">
        <v>35.760100000000001</v>
      </c>
      <c r="K22" s="5">
        <v>38.659500000000001</v>
      </c>
      <c r="L22" s="5">
        <v>41.077300000000001</v>
      </c>
      <c r="M22" s="5">
        <v>2040.6168</v>
      </c>
      <c r="N22" s="5">
        <v>35.671599999999998</v>
      </c>
      <c r="O22" s="5">
        <v>39.481200000000001</v>
      </c>
      <c r="P22" s="5">
        <v>40.441499999999998</v>
      </c>
      <c r="Q22">
        <f>DownlinkPoly!M26*'Single layer HM-12.0'!N22+DownlinkPoly!N26*'Single layer HM-12.0'!N22^2+DownlinkPoly!O26*'Single layer HM-12.0'!N22^3+DownlinkPoly!P26</f>
        <v>2270.8407641239464</v>
      </c>
      <c r="R22" s="5">
        <v>1404.6112000000001</v>
      </c>
      <c r="S22" s="5">
        <v>35.375700000000002</v>
      </c>
      <c r="T22" s="5">
        <v>39.6023</v>
      </c>
      <c r="U22" s="5">
        <v>39.9786</v>
      </c>
      <c r="V22">
        <f>DownlinkPoly!R26*'Single layer HM-12.0'!S22+DownlinkPoly!S26*'Single layer HM-12.0'!S22^2+DownlinkPoly!T26*'Single layer HM-12.0'!S22^3+DownlinkPoly!U26</f>
        <v>1511.7988587238069</v>
      </c>
      <c r="W22" s="5">
        <v>689.22400000000005</v>
      </c>
      <c r="X22" s="5">
        <v>35.439700000000002</v>
      </c>
      <c r="Y22" s="5">
        <v>40.113900000000001</v>
      </c>
      <c r="Z22" s="5">
        <v>39.747</v>
      </c>
      <c r="AA22">
        <f>DownlinkPoly!W26*'Single layer HM-12.0'!X22+DownlinkPoly!X26*'Single layer HM-12.0'!X22^2+DownlinkPoly!Y26*'Single layer HM-12.0'!X22^3+DownlinkPoly!Z26</f>
        <v>724.85148760444281</v>
      </c>
      <c r="AB22" s="5">
        <v>1543.1959999999999</v>
      </c>
      <c r="AC22" s="5">
        <v>34.633400000000002</v>
      </c>
      <c r="AD22" s="5">
        <v>38.923299999999998</v>
      </c>
      <c r="AE22" s="5">
        <v>39.674399999999999</v>
      </c>
      <c r="AF22">
        <f>DownlinkPoly!AB26*'Single layer HM-12.0'!AC22+DownlinkPoly!AC26*'Single layer HM-12.0'!AC22^2+DownlinkPoly!AD26*'Single layer HM-12.0'!AC22^3+DownlinkPoly!AE26</f>
        <v>1665.2278056791401</v>
      </c>
      <c r="AG22" s="5">
        <v>1058.4552000000001</v>
      </c>
      <c r="AH22" s="5">
        <v>34.1952</v>
      </c>
      <c r="AI22" s="5">
        <v>38.908499999999997</v>
      </c>
      <c r="AJ22" s="5">
        <v>39.1218</v>
      </c>
      <c r="AK22">
        <f>DownlinkPoly!AG26*'Single layer HM-12.0'!AH22+DownlinkPoly!AH26*'Single layer HM-12.0'!AH22^2+DownlinkPoly!AI26*'Single layer HM-12.0'!AH22^3+DownlinkPoly!AJ26</f>
        <v>1119.9527805821126</v>
      </c>
      <c r="AL22" s="5">
        <v>523.16800000000001</v>
      </c>
      <c r="AM22" s="5">
        <v>34.152700000000003</v>
      </c>
      <c r="AN22" s="5">
        <v>39.2149</v>
      </c>
      <c r="AO22" s="5">
        <v>38.728499999999997</v>
      </c>
      <c r="AP22">
        <f>DownlinkPoly!AL26*'Single layer HM-12.0'!AM22+DownlinkPoly!AM26*'Single layer HM-12.0'!AM22^2+DownlinkPoly!AN26*'Single layer HM-12.0'!AM22^3+DownlinkPoly!AO26</f>
        <v>545.42971614692215</v>
      </c>
    </row>
    <row r="23" spans="1:42" x14ac:dyDescent="0.25">
      <c r="A23" s="1" t="s">
        <v>12</v>
      </c>
      <c r="I23">
        <v>2035.8951999999999</v>
      </c>
      <c r="J23" s="5">
        <v>34.095199999999998</v>
      </c>
      <c r="K23" s="5">
        <v>37.876100000000001</v>
      </c>
      <c r="L23" s="5">
        <v>39.718899999999998</v>
      </c>
      <c r="M23" s="5">
        <v>1160.4784</v>
      </c>
      <c r="N23" s="5">
        <v>33.385800000000003</v>
      </c>
      <c r="O23" s="5">
        <v>38.239699999999999</v>
      </c>
      <c r="P23" s="5">
        <v>38.804699999999997</v>
      </c>
      <c r="Q23">
        <f>DownlinkPoly!M26*'Single layer HM-12.0'!N23+DownlinkPoly!N26*'Single layer HM-12.0'!N23^2+DownlinkPoly!O26*'Single layer HM-12.0'!N23^3+DownlinkPoly!P26</f>
        <v>1317.1557254479267</v>
      </c>
      <c r="R23" s="5">
        <v>797.48800000000006</v>
      </c>
      <c r="S23" s="5">
        <v>32.929600000000001</v>
      </c>
      <c r="T23" s="5">
        <v>38.138100000000001</v>
      </c>
      <c r="U23" s="5">
        <v>38.195900000000002</v>
      </c>
      <c r="V23">
        <f>DownlinkPoly!R26*'Single layer HM-12.0'!S23+DownlinkPoly!S26*'Single layer HM-12.0'!S23^2+DownlinkPoly!T26*'Single layer HM-12.0'!S23^3+DownlinkPoly!U26</f>
        <v>866.19402027648175</v>
      </c>
      <c r="W23" s="5">
        <v>399.36079999999998</v>
      </c>
      <c r="X23" s="5">
        <v>32.861400000000003</v>
      </c>
      <c r="Y23" s="5">
        <v>38.371499999999997</v>
      </c>
      <c r="Z23" s="5">
        <v>37.7761</v>
      </c>
      <c r="AA23">
        <f>DownlinkPoly!W26*'Single layer HM-12.0'!X23+DownlinkPoly!X26*'Single layer HM-12.0'!X23^2+DownlinkPoly!Y26*'Single layer HM-12.0'!X23^3+DownlinkPoly!Z26</f>
        <v>419.07111359120972</v>
      </c>
      <c r="AB23" s="5">
        <v>892.44079999999997</v>
      </c>
      <c r="AC23" s="5">
        <v>32.434399999999997</v>
      </c>
      <c r="AD23" s="5">
        <v>37.941200000000002</v>
      </c>
      <c r="AE23" s="5">
        <v>38.4133</v>
      </c>
      <c r="AF23">
        <f>DownlinkPoly!AB26*'Single layer HM-12.0'!AC23+DownlinkPoly!AC26*'Single layer HM-12.0'!AC23^2+DownlinkPoly!AD26*'Single layer HM-12.0'!AC23^3+DownlinkPoly!AE26</f>
        <v>971.57552780394326</v>
      </c>
      <c r="AG23" s="5">
        <v>611.09680000000003</v>
      </c>
      <c r="AH23" s="5">
        <v>31.8855</v>
      </c>
      <c r="AI23" s="5">
        <v>37.8005</v>
      </c>
      <c r="AJ23" s="5">
        <v>37.691899999999997</v>
      </c>
      <c r="AK23">
        <f>DownlinkPoly!AG26*'Single layer HM-12.0'!AH23+DownlinkPoly!AH26*'Single layer HM-12.0'!AH23^2+DownlinkPoly!AI26*'Single layer HM-12.0'!AH23^3+DownlinkPoly!AJ26</f>
        <v>647.84819848864572</v>
      </c>
      <c r="AL23" s="5">
        <v>308.44799999999998</v>
      </c>
      <c r="AM23" s="5">
        <v>31.7469</v>
      </c>
      <c r="AN23" s="5">
        <v>37.915199999999999</v>
      </c>
      <c r="AO23" s="5">
        <v>37.238799999999998</v>
      </c>
      <c r="AP23">
        <f>DownlinkPoly!AL26*'Single layer HM-12.0'!AM23+DownlinkPoly!AM26*'Single layer HM-12.0'!AM23^2+DownlinkPoly!AN26*'Single layer HM-12.0'!AM23^3+DownlinkPoly!AO26</f>
        <v>320.16176900601567</v>
      </c>
    </row>
    <row r="24" spans="1:42" x14ac:dyDescent="0.25">
      <c r="A24" s="1"/>
    </row>
    <row r="25" spans="1:42" x14ac:dyDescent="0.25">
      <c r="A25" s="1"/>
    </row>
    <row r="26" spans="1:42" x14ac:dyDescent="0.25">
      <c r="A26" s="1"/>
    </row>
    <row r="27" spans="1:42" x14ac:dyDescent="0.25">
      <c r="A27" s="1"/>
    </row>
    <row r="28" spans="1:42" x14ac:dyDescent="0.25">
      <c r="A28" s="1" t="s">
        <v>13</v>
      </c>
      <c r="I28">
        <v>17370.828000000001</v>
      </c>
      <c r="J28" s="5">
        <v>39.159199999999998</v>
      </c>
      <c r="K28" s="5">
        <v>43.7652</v>
      </c>
      <c r="L28" s="5">
        <v>44.973999999999997</v>
      </c>
      <c r="M28" s="5">
        <v>6743.8688000000002</v>
      </c>
      <c r="N28" s="5">
        <v>40.966500000000003</v>
      </c>
      <c r="O28" s="5">
        <v>44.718299999999999</v>
      </c>
      <c r="P28" s="5">
        <v>44.630499999999998</v>
      </c>
      <c r="Q28">
        <f>DownlinkPoly!M34*'Single layer HM-12.0'!N28+DownlinkPoly!N34*'Single layer HM-12.0'!N28^2+DownlinkPoly!O34*'Single layer HM-12.0'!N28^3+DownlinkPoly!P34</f>
        <v>7655.6434622508241</v>
      </c>
      <c r="R28" s="5">
        <v>4569.8271999999997</v>
      </c>
      <c r="S28" s="5">
        <v>41.253300000000003</v>
      </c>
      <c r="T28" s="5">
        <v>44.802599999999998</v>
      </c>
      <c r="U28" s="5">
        <v>44.372999999999998</v>
      </c>
      <c r="V28">
        <f>DownlinkPoly!R34*'Single layer HM-12.0'!S28+DownlinkPoly!S34*'Single layer HM-12.0'!S28^2+DownlinkPoly!T34*'Single layer HM-12.0'!S28^3+DownlinkPoly!U34</f>
        <v>5011.6793108963757</v>
      </c>
      <c r="W28" s="5">
        <v>2227.8296</v>
      </c>
      <c r="X28" s="5">
        <v>41.581600000000002</v>
      </c>
      <c r="Y28" s="5">
        <v>45.107300000000002</v>
      </c>
      <c r="Z28" s="5">
        <v>44.368699999999997</v>
      </c>
      <c r="AA28">
        <f>DownlinkPoly!W34*'Single layer HM-12.0'!X28+DownlinkPoly!X34*'Single layer HM-12.0'!X28^2+DownlinkPoly!Y34*'Single layer HM-12.0'!X28^3+DownlinkPoly!Z34</f>
        <v>2379.9492682982382</v>
      </c>
      <c r="AB28" s="5">
        <v>5057.1023999999998</v>
      </c>
      <c r="AC28" s="5">
        <v>40.0687</v>
      </c>
      <c r="AD28" s="5">
        <v>44.0929</v>
      </c>
      <c r="AE28" s="5">
        <v>43.801099999999998</v>
      </c>
      <c r="AF28">
        <f>DownlinkPoly!AB34*'Single layer HM-12.0'!AC28+DownlinkPoly!AC34*'Single layer HM-12.0'!AC28^2+DownlinkPoly!AD34*'Single layer HM-12.0'!AC28^3+DownlinkPoly!AE34</f>
        <v>5478.097440987709</v>
      </c>
      <c r="AG28" s="5">
        <v>3466.8456000000001</v>
      </c>
      <c r="AH28" s="5">
        <v>40.104999999999997</v>
      </c>
      <c r="AI28" s="5">
        <v>44.039299999999997</v>
      </c>
      <c r="AJ28" s="5">
        <v>43.408499999999997</v>
      </c>
      <c r="AK28">
        <f>DownlinkPoly!AG34*'Single layer HM-12.0'!AH28+DownlinkPoly!AH34*'Single layer HM-12.0'!AH28^2+DownlinkPoly!AI34*'Single layer HM-12.0'!AH28^3+DownlinkPoly!AJ34</f>
        <v>3688.4201213215711</v>
      </c>
      <c r="AL28" s="5">
        <v>1706.7760000000001</v>
      </c>
      <c r="AM28" s="5">
        <v>40.222200000000001</v>
      </c>
      <c r="AN28" s="5">
        <v>44.166699999999999</v>
      </c>
      <c r="AO28" s="5">
        <v>43.2361</v>
      </c>
      <c r="AP28">
        <f>DownlinkPoly!AL34*'Single layer HM-12.0'!AM28+DownlinkPoly!AM34*'Single layer HM-12.0'!AM28^2+DownlinkPoly!AN34*'Single layer HM-12.0'!AM28^3+DownlinkPoly!AO34</f>
        <v>1793.4256505048834</v>
      </c>
    </row>
    <row r="29" spans="1:42" x14ac:dyDescent="0.25">
      <c r="A29" s="1" t="s">
        <v>14</v>
      </c>
      <c r="I29">
        <v>7142.4232000000002</v>
      </c>
      <c r="J29" s="5">
        <v>37.8063</v>
      </c>
      <c r="K29" s="5">
        <v>42.753999999999998</v>
      </c>
      <c r="L29" s="5">
        <v>43.381700000000002</v>
      </c>
      <c r="M29" s="5">
        <v>3728.6192000000001</v>
      </c>
      <c r="N29" s="5">
        <v>38.8279</v>
      </c>
      <c r="O29" s="5">
        <v>43.204000000000001</v>
      </c>
      <c r="P29" s="5">
        <v>42.6798</v>
      </c>
      <c r="Q29">
        <f>DownlinkPoly!M34*'Single layer HM-12.0'!N29+DownlinkPoly!N34*'Single layer HM-12.0'!N29^2+DownlinkPoly!O34*'Single layer HM-12.0'!N29^3+DownlinkPoly!P34</f>
        <v>4226.1279889172874</v>
      </c>
      <c r="R29" s="5">
        <v>2595.5695999999998</v>
      </c>
      <c r="S29" s="5">
        <v>38.7393</v>
      </c>
      <c r="T29" s="5">
        <v>43.075000000000003</v>
      </c>
      <c r="U29" s="5">
        <v>42.2742</v>
      </c>
      <c r="V29">
        <f>DownlinkPoly!R34*'Single layer HM-12.0'!S29+DownlinkPoly!S34*'Single layer HM-12.0'!S29^2+DownlinkPoly!T34*'Single layer HM-12.0'!S29^3+DownlinkPoly!U34</f>
        <v>2818.8510408636939</v>
      </c>
      <c r="W29" s="5">
        <v>1296.8824</v>
      </c>
      <c r="X29" s="5">
        <v>38.779400000000003</v>
      </c>
      <c r="Y29" s="5">
        <v>43.1126</v>
      </c>
      <c r="Z29" s="5">
        <v>42.042900000000003</v>
      </c>
      <c r="AA29">
        <f>DownlinkPoly!W34*'Single layer HM-12.0'!X29+DownlinkPoly!X34*'Single layer HM-12.0'!X29^2+DownlinkPoly!Y34*'Single layer HM-12.0'!X29^3+DownlinkPoly!Z34</f>
        <v>1369.6523744616861</v>
      </c>
      <c r="AB29" s="5">
        <v>2848.1271999999999</v>
      </c>
      <c r="AC29" s="5">
        <v>37.8765</v>
      </c>
      <c r="AD29" s="5">
        <v>42.604500000000002</v>
      </c>
      <c r="AE29" s="5">
        <v>41.953899999999997</v>
      </c>
      <c r="AF29">
        <f>DownlinkPoly!AB34*'Single layer HM-12.0'!AC29+DownlinkPoly!AC34*'Single layer HM-12.0'!AC29^2+DownlinkPoly!AD34*'Single layer HM-12.0'!AC29^3+DownlinkPoly!AE34</f>
        <v>3091.4206768342992</v>
      </c>
      <c r="AG29" s="5">
        <v>1983.172</v>
      </c>
      <c r="AH29" s="5">
        <v>37.594999999999999</v>
      </c>
      <c r="AI29" s="5">
        <v>42.3703</v>
      </c>
      <c r="AJ29" s="5">
        <v>41.426699999999997</v>
      </c>
      <c r="AK29">
        <f>DownlinkPoly!AG34*'Single layer HM-12.0'!AH29+DownlinkPoly!AH34*'Single layer HM-12.0'!AH29^2+DownlinkPoly!AI34*'Single layer HM-12.0'!AH29^3+DownlinkPoly!AJ34</f>
        <v>2102.9272241613944</v>
      </c>
      <c r="AL29" s="5">
        <v>998.02800000000002</v>
      </c>
      <c r="AM29" s="5">
        <v>37.486499999999999</v>
      </c>
      <c r="AN29" s="5">
        <v>42.273800000000001</v>
      </c>
      <c r="AO29" s="5">
        <v>41.068100000000001</v>
      </c>
      <c r="AP29">
        <f>DownlinkPoly!AL34*'Single layer HM-12.0'!AM29+DownlinkPoly!AM34*'Single layer HM-12.0'!AM29^2+DownlinkPoly!AN34*'Single layer HM-12.0'!AM29^3+DownlinkPoly!AO34</f>
        <v>1042.1496609702881</v>
      </c>
    </row>
    <row r="30" spans="1:42" x14ac:dyDescent="0.25">
      <c r="A30" s="1" t="s">
        <v>15</v>
      </c>
      <c r="I30">
        <v>3773.66</v>
      </c>
      <c r="J30" s="5">
        <v>36.411299999999997</v>
      </c>
      <c r="K30" s="5">
        <v>41.869900000000001</v>
      </c>
      <c r="L30" s="5">
        <v>41.995699999999999</v>
      </c>
      <c r="M30" s="5">
        <v>2132.116</v>
      </c>
      <c r="N30" s="5">
        <v>36.638300000000001</v>
      </c>
      <c r="O30" s="5">
        <v>42.0045</v>
      </c>
      <c r="P30" s="5">
        <v>41.133699999999997</v>
      </c>
      <c r="Q30">
        <f>DownlinkPoly!M34*'Single layer HM-12.0'!N30+DownlinkPoly!N34*'Single layer HM-12.0'!N30^2+DownlinkPoly!O34*'Single layer HM-12.0'!N30^3+DownlinkPoly!P34</f>
        <v>2373.4390278615756</v>
      </c>
      <c r="R30" s="5">
        <v>1492.2023999999999</v>
      </c>
      <c r="S30" s="5">
        <v>36.285699999999999</v>
      </c>
      <c r="T30" s="5">
        <v>41.737299999999998</v>
      </c>
      <c r="U30" s="5">
        <v>40.580100000000002</v>
      </c>
      <c r="V30">
        <f>DownlinkPoly!R34*'Single layer HM-12.0'!S30+DownlinkPoly!S34*'Single layer HM-12.0'!S30^2+DownlinkPoly!T34*'Single layer HM-12.0'!S30^3+DownlinkPoly!U34</f>
        <v>1605.2949152467772</v>
      </c>
      <c r="W30" s="5">
        <v>760.78319999999997</v>
      </c>
      <c r="X30" s="5">
        <v>36.134799999999998</v>
      </c>
      <c r="Y30" s="5">
        <v>41.599200000000003</v>
      </c>
      <c r="Z30" s="5">
        <v>40.2136</v>
      </c>
      <c r="AA30">
        <f>DownlinkPoly!W34*'Single layer HM-12.0'!X30+DownlinkPoly!X34*'Single layer HM-12.0'!X30^2+DownlinkPoly!Y34*'Single layer HM-12.0'!X30^3+DownlinkPoly!Z34</f>
        <v>797.96421853693755</v>
      </c>
      <c r="AB30" s="5">
        <v>1622.644</v>
      </c>
      <c r="AC30" s="5">
        <v>35.660400000000003</v>
      </c>
      <c r="AD30" s="5">
        <v>41.341200000000001</v>
      </c>
      <c r="AE30" s="5">
        <v>40.3566</v>
      </c>
      <c r="AF30">
        <f>DownlinkPoly!AB34*'Single layer HM-12.0'!AC30+DownlinkPoly!AC34*'Single layer HM-12.0'!AC30^2+DownlinkPoly!AD34*'Single layer HM-12.0'!AC30^3+DownlinkPoly!AE34</f>
        <v>1747.6290384766762</v>
      </c>
      <c r="AG30" s="5">
        <v>1130.5455999999999</v>
      </c>
      <c r="AH30" s="5">
        <v>35.165399999999998</v>
      </c>
      <c r="AI30" s="5">
        <v>40.972900000000003</v>
      </c>
      <c r="AJ30" s="5">
        <v>39.710999999999999</v>
      </c>
      <c r="AK30">
        <f>DownlinkPoly!AG34*'Single layer HM-12.0'!AH30+DownlinkPoly!AH34*'Single layer HM-12.0'!AH30^2+DownlinkPoly!AI34*'Single layer HM-12.0'!AH30^3+DownlinkPoly!AJ34</f>
        <v>1191.4591715134738</v>
      </c>
      <c r="AL30" s="5">
        <v>577.95920000000001</v>
      </c>
      <c r="AM30" s="5">
        <v>34.888399999999997</v>
      </c>
      <c r="AN30" s="5">
        <v>40.678600000000003</v>
      </c>
      <c r="AO30" s="5">
        <v>39.229399999999998</v>
      </c>
      <c r="AP30">
        <f>DownlinkPoly!AL34*'Single layer HM-12.0'!AM30+DownlinkPoly!AM34*'Single layer HM-12.0'!AM30^2+DownlinkPoly!AN34*'Single layer HM-12.0'!AM30^3+DownlinkPoly!AO34</f>
        <v>599.58289207458074</v>
      </c>
    </row>
    <row r="31" spans="1:42" x14ac:dyDescent="0.25">
      <c r="A31" s="1" t="s">
        <v>16</v>
      </c>
      <c r="I31">
        <v>2152.7743999999998</v>
      </c>
      <c r="J31" s="5">
        <v>34.840699999999998</v>
      </c>
      <c r="K31" s="5">
        <v>40.845300000000002</v>
      </c>
      <c r="L31" s="5">
        <v>40.6021</v>
      </c>
      <c r="M31" s="5">
        <v>1235.5719999999999</v>
      </c>
      <c r="N31" s="5">
        <v>34.476199999999999</v>
      </c>
      <c r="O31" s="5">
        <v>40.698799999999999</v>
      </c>
      <c r="P31" s="5">
        <v>39.605800000000002</v>
      </c>
      <c r="Q31">
        <f>DownlinkPoly!M34*'Single layer HM-12.0'!N31+DownlinkPoly!N34*'Single layer HM-12.0'!N31^2+DownlinkPoly!O34*'Single layer HM-12.0'!N31^3+DownlinkPoly!P34</f>
        <v>1394.3939637077274</v>
      </c>
      <c r="R31" s="5">
        <v>861.68880000000001</v>
      </c>
      <c r="S31" s="5">
        <v>33.9587</v>
      </c>
      <c r="T31" s="5">
        <v>40.28</v>
      </c>
      <c r="U31" s="5">
        <v>38.921199999999999</v>
      </c>
      <c r="V31">
        <f>DownlinkPoly!R34*'Single layer HM-12.0'!S31+DownlinkPoly!S34*'Single layer HM-12.0'!S31^2+DownlinkPoly!T34*'Single layer HM-12.0'!S31^3+DownlinkPoly!U34</f>
        <v>929.83539469816606</v>
      </c>
      <c r="W31" s="5">
        <v>443.98559999999998</v>
      </c>
      <c r="X31" s="5">
        <v>33.652700000000003</v>
      </c>
      <c r="Y31" s="5">
        <v>39.923699999999997</v>
      </c>
      <c r="Z31" s="5">
        <v>38.434800000000003</v>
      </c>
      <c r="AA31">
        <f>DownlinkPoly!W34*'Single layer HM-12.0'!X31+DownlinkPoly!X34*'Single layer HM-12.0'!X31^2+DownlinkPoly!Y34*'Single layer HM-12.0'!X31^3+DownlinkPoly!Z34</f>
        <v>466.04651164389361</v>
      </c>
      <c r="AB31" s="5">
        <v>968.48080000000004</v>
      </c>
      <c r="AC31" s="5">
        <v>33.584899999999998</v>
      </c>
      <c r="AD31" s="5">
        <v>40.364899999999999</v>
      </c>
      <c r="AE31" s="5">
        <v>39.161799999999999</v>
      </c>
      <c r="AF31">
        <f>DownlinkPoly!AB34*'Single layer HM-12.0'!AC31+DownlinkPoly!AC34*'Single layer HM-12.0'!AC31^2+DownlinkPoly!AD34*'Single layer HM-12.0'!AC31^3+DownlinkPoly!AE34</f>
        <v>1049.2793517156388</v>
      </c>
      <c r="AG31" s="5">
        <v>671.2912</v>
      </c>
      <c r="AH31" s="5">
        <v>32.967500000000001</v>
      </c>
      <c r="AI31" s="5">
        <v>39.904499999999999</v>
      </c>
      <c r="AJ31" s="5">
        <v>38.448099999999997</v>
      </c>
      <c r="AK31">
        <f>DownlinkPoly!AG34*'Single layer HM-12.0'!AH31+DownlinkPoly!AH34*'Single layer HM-12.0'!AH31^2+DownlinkPoly!AI34*'Single layer HM-12.0'!AH31^3+DownlinkPoly!AJ34</f>
        <v>709.68417111008603</v>
      </c>
      <c r="AL31" s="5">
        <v>347.9128</v>
      </c>
      <c r="AM31" s="5">
        <v>32.588999999999999</v>
      </c>
      <c r="AN31" s="5">
        <v>39.4955</v>
      </c>
      <c r="AO31" s="5">
        <v>37.913800000000002</v>
      </c>
      <c r="AP31">
        <f>DownlinkPoly!AL34*'Single layer HM-12.0'!AM31+DownlinkPoly!AM34*'Single layer HM-12.0'!AM31^2+DownlinkPoly!AN34*'Single layer HM-12.0'!AM31^3+DownlinkPoly!AO34</f>
        <v>360.809389898277</v>
      </c>
    </row>
    <row r="32" spans="1:42" x14ac:dyDescent="0.25">
      <c r="A32" s="1"/>
    </row>
    <row r="33" spans="1:42" x14ac:dyDescent="0.25">
      <c r="A33" s="1"/>
    </row>
    <row r="34" spans="1:42" x14ac:dyDescent="0.25">
      <c r="A34" s="1"/>
    </row>
    <row r="35" spans="1:42" x14ac:dyDescent="0.25">
      <c r="A35" s="1"/>
    </row>
    <row r="36" spans="1:42" x14ac:dyDescent="0.25">
      <c r="A36" s="1" t="s">
        <v>17</v>
      </c>
      <c r="I36">
        <v>39614.736799999999</v>
      </c>
      <c r="J36" s="5">
        <v>37.439900000000002</v>
      </c>
      <c r="K36" s="5">
        <v>42.113500000000002</v>
      </c>
      <c r="L36" s="5">
        <v>44.295999999999999</v>
      </c>
      <c r="M36" s="5">
        <v>6157.4560000000001</v>
      </c>
      <c r="N36" s="5">
        <v>39.212499999999999</v>
      </c>
      <c r="O36" s="5">
        <v>43.392299999999999</v>
      </c>
      <c r="P36" s="5">
        <v>45.420200000000001</v>
      </c>
      <c r="Q36">
        <f>DownlinkPoly!M42*'Single layer HM-12.0'!N36+DownlinkPoly!N42*'Single layer HM-12.0'!N36^2+DownlinkPoly!O42*'Single layer HM-12.0'!N36^3+DownlinkPoly!P42</f>
        <v>7259.7685608752072</v>
      </c>
      <c r="R36" s="5">
        <v>3400.2936</v>
      </c>
      <c r="S36" s="5">
        <v>40.004899999999999</v>
      </c>
      <c r="T36" s="5">
        <v>43.937899999999999</v>
      </c>
      <c r="U36" s="5">
        <v>45.893099999999997</v>
      </c>
      <c r="V36">
        <f>DownlinkPoly!R42*'Single layer HM-12.0'!S36+DownlinkPoly!S42*'Single layer HM-12.0'!S36^2+DownlinkPoly!T42*'Single layer HM-12.0'!S36^3+DownlinkPoly!U42</f>
        <v>3835.1477130769053</v>
      </c>
      <c r="W36" s="5">
        <v>1119.4584</v>
      </c>
      <c r="X36" s="5">
        <v>41.192900000000002</v>
      </c>
      <c r="Y36" s="5">
        <v>45.201599999999999</v>
      </c>
      <c r="Z36" s="5">
        <v>46.967100000000002</v>
      </c>
      <c r="AA36">
        <f>DownlinkPoly!W42*'Single layer HM-12.0'!X36+DownlinkPoly!X42*'Single layer HM-12.0'!X36^2+DownlinkPoly!Y42*'Single layer HM-12.0'!X36^3+DownlinkPoly!Z42</f>
        <v>1213.0914168175077</v>
      </c>
      <c r="AB36" s="5">
        <v>4038.2</v>
      </c>
      <c r="AC36" s="5">
        <v>38.421500000000002</v>
      </c>
      <c r="AD36" s="5">
        <v>42.826599999999999</v>
      </c>
      <c r="AE36" s="5">
        <v>44.927599999999998</v>
      </c>
      <c r="AF36">
        <f>DownlinkPoly!AB42*'Single layer HM-12.0'!AC36+DownlinkPoly!AC42*'Single layer HM-12.0'!AC36^2+DownlinkPoly!AD42*'Single layer HM-12.0'!AC36^3+DownlinkPoly!AE42</f>
        <v>4508.0522558125667</v>
      </c>
      <c r="AG36" s="5">
        <v>2370.4928</v>
      </c>
      <c r="AH36" s="5">
        <v>38.986800000000002</v>
      </c>
      <c r="AI36" s="5">
        <v>43.2211</v>
      </c>
      <c r="AJ36" s="5">
        <v>45.259700000000002</v>
      </c>
      <c r="AK36">
        <f>DownlinkPoly!AG42*'Single layer HM-12.0'!AH36+DownlinkPoly!AH42*'Single layer HM-12.0'!AH36^2+DownlinkPoly!AI42*'Single layer HM-12.0'!AH36^3+DownlinkPoly!AJ42</f>
        <v>2584.1850803506095</v>
      </c>
      <c r="AL36" s="5">
        <v>804.33600000000001</v>
      </c>
      <c r="AM36" s="5">
        <v>39.968499999999999</v>
      </c>
      <c r="AN36" s="5">
        <v>44.330500000000001</v>
      </c>
      <c r="AO36" s="5">
        <v>46.133299999999998</v>
      </c>
      <c r="AP36">
        <f>DownlinkPoly!AL42*'Single layer HM-12.0'!AM36+DownlinkPoly!AM42*'Single layer HM-12.0'!AM36^2+DownlinkPoly!AN42*'Single layer HM-12.0'!AM36^3+DownlinkPoly!AO42</f>
        <v>858.16617395483627</v>
      </c>
    </row>
    <row r="37" spans="1:42" x14ac:dyDescent="0.25">
      <c r="A37" s="1" t="s">
        <v>18</v>
      </c>
      <c r="I37">
        <v>9929.5519999999997</v>
      </c>
      <c r="J37" s="5">
        <v>35.585099999999997</v>
      </c>
      <c r="K37" s="5">
        <v>41.051900000000003</v>
      </c>
      <c r="L37" s="5">
        <v>43.357100000000003</v>
      </c>
      <c r="M37" s="5">
        <v>2703.1424000000002</v>
      </c>
      <c r="N37" s="5">
        <v>37.421199999999999</v>
      </c>
      <c r="O37" s="5">
        <v>41.912199999999999</v>
      </c>
      <c r="P37" s="5">
        <v>44.096899999999998</v>
      </c>
      <c r="Q37">
        <f>DownlinkPoly!M42*'Single layer HM-12.0'!N37+DownlinkPoly!N42*'Single layer HM-12.0'!N37^2+DownlinkPoly!O42*'Single layer HM-12.0'!N37^3+DownlinkPoly!P42</f>
        <v>3202.8578826626763</v>
      </c>
      <c r="R37" s="5">
        <v>1672.1504</v>
      </c>
      <c r="S37" s="5">
        <v>37.806399999999996</v>
      </c>
      <c r="T37" s="5">
        <v>42.231900000000003</v>
      </c>
      <c r="U37" s="5">
        <v>44.347099999999998</v>
      </c>
      <c r="V37">
        <f>DownlinkPoly!R42*'Single layer HM-12.0'!S37+DownlinkPoly!S42*'Single layer HM-12.0'!S37^2+DownlinkPoly!T42*'Single layer HM-12.0'!S37^3+DownlinkPoly!U42</f>
        <v>1856.6984614568646</v>
      </c>
      <c r="W37" s="5">
        <v>591.99680000000001</v>
      </c>
      <c r="X37" s="5">
        <v>38.683799999999998</v>
      </c>
      <c r="Y37" s="5">
        <v>43.272799999999997</v>
      </c>
      <c r="Z37" s="5">
        <v>45.0792</v>
      </c>
      <c r="AA37">
        <f>DownlinkPoly!W42*'Single layer HM-12.0'!X37+DownlinkPoly!X42*'Single layer HM-12.0'!X37^2+DownlinkPoly!Y42*'Single layer HM-12.0'!X37^3+DownlinkPoly!Z42</f>
        <v>631.4002761356096</v>
      </c>
      <c r="AB37" s="5">
        <v>1925.5568000000001</v>
      </c>
      <c r="AC37" s="5">
        <v>36.5627</v>
      </c>
      <c r="AD37" s="5">
        <v>41.286499999999997</v>
      </c>
      <c r="AE37" s="5">
        <v>43.547400000000003</v>
      </c>
      <c r="AF37">
        <f>DownlinkPoly!AB42*'Single layer HM-12.0'!AC37+DownlinkPoly!AC42*'Single layer HM-12.0'!AC37^2+DownlinkPoly!AD42*'Single layer HM-12.0'!AC37^3+DownlinkPoly!AE42</f>
        <v>2162.7672885241918</v>
      </c>
      <c r="AG37" s="5">
        <v>1217.2672</v>
      </c>
      <c r="AH37" s="5">
        <v>36.737900000000003</v>
      </c>
      <c r="AI37" s="5">
        <v>41.504300000000001</v>
      </c>
      <c r="AJ37" s="5">
        <v>43.633000000000003</v>
      </c>
      <c r="AK37">
        <f>DownlinkPoly!AG42*'Single layer HM-12.0'!AH37+DownlinkPoly!AH42*'Single layer HM-12.0'!AH37^2+DownlinkPoly!AI42*'Single layer HM-12.0'!AH37^3+DownlinkPoly!AJ42</f>
        <v>1316.7723873496288</v>
      </c>
      <c r="AL37" s="5">
        <v>443.16480000000001</v>
      </c>
      <c r="AM37" s="5">
        <v>37.470799999999997</v>
      </c>
      <c r="AN37" s="5">
        <v>42.375599999999999</v>
      </c>
      <c r="AO37" s="5">
        <v>44.195900000000002</v>
      </c>
      <c r="AP37">
        <f>DownlinkPoly!AL42*'Single layer HM-12.0'!AM37+DownlinkPoly!AM42*'Single layer HM-12.0'!AM37^2+DownlinkPoly!AN42*'Single layer HM-12.0'!AM37^3+DownlinkPoly!AO42</f>
        <v>466.84505488099967</v>
      </c>
    </row>
    <row r="38" spans="1:42" x14ac:dyDescent="0.25">
      <c r="A38" s="1" t="s">
        <v>19</v>
      </c>
      <c r="I38">
        <v>3439.1448</v>
      </c>
      <c r="J38" s="5">
        <v>34.494999999999997</v>
      </c>
      <c r="K38" s="5">
        <v>40.238900000000001</v>
      </c>
      <c r="L38" s="5">
        <v>42.664299999999997</v>
      </c>
      <c r="M38" s="5">
        <v>1388.76</v>
      </c>
      <c r="N38" s="5">
        <v>35.466799999999999</v>
      </c>
      <c r="O38" s="5">
        <v>40.790999999999997</v>
      </c>
      <c r="P38" s="5">
        <v>43.079099999999997</v>
      </c>
      <c r="Q38">
        <f>DownlinkPoly!M42*'Single layer HM-12.0'!N38+DownlinkPoly!N42*'Single layer HM-12.0'!N38^2+DownlinkPoly!O42*'Single layer HM-12.0'!N38^3+DownlinkPoly!P42</f>
        <v>1536.5476207323372</v>
      </c>
      <c r="R38" s="5">
        <v>902.23440000000005</v>
      </c>
      <c r="S38" s="5">
        <v>35.5518</v>
      </c>
      <c r="T38" s="5">
        <v>40.989899999999999</v>
      </c>
      <c r="U38" s="5">
        <v>43.146000000000001</v>
      </c>
      <c r="V38">
        <f>DownlinkPoly!R42*'Single layer HM-12.0'!S38+DownlinkPoly!S42*'Single layer HM-12.0'!S38^2+DownlinkPoly!T42*'Single layer HM-12.0'!S38^3+DownlinkPoly!U42</f>
        <v>969.90724522236269</v>
      </c>
      <c r="W38" s="5">
        <v>339.9864</v>
      </c>
      <c r="X38" s="5">
        <v>36.226900000000001</v>
      </c>
      <c r="Y38" s="5">
        <v>41.824100000000001</v>
      </c>
      <c r="Z38" s="5">
        <v>43.704799999999999</v>
      </c>
      <c r="AA38">
        <f>DownlinkPoly!W42*'Single layer HM-12.0'!X38+DownlinkPoly!X42*'Single layer HM-12.0'!X38^2+DownlinkPoly!Y42*'Single layer HM-12.0'!X38^3+DownlinkPoly!Z42</f>
        <v>354.44702630335814</v>
      </c>
      <c r="AB38" s="5">
        <v>1022.1392</v>
      </c>
      <c r="AC38" s="5">
        <v>34.531199999999998</v>
      </c>
      <c r="AD38" s="5">
        <v>40.183700000000002</v>
      </c>
      <c r="AE38" s="5">
        <v>42.499200000000002</v>
      </c>
      <c r="AF38">
        <f>DownlinkPoly!AB42*'Single layer HM-12.0'!AC38+DownlinkPoly!AC42*'Single layer HM-12.0'!AC38^2+DownlinkPoly!AD42*'Single layer HM-12.0'!AC38^3+DownlinkPoly!AE42</f>
        <v>1098.8406809094595</v>
      </c>
      <c r="AG38" s="5">
        <v>668.86</v>
      </c>
      <c r="AH38" s="5">
        <v>34.441200000000002</v>
      </c>
      <c r="AI38" s="5">
        <v>40.294899999999998</v>
      </c>
      <c r="AJ38" s="5">
        <v>42.492600000000003</v>
      </c>
      <c r="AK38">
        <f>DownlinkPoly!AG42*'Single layer HM-12.0'!AH38+DownlinkPoly!AH42*'Single layer HM-12.0'!AH38^2+DownlinkPoly!AI42*'Single layer HM-12.0'!AH38^3+DownlinkPoly!AJ42</f>
        <v>704.41225442383438</v>
      </c>
      <c r="AL38" s="5">
        <v>258.31200000000001</v>
      </c>
      <c r="AM38" s="5">
        <v>34.994900000000001</v>
      </c>
      <c r="AN38" s="5">
        <v>40.934699999999999</v>
      </c>
      <c r="AO38" s="5">
        <v>42.878</v>
      </c>
      <c r="AP38">
        <f>DownlinkPoly!AL42*'Single layer HM-12.0'!AM38+DownlinkPoly!AM42*'Single layer HM-12.0'!AM38^2+DownlinkPoly!AN42*'Single layer HM-12.0'!AM38^3+DownlinkPoly!AO42</f>
        <v>266.88208240579115</v>
      </c>
    </row>
    <row r="39" spans="1:42" x14ac:dyDescent="0.25">
      <c r="A39" s="1" t="s">
        <v>20</v>
      </c>
      <c r="I39">
        <v>1579.3856000000001</v>
      </c>
      <c r="J39" s="5">
        <v>33.146900000000002</v>
      </c>
      <c r="K39" s="5">
        <v>39.112499999999997</v>
      </c>
      <c r="L39" s="5">
        <v>41.651200000000003</v>
      </c>
      <c r="M39" s="5">
        <v>757.36</v>
      </c>
      <c r="N39" s="5">
        <v>33.348199999999999</v>
      </c>
      <c r="O39" s="5">
        <v>39.435899999999997</v>
      </c>
      <c r="P39" s="5">
        <v>41.811100000000003</v>
      </c>
      <c r="Q39">
        <f>DownlinkPoly!M42*'Single layer HM-12.0'!N39+DownlinkPoly!N42*'Single layer HM-12.0'!N39^2+DownlinkPoly!O42*'Single layer HM-12.0'!N39^3+DownlinkPoly!P42</f>
        <v>922.93184326146729</v>
      </c>
      <c r="R39" s="5">
        <v>500.75760000000002</v>
      </c>
      <c r="S39" s="5">
        <v>33.202800000000003</v>
      </c>
      <c r="T39" s="5">
        <v>39.455300000000001</v>
      </c>
      <c r="U39" s="5">
        <v>41.761699999999998</v>
      </c>
      <c r="V39">
        <f>DownlinkPoly!R42*'Single layer HM-12.0'!S39+DownlinkPoly!S42*'Single layer HM-12.0'!S39^2+DownlinkPoly!T42*'Single layer HM-12.0'!S39^3+DownlinkPoly!U42</f>
        <v>549.39570742344949</v>
      </c>
      <c r="W39" s="5">
        <v>199.3192</v>
      </c>
      <c r="X39" s="5">
        <v>33.726900000000001</v>
      </c>
      <c r="Y39" s="5">
        <v>40.097900000000003</v>
      </c>
      <c r="Z39" s="5">
        <v>42.112499999999997</v>
      </c>
      <c r="AA39">
        <f>DownlinkPoly!W42*'Single layer HM-12.0'!X39+DownlinkPoly!X42*'Single layer HM-12.0'!X39^2+DownlinkPoly!Y42*'Single layer HM-12.0'!X39^3+DownlinkPoly!Z42</f>
        <v>208.04386669823725</v>
      </c>
      <c r="AB39" s="5">
        <v>574.04399999999998</v>
      </c>
      <c r="AC39" s="5">
        <v>32.404400000000003</v>
      </c>
      <c r="AD39" s="5">
        <v>39.128399999999999</v>
      </c>
      <c r="AE39" s="5">
        <v>41.524799999999999</v>
      </c>
      <c r="AF39">
        <f>DownlinkPoly!AB42*'Single layer HM-12.0'!AC39+DownlinkPoly!AC42*'Single layer HM-12.0'!AC39^2+DownlinkPoly!AD42*'Single layer HM-12.0'!AC39^3+DownlinkPoly!AE42</f>
        <v>644.54766497632954</v>
      </c>
      <c r="AG39" s="5">
        <v>381.10640000000001</v>
      </c>
      <c r="AH39" s="5">
        <v>32.125900000000001</v>
      </c>
      <c r="AI39" s="5">
        <v>39.149900000000002</v>
      </c>
      <c r="AJ39" s="5">
        <v>41.4816</v>
      </c>
      <c r="AK39">
        <f>DownlinkPoly!AG42*'Single layer HM-12.0'!AH39+DownlinkPoly!AH42*'Single layer HM-12.0'!AH39^2+DownlinkPoly!AI42*'Single layer HM-12.0'!AH39^3+DownlinkPoly!AJ42</f>
        <v>402.92819142149528</v>
      </c>
      <c r="AL39" s="5">
        <v>155.6328</v>
      </c>
      <c r="AM39" s="5">
        <v>32.544199999999996</v>
      </c>
      <c r="AN39" s="5">
        <v>39.659500000000001</v>
      </c>
      <c r="AO39" s="5">
        <v>41.764899999999997</v>
      </c>
      <c r="AP39">
        <f>DownlinkPoly!AL42*'Single layer HM-12.0'!AM39+DownlinkPoly!AM42*'Single layer HM-12.0'!AM39^2+DownlinkPoly!AN42*'Single layer HM-12.0'!AM39^3+DownlinkPoly!AO42</f>
        <v>159.18557115360454</v>
      </c>
    </row>
    <row r="40" spans="1:42" x14ac:dyDescent="0.25">
      <c r="M40" s="2"/>
      <c r="N40" s="2"/>
      <c r="O40" s="2"/>
      <c r="P40" s="2"/>
      <c r="Q40" s="2"/>
      <c r="R40" s="2"/>
      <c r="S40" s="2"/>
      <c r="T40" s="2"/>
    </row>
    <row r="41" spans="1:42" x14ac:dyDescent="0.25">
      <c r="M41" s="2"/>
      <c r="N41" s="2"/>
      <c r="O41" s="2"/>
      <c r="P41" s="2"/>
      <c r="Q41" s="2"/>
      <c r="R41" s="2"/>
      <c r="S41" s="2"/>
      <c r="T41" s="2"/>
    </row>
    <row r="42" spans="1:42" x14ac:dyDescent="0.25">
      <c r="M42" s="2"/>
      <c r="N42" s="2"/>
      <c r="O42" s="2"/>
      <c r="P42" s="2"/>
      <c r="Q42" s="2"/>
      <c r="R42" s="2"/>
      <c r="S42" s="2"/>
      <c r="T42" s="2"/>
    </row>
    <row r="43" spans="1:42" x14ac:dyDescent="0.25">
      <c r="M43" s="2"/>
      <c r="N43" s="2"/>
      <c r="O43" s="2"/>
      <c r="P43" s="2"/>
      <c r="Q43" s="2"/>
      <c r="R43" s="2"/>
      <c r="S43" s="2"/>
      <c r="T43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O42"/>
  <sheetViews>
    <sheetView topLeftCell="V1" workbookViewId="0">
      <selection activeCell="AL10" sqref="AL10"/>
    </sheetView>
  </sheetViews>
  <sheetFormatPr defaultRowHeight="15" x14ac:dyDescent="0.25"/>
  <sheetData>
    <row r="1" spans="5:41" x14ac:dyDescent="0.25">
      <c r="M1" t="s">
        <v>55</v>
      </c>
      <c r="R1" t="s">
        <v>55</v>
      </c>
      <c r="W1" t="s">
        <v>55</v>
      </c>
      <c r="AB1" t="s">
        <v>56</v>
      </c>
      <c r="AG1" t="s">
        <v>56</v>
      </c>
      <c r="AL1" t="s">
        <v>56</v>
      </c>
    </row>
    <row r="2" spans="5:41" x14ac:dyDescent="0.25">
      <c r="M2" t="s">
        <v>22</v>
      </c>
      <c r="R2" t="s">
        <v>22</v>
      </c>
      <c r="W2" t="s">
        <v>22</v>
      </c>
      <c r="AB2" t="s">
        <v>22</v>
      </c>
      <c r="AG2" t="s">
        <v>22</v>
      </c>
      <c r="AL2" t="s">
        <v>22</v>
      </c>
    </row>
    <row r="3" spans="5:41" x14ac:dyDescent="0.25">
      <c r="M3" t="s">
        <v>23</v>
      </c>
      <c r="R3" t="s">
        <v>25</v>
      </c>
      <c r="W3" t="s">
        <v>54</v>
      </c>
      <c r="AB3" t="s">
        <v>23</v>
      </c>
      <c r="AG3" t="s">
        <v>25</v>
      </c>
      <c r="AL3" t="s">
        <v>54</v>
      </c>
    </row>
    <row r="4" spans="5:41" x14ac:dyDescent="0.25">
      <c r="E4" s="1" t="s">
        <v>1</v>
      </c>
      <c r="M4" t="s">
        <v>32</v>
      </c>
      <c r="N4" t="s">
        <v>31</v>
      </c>
      <c r="O4" t="s">
        <v>33</v>
      </c>
      <c r="R4" t="s">
        <v>32</v>
      </c>
      <c r="S4" t="s">
        <v>31</v>
      </c>
      <c r="T4" t="s">
        <v>33</v>
      </c>
      <c r="W4" t="s">
        <v>32</v>
      </c>
      <c r="X4" t="s">
        <v>31</v>
      </c>
      <c r="Y4" t="s">
        <v>33</v>
      </c>
      <c r="AB4" t="s">
        <v>32</v>
      </c>
      <c r="AC4" t="s">
        <v>31</v>
      </c>
      <c r="AD4" t="s">
        <v>33</v>
      </c>
      <c r="AG4" t="s">
        <v>32</v>
      </c>
      <c r="AH4" t="s">
        <v>31</v>
      </c>
      <c r="AI4" t="s">
        <v>33</v>
      </c>
      <c r="AL4" t="s">
        <v>32</v>
      </c>
      <c r="AM4" t="s">
        <v>31</v>
      </c>
      <c r="AN4" t="s">
        <v>33</v>
      </c>
    </row>
    <row r="5" spans="5:41" x14ac:dyDescent="0.25">
      <c r="E5" s="1" t="s">
        <v>2</v>
      </c>
      <c r="M5" s="1">
        <f>Uplink!N4^3</f>
        <v>73780.959930737037</v>
      </c>
      <c r="N5" s="1">
        <f>Uplink!N4^2</f>
        <v>1759.1229756099997</v>
      </c>
      <c r="O5" s="1">
        <f>Uplink!N4</f>
        <v>41.941899999999997</v>
      </c>
      <c r="R5" s="1">
        <f>Uplink!S4^3</f>
        <v>71560.211543621655</v>
      </c>
      <c r="S5" s="1">
        <f>Uplink!S4^2</f>
        <v>1723.6446822400003</v>
      </c>
      <c r="T5" s="1">
        <f>Uplink!S4</f>
        <v>41.516800000000003</v>
      </c>
      <c r="W5" s="1">
        <f>Uplink!X4^3</f>
        <v>69973.236771574971</v>
      </c>
      <c r="X5" s="1">
        <f>Uplink!X4^2</f>
        <v>1698.06629776</v>
      </c>
      <c r="Y5" s="1">
        <f>Uplink!X4</f>
        <v>41.207599999999999</v>
      </c>
      <c r="AB5" s="1">
        <f>Uplink!AC4^3</f>
        <v>68762.267515494124</v>
      </c>
      <c r="AC5" s="1">
        <f>Uplink!AC4^2</f>
        <v>1678.41799225</v>
      </c>
      <c r="AD5" s="1">
        <f>Uplink!AC4</f>
        <v>40.968499999999999</v>
      </c>
      <c r="AG5" s="1">
        <f>Uplink!AH4^3</f>
        <v>65642.494000539475</v>
      </c>
      <c r="AH5" s="1">
        <f>Uplink!AH4^2</f>
        <v>1627.2591244900002</v>
      </c>
      <c r="AI5" s="1">
        <f>Uplink!AH4</f>
        <v>40.339300000000001</v>
      </c>
      <c r="AL5" s="1">
        <f>Uplink!AM4^3</f>
        <v>63324.629677633478</v>
      </c>
      <c r="AM5" s="1">
        <f>Uplink!AM4^2</f>
        <v>1588.7239374400001</v>
      </c>
      <c r="AN5" s="1">
        <f>Uplink!AM4</f>
        <v>39.858800000000002</v>
      </c>
    </row>
    <row r="6" spans="5:41" x14ac:dyDescent="0.25">
      <c r="E6" s="1" t="s">
        <v>3</v>
      </c>
      <c r="M6" s="1">
        <f>Uplink!N5^3</f>
        <v>62197.040590630924</v>
      </c>
      <c r="N6" s="1">
        <f>Uplink!N5^2</f>
        <v>1569.8077926400001</v>
      </c>
      <c r="O6" s="1">
        <f>Uplink!N5</f>
        <v>39.620800000000003</v>
      </c>
      <c r="R6" s="1">
        <f>Uplink!S5^3</f>
        <v>59047.460591011251</v>
      </c>
      <c r="S6" s="1">
        <f>Uplink!S5^2</f>
        <v>1516.3547521599999</v>
      </c>
      <c r="T6" s="1">
        <f>Uplink!S5</f>
        <v>38.940399999999997</v>
      </c>
      <c r="W6" s="1">
        <f>Uplink!X5^3</f>
        <v>56660.713603814111</v>
      </c>
      <c r="X6" s="1">
        <f>Uplink!X5^2</f>
        <v>1475.2128722499997</v>
      </c>
      <c r="Y6" s="1">
        <f>Uplink!X5</f>
        <v>38.408499999999997</v>
      </c>
      <c r="AB6" s="1">
        <f>Uplink!AC5^3</f>
        <v>57591.161763659788</v>
      </c>
      <c r="AC6" s="1">
        <f>Uplink!AC5^2</f>
        <v>1491.3190297600001</v>
      </c>
      <c r="AD6" s="1">
        <f>Uplink!AC5</f>
        <v>38.617600000000003</v>
      </c>
      <c r="AG6" s="1">
        <f>Uplink!AH5^3</f>
        <v>53954.018046325917</v>
      </c>
      <c r="AH6" s="1">
        <f>Uplink!AH5^2</f>
        <v>1427.8498116100002</v>
      </c>
      <c r="AI6" s="1">
        <f>Uplink!AH5</f>
        <v>37.786900000000003</v>
      </c>
      <c r="AL6" s="1">
        <f>Uplink!AM5^3</f>
        <v>51153.227502748348</v>
      </c>
      <c r="AM6" s="1">
        <f>Uplink!AM5^2</f>
        <v>1377.9983379600001</v>
      </c>
      <c r="AN6" s="1">
        <f>Uplink!AM5</f>
        <v>37.121400000000001</v>
      </c>
    </row>
    <row r="7" spans="5:41" x14ac:dyDescent="0.25">
      <c r="E7" s="1" t="s">
        <v>4</v>
      </c>
      <c r="M7" s="1">
        <f>Uplink!N6^3</f>
        <v>51960.674345100895</v>
      </c>
      <c r="N7" s="1">
        <f>Uplink!N6^2</f>
        <v>1392.46146649</v>
      </c>
      <c r="O7" s="1">
        <f>Uplink!N6</f>
        <v>37.3157</v>
      </c>
      <c r="R7" s="1">
        <f>Uplink!S6^3</f>
        <v>48515.301826048009</v>
      </c>
      <c r="S7" s="1">
        <f>Uplink!S6^2</f>
        <v>1330.2067840000002</v>
      </c>
      <c r="T7" s="1">
        <f>Uplink!S6</f>
        <v>36.472000000000001</v>
      </c>
      <c r="W7" s="1">
        <f>Uplink!X6^3</f>
        <v>45849.269324447494</v>
      </c>
      <c r="X7" s="1">
        <f>Uplink!X6^2</f>
        <v>1281.01715569</v>
      </c>
      <c r="Y7" s="1">
        <f>Uplink!X6</f>
        <v>35.7913</v>
      </c>
      <c r="AB7" s="1">
        <f>Uplink!AC6^3</f>
        <v>47798.553772410873</v>
      </c>
      <c r="AC7" s="1">
        <f>Uplink!AC6^2</f>
        <v>1317.07297225</v>
      </c>
      <c r="AD7" s="1">
        <f>Uplink!AC6</f>
        <v>36.291499999999999</v>
      </c>
      <c r="AG7" s="1">
        <f>Uplink!AH6^3</f>
        <v>44137.051979740201</v>
      </c>
      <c r="AH7" s="1">
        <f>Uplink!AH6^2</f>
        <v>1248.9226680100001</v>
      </c>
      <c r="AI7" s="1">
        <f>Uplink!AH6</f>
        <v>35.3401</v>
      </c>
      <c r="AL7" s="1">
        <f>Uplink!AM6^3</f>
        <v>41340.980237359377</v>
      </c>
      <c r="AM7" s="1">
        <f>Uplink!AM6^2</f>
        <v>1195.60350625</v>
      </c>
      <c r="AN7" s="1">
        <f>Uplink!AM6</f>
        <v>34.577500000000001</v>
      </c>
    </row>
    <row r="8" spans="5:41" x14ac:dyDescent="0.25">
      <c r="E8" s="1"/>
      <c r="M8" s="1">
        <f>Uplink!N7^3</f>
        <v>43053.484600334115</v>
      </c>
      <c r="N8" s="1">
        <f>Uplink!N7^2</f>
        <v>1228.3973522499998</v>
      </c>
      <c r="O8" s="1">
        <f>Uplink!N7</f>
        <v>35.048499999999997</v>
      </c>
      <c r="R8" s="1">
        <f>Uplink!S7^3</f>
        <v>39732.109018866991</v>
      </c>
      <c r="S8" s="1">
        <f>Uplink!S7^2</f>
        <v>1164.3791289999999</v>
      </c>
      <c r="T8" s="1">
        <f>Uplink!S7</f>
        <v>34.122999999999998</v>
      </c>
      <c r="W8" s="1">
        <f>Uplink!X7^3</f>
        <v>37190.470649828261</v>
      </c>
      <c r="X8" s="1">
        <f>Uplink!X7^2</f>
        <v>1114.1776684900001</v>
      </c>
      <c r="Y8" s="1">
        <f>Uplink!X7</f>
        <v>33.379300000000001</v>
      </c>
      <c r="AB8" s="1">
        <f>Uplink!AC7^3</f>
        <v>39764.254548118239</v>
      </c>
      <c r="AC8" s="1">
        <f>Uplink!AC7^2</f>
        <v>1165.0070768399999</v>
      </c>
      <c r="AD8" s="1">
        <f>Uplink!AC7</f>
        <v>34.132199999999997</v>
      </c>
      <c r="AG8" s="1">
        <f>Uplink!AH7^3</f>
        <v>36405.878838666576</v>
      </c>
      <c r="AH8" s="1">
        <f>Uplink!AH7^2</f>
        <v>1098.4518204099998</v>
      </c>
      <c r="AI8" s="1">
        <f>Uplink!AH7</f>
        <v>33.142899999999997</v>
      </c>
      <c r="AL8" s="1">
        <f>Uplink!AM7^3</f>
        <v>33859.712444615885</v>
      </c>
      <c r="AM8" s="1">
        <f>Uplink!AM7^2</f>
        <v>1046.6195522500002</v>
      </c>
      <c r="AN8" s="1">
        <f>Uplink!AM7</f>
        <v>32.351500000000001</v>
      </c>
    </row>
    <row r="9" spans="5:41" x14ac:dyDescent="0.25">
      <c r="E9" s="1"/>
      <c r="M9" t="s">
        <v>34</v>
      </c>
      <c r="N9" t="s">
        <v>35</v>
      </c>
      <c r="O9" t="s">
        <v>36</v>
      </c>
      <c r="P9" t="s">
        <v>37</v>
      </c>
      <c r="R9" t="s">
        <v>34</v>
      </c>
      <c r="S9" t="s">
        <v>35</v>
      </c>
      <c r="T9" t="s">
        <v>36</v>
      </c>
      <c r="U9" t="s">
        <v>37</v>
      </c>
      <c r="W9" t="s">
        <v>34</v>
      </c>
      <c r="X9" t="s">
        <v>35</v>
      </c>
      <c r="Y9" t="s">
        <v>36</v>
      </c>
      <c r="Z9" t="s">
        <v>37</v>
      </c>
      <c r="AB9" t="s">
        <v>34</v>
      </c>
      <c r="AC9" t="s">
        <v>35</v>
      </c>
      <c r="AD9" t="s">
        <v>36</v>
      </c>
      <c r="AE9" t="s">
        <v>37</v>
      </c>
      <c r="AG9" t="s">
        <v>34</v>
      </c>
      <c r="AH9" t="s">
        <v>35</v>
      </c>
      <c r="AI9" t="s">
        <v>36</v>
      </c>
      <c r="AJ9" t="s">
        <v>37</v>
      </c>
      <c r="AL9" t="s">
        <v>34</v>
      </c>
      <c r="AM9" t="s">
        <v>35</v>
      </c>
      <c r="AN9" t="s">
        <v>36</v>
      </c>
      <c r="AO9" t="s">
        <v>37</v>
      </c>
    </row>
    <row r="10" spans="5:41" x14ac:dyDescent="0.25">
      <c r="E10" s="1"/>
      <c r="M10">
        <f t="array" ref="M10:P10">LINEST(Uplink!M4:M7,UplinkPoly!M5:O8,TRUE,FALSE)</f>
        <v>2496.1607880469528</v>
      </c>
      <c r="N10">
        <v>-70.486232463870962</v>
      </c>
      <c r="O10">
        <v>0.67749601496759015</v>
      </c>
      <c r="P10">
        <v>-29846.253498361402</v>
      </c>
      <c r="R10">
        <f t="array" ref="R10:U10">LINEST(Uplink!R4:R7,UplinkPoly!R5:T8,TRUE,FALSE)</f>
        <v>700.44168129585182</v>
      </c>
      <c r="S10">
        <v>-20.934990085078468</v>
      </c>
      <c r="T10">
        <v>0.21901079096432213</v>
      </c>
      <c r="U10">
        <v>-8064.4577928737854</v>
      </c>
      <c r="W10">
        <f t="array" ref="W10:Z10">LINEST(Uplink!W4:W7,UplinkPoly!W5:Y8,TRUE,FALSE)</f>
        <v>-101.42193962210217</v>
      </c>
      <c r="X10">
        <v>2.3694601030118942</v>
      </c>
      <c r="Y10">
        <v>-1.1277152157963407E-2</v>
      </c>
      <c r="Z10">
        <v>1253.9276124185531</v>
      </c>
      <c r="AB10">
        <f t="array" ref="AB10:AE10">LINEST(Uplink!AB4:AB7,UplinkPoly!AB5:AD8,TRUE,FALSE)</f>
        <v>868.14158680377875</v>
      </c>
      <c r="AC10">
        <v>-26.77500642434314</v>
      </c>
      <c r="AD10">
        <v>0.28547794077744015</v>
      </c>
      <c r="AE10">
        <v>-9619.2654072544647</v>
      </c>
      <c r="AG10">
        <f t="array" ref="AG10:AJ10">LINEST(Uplink!AG4:AG7,UplinkPoly!AG5:AI8,TRUE,FALSE)</f>
        <v>186.68490668231576</v>
      </c>
      <c r="AH10">
        <v>-6.8299510498125917</v>
      </c>
      <c r="AI10">
        <v>8.9613572730466204E-2</v>
      </c>
      <c r="AJ10">
        <v>-1823.8079008288805</v>
      </c>
      <c r="AL10">
        <f t="array" ref="AL10:AO10">LINEST(Uplink!AL4:AL7,UplinkPoly!AL5:AN8,TRUE,FALSE)</f>
        <v>-139.16609269115639</v>
      </c>
      <c r="AM10">
        <v>3.5066564594266203</v>
      </c>
      <c r="AN10">
        <v>-2.2731203724514846E-2</v>
      </c>
      <c r="AO10">
        <v>1670.9350558703391</v>
      </c>
    </row>
    <row r="11" spans="5:41" x14ac:dyDescent="0.25">
      <c r="E11" s="1"/>
    </row>
    <row r="12" spans="5:41" x14ac:dyDescent="0.25">
      <c r="E12" s="1" t="s">
        <v>5</v>
      </c>
    </row>
    <row r="13" spans="5:41" x14ac:dyDescent="0.25">
      <c r="E13" s="1" t="s">
        <v>6</v>
      </c>
      <c r="M13" s="1">
        <f>Uplink!N12^3</f>
        <v>64143.627307930888</v>
      </c>
      <c r="N13" s="1">
        <f>Uplink!N12^2</f>
        <v>1602.3928940099997</v>
      </c>
      <c r="O13" s="1">
        <f>Uplink!N12</f>
        <v>40.029899999999998</v>
      </c>
      <c r="R13" s="1">
        <f>Uplink!S12^3</f>
        <v>64023.522881317644</v>
      </c>
      <c r="S13" s="1">
        <f>Uplink!S12^2</f>
        <v>1600.3920240099999</v>
      </c>
      <c r="T13" s="1">
        <f>Uplink!S12</f>
        <v>40.004899999999999</v>
      </c>
      <c r="W13" s="1">
        <f>Uplink!X12^3</f>
        <v>67025.831354951748</v>
      </c>
      <c r="X13" s="1">
        <f>Uplink!X12^2</f>
        <v>1650.04126849</v>
      </c>
      <c r="Y13" s="1">
        <f>Uplink!X12</f>
        <v>40.620699999999999</v>
      </c>
      <c r="AB13" s="1">
        <f>Uplink!AC12^3</f>
        <v>59004.255022830635</v>
      </c>
      <c r="AC13" s="1">
        <f>Uplink!AC12^2</f>
        <v>1515.6149748100001</v>
      </c>
      <c r="AD13" s="1">
        <f>Uplink!AC12</f>
        <v>38.930900000000001</v>
      </c>
      <c r="AG13" s="1">
        <f>Uplink!AH12^3</f>
        <v>58325.303933540992</v>
      </c>
      <c r="AH13" s="1">
        <f>Uplink!AH12^2</f>
        <v>1503.9659609999999</v>
      </c>
      <c r="AI13" s="1">
        <f>Uplink!AH12</f>
        <v>38.780999999999999</v>
      </c>
      <c r="AL13" s="1">
        <f>Uplink!AM12^3</f>
        <v>60581.305659416736</v>
      </c>
      <c r="AM13" s="1">
        <f>Uplink!AM12^2</f>
        <v>1542.5020600900002</v>
      </c>
      <c r="AN13" s="1">
        <f>Uplink!AM12</f>
        <v>39.274700000000003</v>
      </c>
    </row>
    <row r="14" spans="5:41" x14ac:dyDescent="0.25">
      <c r="E14" s="1" t="s">
        <v>7</v>
      </c>
      <c r="M14" s="1">
        <f>Uplink!N13^3</f>
        <v>52812.038094229501</v>
      </c>
      <c r="N14" s="1">
        <f>Uplink!N13^2</f>
        <v>1407.6303385599999</v>
      </c>
      <c r="O14" s="1">
        <f>Uplink!N13</f>
        <v>37.5184</v>
      </c>
      <c r="R14" s="1">
        <f>Uplink!S13^3</f>
        <v>52097.394553843893</v>
      </c>
      <c r="S14" s="1">
        <f>Uplink!S13^2</f>
        <v>1394.9029825599998</v>
      </c>
      <c r="T14" s="1">
        <f>Uplink!S13</f>
        <v>37.348399999999998</v>
      </c>
      <c r="W14" s="1">
        <f>Uplink!X13^3</f>
        <v>54145.719300258505</v>
      </c>
      <c r="X14" s="1">
        <f>Uplink!X13^2</f>
        <v>1431.2299585600001</v>
      </c>
      <c r="Y14" s="1">
        <f>Uplink!X13</f>
        <v>37.831600000000002</v>
      </c>
      <c r="AB14" s="1">
        <f>Uplink!AC13^3</f>
        <v>48381.340470575109</v>
      </c>
      <c r="AC14" s="1">
        <f>Uplink!AC13^2</f>
        <v>1327.7569945600001</v>
      </c>
      <c r="AD14" s="1">
        <f>Uplink!AC13</f>
        <v>36.438400000000001</v>
      </c>
      <c r="AG14" s="1">
        <f>Uplink!AH13^3</f>
        <v>47234.576884872185</v>
      </c>
      <c r="AH14" s="1">
        <f>Uplink!AH13^2</f>
        <v>1306.6923632400003</v>
      </c>
      <c r="AI14" s="1">
        <f>Uplink!AH13</f>
        <v>36.148200000000003</v>
      </c>
      <c r="AL14" s="1">
        <f>Uplink!AM13^3</f>
        <v>48774.754221538424</v>
      </c>
      <c r="AM14" s="1">
        <f>Uplink!AM13^2</f>
        <v>1334.9450616100003</v>
      </c>
      <c r="AN14" s="1">
        <f>Uplink!AM13</f>
        <v>36.536900000000003</v>
      </c>
    </row>
    <row r="15" spans="5:41" x14ac:dyDescent="0.25">
      <c r="E15" s="1" t="s">
        <v>8</v>
      </c>
      <c r="M15" s="1">
        <f>Uplink!N14^3</f>
        <v>43267.949385155502</v>
      </c>
      <c r="N15" s="1">
        <f>Uplink!N14^2</f>
        <v>1232.4733635600001</v>
      </c>
      <c r="O15" s="1">
        <f>Uplink!N14</f>
        <v>35.1066</v>
      </c>
      <c r="R15" s="1">
        <f>Uplink!S14^3</f>
        <v>42202.348650496009</v>
      </c>
      <c r="S15" s="1">
        <f>Uplink!S14^2</f>
        <v>1212.1538560000001</v>
      </c>
      <c r="T15" s="1">
        <f>Uplink!S14</f>
        <v>34.816000000000003</v>
      </c>
      <c r="W15" s="1">
        <f>Uplink!X14^3</f>
        <v>43633.911702452882</v>
      </c>
      <c r="X15" s="1">
        <f>Uplink!X14^2</f>
        <v>1239.41314809</v>
      </c>
      <c r="Y15" s="1">
        <f>Uplink!X14</f>
        <v>35.205300000000001</v>
      </c>
      <c r="AB15" s="1">
        <f>Uplink!AC14^3</f>
        <v>39513.143470247218</v>
      </c>
      <c r="AC15" s="1">
        <f>Uplink!AC14^2</f>
        <v>1160.0972240400001</v>
      </c>
      <c r="AD15" s="1">
        <f>Uplink!AC14</f>
        <v>34.060200000000002</v>
      </c>
      <c r="AG15" s="1">
        <f>Uplink!AH14^3</f>
        <v>38124.057027205556</v>
      </c>
      <c r="AH15" s="1">
        <f>Uplink!AH14^2</f>
        <v>1132.7465296900002</v>
      </c>
      <c r="AI15" s="1">
        <f>Uplink!AH14</f>
        <v>33.656300000000002</v>
      </c>
      <c r="AL15" s="1">
        <f>Uplink!AM14^3</f>
        <v>39216.671158076999</v>
      </c>
      <c r="AM15" s="1">
        <f>Uplink!AM14^2</f>
        <v>1154.2870350400001</v>
      </c>
      <c r="AN15" s="1">
        <f>Uplink!AM14</f>
        <v>33.974800000000002</v>
      </c>
    </row>
    <row r="16" spans="5:41" x14ac:dyDescent="0.25">
      <c r="E16" s="1"/>
      <c r="M16" s="1">
        <f>Uplink!N15^3</f>
        <v>35281.420067217136</v>
      </c>
      <c r="N16" s="1">
        <f>Uplink!N15^2</f>
        <v>1075.7153636099999</v>
      </c>
      <c r="O16" s="1">
        <f>Uplink!N15</f>
        <v>32.798099999999998</v>
      </c>
      <c r="R16" s="1">
        <f>Uplink!S15^3</f>
        <v>34002.147299295226</v>
      </c>
      <c r="S16" s="1">
        <f>Uplink!S15^2</f>
        <v>1049.5526502399998</v>
      </c>
      <c r="T16" s="1">
        <f>Uplink!S15</f>
        <v>32.396799999999999</v>
      </c>
      <c r="W16" s="1">
        <f>Uplink!X15^3</f>
        <v>35040.900886448893</v>
      </c>
      <c r="X16" s="1">
        <f>Uplink!X15^2</f>
        <v>1070.8209075599998</v>
      </c>
      <c r="Y16" s="1">
        <f>Uplink!X15</f>
        <v>32.723399999999998</v>
      </c>
      <c r="AB16" s="1">
        <f>Uplink!AC15^3</f>
        <v>32342.235060211715</v>
      </c>
      <c r="AC16" s="1">
        <f>Uplink!AC15^2</f>
        <v>1015.1105766400001</v>
      </c>
      <c r="AD16" s="1">
        <f>Uplink!AC15</f>
        <v>31.860800000000001</v>
      </c>
      <c r="AG16" s="1">
        <f>Uplink!AH15^3</f>
        <v>30897.365446372674</v>
      </c>
      <c r="AH16" s="1">
        <f>Uplink!AH15^2</f>
        <v>984.64791681000008</v>
      </c>
      <c r="AI16" s="1">
        <f>Uplink!AH15</f>
        <v>31.379100000000001</v>
      </c>
      <c r="AL16" s="1">
        <f>Uplink!AM15^3</f>
        <v>31654.057104946362</v>
      </c>
      <c r="AM16" s="1">
        <f>Uplink!AM15^2</f>
        <v>1000.6593422399999</v>
      </c>
      <c r="AN16" s="1">
        <f>Uplink!AM15</f>
        <v>31.633199999999999</v>
      </c>
    </row>
    <row r="17" spans="5:41" x14ac:dyDescent="0.25">
      <c r="E17" s="1"/>
      <c r="M17" t="s">
        <v>34</v>
      </c>
      <c r="N17" t="s">
        <v>35</v>
      </c>
      <c r="O17" t="s">
        <v>36</v>
      </c>
      <c r="P17" t="s">
        <v>37</v>
      </c>
      <c r="R17" t="s">
        <v>34</v>
      </c>
      <c r="S17" t="s">
        <v>35</v>
      </c>
      <c r="T17" t="s">
        <v>36</v>
      </c>
      <c r="U17" t="s">
        <v>37</v>
      </c>
      <c r="W17" t="s">
        <v>34</v>
      </c>
      <c r="X17" t="s">
        <v>35</v>
      </c>
      <c r="Y17" t="s">
        <v>36</v>
      </c>
      <c r="Z17" t="s">
        <v>37</v>
      </c>
      <c r="AB17" t="s">
        <v>34</v>
      </c>
      <c r="AC17" t="s">
        <v>35</v>
      </c>
      <c r="AD17" t="s">
        <v>36</v>
      </c>
      <c r="AE17" t="s">
        <v>37</v>
      </c>
      <c r="AG17" t="s">
        <v>34</v>
      </c>
      <c r="AH17" t="s">
        <v>35</v>
      </c>
      <c r="AI17" t="s">
        <v>36</v>
      </c>
      <c r="AJ17" t="s">
        <v>37</v>
      </c>
      <c r="AL17" t="s">
        <v>34</v>
      </c>
      <c r="AM17" t="s">
        <v>35</v>
      </c>
      <c r="AN17" t="s">
        <v>36</v>
      </c>
      <c r="AO17" t="s">
        <v>37</v>
      </c>
    </row>
    <row r="18" spans="5:41" x14ac:dyDescent="0.25">
      <c r="E18" s="1"/>
      <c r="M18">
        <f t="array" ref="M18:P18">LINEST(Uplink!M12:M15,UplinkPoly!M13:O16,TRUE,FALSE)</f>
        <v>1295.2923005149134</v>
      </c>
      <c r="N18">
        <v>-40.335061677939436</v>
      </c>
      <c r="O18">
        <v>0.4420660314643885</v>
      </c>
      <c r="P18">
        <v>-14368.196615944504</v>
      </c>
      <c r="R18">
        <f t="array" ref="R18:U18">LINEST(Uplink!R12:R15,UplinkPoly!R13:T16,TRUE,FALSE)</f>
        <v>265.97837893873719</v>
      </c>
      <c r="S18">
        <v>-9.3522214128783698</v>
      </c>
      <c r="T18">
        <v>0.12150486814497814</v>
      </c>
      <c r="U18">
        <v>-2729.864401531705</v>
      </c>
      <c r="W18">
        <f t="array" ref="W18:Z18">LINEST(Uplink!W12:W15,UplinkPoly!W13:Y16,TRUE,FALSE)</f>
        <v>-0.62461660261637797</v>
      </c>
      <c r="X18">
        <v>-0.51204340338980658</v>
      </c>
      <c r="Y18">
        <v>1.5457490211084833E-2</v>
      </c>
      <c r="Z18">
        <v>113.99317842216296</v>
      </c>
      <c r="AB18">
        <f t="array" ref="AB18:AE18">LINEST(Uplink!AB12:AB15,UplinkPoly!AB13:AD16,TRUE,FALSE)</f>
        <v>310.6255153016063</v>
      </c>
      <c r="AC18">
        <v>-12.147675479362313</v>
      </c>
      <c r="AD18">
        <v>0.17252098511957589</v>
      </c>
      <c r="AE18">
        <v>-2903.0098107869644</v>
      </c>
      <c r="AG18">
        <f t="array" ref="AG18:AJ18">LINEST(Uplink!AG12:AG15,UplinkPoly!AG13:AI16,TRUE,FALSE)</f>
        <v>333.06359554764384</v>
      </c>
      <c r="AH18">
        <v>-11.112615661225085</v>
      </c>
      <c r="AI18">
        <v>0.13636947614157433</v>
      </c>
      <c r="AJ18">
        <v>-3568.4123499902325</v>
      </c>
      <c r="AL18">
        <f t="array" ref="AL18:AO18">LINEST(Uplink!AL12:AL15,UplinkPoly!AL13:AN16,TRUE,FALSE)</f>
        <v>-165.57583646395219</v>
      </c>
      <c r="AM18">
        <v>4.3515776397772363</v>
      </c>
      <c r="AN18">
        <v>-3.2160421312836092E-2</v>
      </c>
      <c r="AO18">
        <v>1969.254544061358</v>
      </c>
    </row>
    <row r="19" spans="5:41" x14ac:dyDescent="0.25">
      <c r="E19" s="1"/>
    </row>
    <row r="20" spans="5:41" x14ac:dyDescent="0.25">
      <c r="E20" s="1" t="s">
        <v>9</v>
      </c>
    </row>
    <row r="21" spans="5:41" x14ac:dyDescent="0.25">
      <c r="E21" s="1" t="s">
        <v>10</v>
      </c>
      <c r="M21" s="1">
        <f>Uplink!N20^3</f>
        <v>64561.795856124467</v>
      </c>
      <c r="N21" s="1">
        <f>Uplink!N20^2</f>
        <v>1609.3496188900001</v>
      </c>
      <c r="O21" s="1">
        <f>Uplink!N20</f>
        <v>40.116700000000002</v>
      </c>
      <c r="R21" s="1">
        <f>Uplink!S20^3</f>
        <v>66353.390864443587</v>
      </c>
      <c r="S21" s="1">
        <f>Uplink!S20^2</f>
        <v>1638.98664336</v>
      </c>
      <c r="T21" s="1">
        <f>Uplink!S20</f>
        <v>40.484400000000001</v>
      </c>
      <c r="W21" s="1">
        <f>Uplink!X20^3</f>
        <v>68891.754737524883</v>
      </c>
      <c r="X21" s="1">
        <f>Uplink!X20^2</f>
        <v>1680.5244336399999</v>
      </c>
      <c r="Y21" s="1">
        <f>Uplink!X20</f>
        <v>40.994199999999999</v>
      </c>
      <c r="AB21" s="1">
        <f>Uplink!AC20^3</f>
        <v>60138.610540615889</v>
      </c>
      <c r="AC21" s="1">
        <f>Uplink!AC20^2</f>
        <v>1534.9783694400003</v>
      </c>
      <c r="AD21" s="1">
        <f>Uplink!AC20</f>
        <v>39.178800000000003</v>
      </c>
      <c r="AG21" s="1">
        <f>Uplink!AH20^3</f>
        <v>60684.094375989218</v>
      </c>
      <c r="AH21" s="1">
        <f>Uplink!AH20^2</f>
        <v>1544.2463496100002</v>
      </c>
      <c r="AI21" s="1">
        <f>Uplink!AH20</f>
        <v>39.296900000000001</v>
      </c>
      <c r="AL21" s="1">
        <f>Uplink!AM20^3</f>
        <v>62179.617351308218</v>
      </c>
      <c r="AM21" s="1">
        <f>Uplink!AM20^2</f>
        <v>1569.5146124100002</v>
      </c>
      <c r="AN21" s="1">
        <f>Uplink!AM20</f>
        <v>39.617100000000001</v>
      </c>
    </row>
    <row r="22" spans="5:41" x14ac:dyDescent="0.25">
      <c r="E22" s="1" t="s">
        <v>11</v>
      </c>
      <c r="M22" s="1">
        <f>Uplink!N21^3</f>
        <v>54585.720908042465</v>
      </c>
      <c r="N22" s="1">
        <f>Uplink!N21^2</f>
        <v>1438.9731824399998</v>
      </c>
      <c r="O22" s="1">
        <f>Uplink!N21</f>
        <v>37.933799999999998</v>
      </c>
      <c r="R22" s="1">
        <f>Uplink!S21^3</f>
        <v>54483.042670999981</v>
      </c>
      <c r="S22" s="1">
        <f>Uplink!S21^2</f>
        <v>1437.1680999999996</v>
      </c>
      <c r="T22" s="1">
        <f>Uplink!S21</f>
        <v>37.909999999999997</v>
      </c>
      <c r="W22" s="1">
        <f>Uplink!X21^3</f>
        <v>55503.412927817415</v>
      </c>
      <c r="X22" s="1">
        <f>Uplink!X21^2</f>
        <v>1455.0562830400002</v>
      </c>
      <c r="Y22" s="1">
        <f>Uplink!X21</f>
        <v>38.145200000000003</v>
      </c>
      <c r="AB22" s="1">
        <f>Uplink!AC21^3</f>
        <v>50400.429762415108</v>
      </c>
      <c r="AC22" s="1">
        <f>Uplink!AC21^2</f>
        <v>1364.4453945600001</v>
      </c>
      <c r="AD22" s="1">
        <f>Uplink!AC21</f>
        <v>36.938400000000001</v>
      </c>
      <c r="AG22" s="1">
        <f>Uplink!AH21^3</f>
        <v>49491.093429608954</v>
      </c>
      <c r="AH22" s="1">
        <f>Uplink!AH21^2</f>
        <v>1347.9838820100001</v>
      </c>
      <c r="AI22" s="1">
        <f>Uplink!AH21</f>
        <v>36.7149</v>
      </c>
      <c r="AL22" s="1">
        <f>Uplink!AM21^3</f>
        <v>49822.220028184682</v>
      </c>
      <c r="AM22" s="1">
        <f>Uplink!AM21^2</f>
        <v>1353.9897715599998</v>
      </c>
      <c r="AN22" s="1">
        <f>Uplink!AM21</f>
        <v>36.796599999999998</v>
      </c>
    </row>
    <row r="23" spans="5:41" x14ac:dyDescent="0.25">
      <c r="E23" s="1" t="s">
        <v>12</v>
      </c>
      <c r="M23" s="1">
        <f>Uplink!N22^3</f>
        <v>45390.792811669686</v>
      </c>
      <c r="N23" s="1">
        <f>Uplink!N22^2</f>
        <v>1272.4630465599998</v>
      </c>
      <c r="O23" s="1">
        <f>Uplink!N22</f>
        <v>35.671599999999998</v>
      </c>
      <c r="R23" s="1">
        <f>Uplink!S22^3</f>
        <v>44270.571331689105</v>
      </c>
      <c r="S23" s="1">
        <f>Uplink!S22^2</f>
        <v>1251.4401504900002</v>
      </c>
      <c r="T23" s="1">
        <f>Uplink!S22</f>
        <v>35.375700000000002</v>
      </c>
      <c r="W23" s="1">
        <f>Uplink!X22^3</f>
        <v>44511.282799328786</v>
      </c>
      <c r="X23" s="1">
        <f>Uplink!X22^2</f>
        <v>1255.9723360900002</v>
      </c>
      <c r="Y23" s="1">
        <f>Uplink!X22</f>
        <v>35.439700000000002</v>
      </c>
      <c r="AB23" s="1">
        <f>Uplink!AC22^3</f>
        <v>41541.807264387717</v>
      </c>
      <c r="AC23" s="1">
        <f>Uplink!AC22^2</f>
        <v>1199.4723955600002</v>
      </c>
      <c r="AD23" s="1">
        <f>Uplink!AC22</f>
        <v>34.633400000000002</v>
      </c>
      <c r="AG23" s="1">
        <f>Uplink!AH22^3</f>
        <v>39984.847547793404</v>
      </c>
      <c r="AH23" s="1">
        <f>Uplink!AH22^2</f>
        <v>1169.3117030399999</v>
      </c>
      <c r="AI23" s="1">
        <f>Uplink!AH22</f>
        <v>34.1952</v>
      </c>
      <c r="AL23" s="1">
        <f>Uplink!AM22^3</f>
        <v>39835.945524130191</v>
      </c>
      <c r="AM23" s="1">
        <f>Uplink!AM22^2</f>
        <v>1166.4069172900001</v>
      </c>
      <c r="AN23" s="1">
        <f>Uplink!AM22</f>
        <v>34.152700000000003</v>
      </c>
    </row>
    <row r="24" spans="5:41" x14ac:dyDescent="0.25">
      <c r="E24" s="1"/>
      <c r="M24" s="1">
        <f>Uplink!N23^3</f>
        <v>37212.201345464724</v>
      </c>
      <c r="N24" s="1">
        <f>Uplink!N23^2</f>
        <v>1114.6116416400002</v>
      </c>
      <c r="O24" s="1">
        <f>Uplink!N23</f>
        <v>33.385800000000003</v>
      </c>
      <c r="R24" s="1">
        <f>Uplink!S23^3</f>
        <v>35707.493510926339</v>
      </c>
      <c r="S24" s="1">
        <f>Uplink!S23^2</f>
        <v>1084.35855616</v>
      </c>
      <c r="T24" s="1">
        <f>Uplink!S23</f>
        <v>32.929600000000001</v>
      </c>
      <c r="W24" s="1">
        <f>Uplink!X23^3</f>
        <v>35486.092923539552</v>
      </c>
      <c r="X24" s="1">
        <f>Uplink!X23^2</f>
        <v>1079.8716099600001</v>
      </c>
      <c r="Y24" s="1">
        <f>Uplink!X23</f>
        <v>32.861400000000003</v>
      </c>
      <c r="AB24" s="1">
        <f>Uplink!AC23^3</f>
        <v>34120.674295299577</v>
      </c>
      <c r="AC24" s="1">
        <f>Uplink!AC23^2</f>
        <v>1051.9903033599999</v>
      </c>
      <c r="AD24" s="1">
        <f>Uplink!AC23</f>
        <v>32.434399999999997</v>
      </c>
      <c r="AG24" s="1">
        <f>Uplink!AH23^3</f>
        <v>32417.513082876376</v>
      </c>
      <c r="AH24" s="1">
        <f>Uplink!AH23^2</f>
        <v>1016.68511025</v>
      </c>
      <c r="AI24" s="1">
        <f>Uplink!AH23</f>
        <v>31.8855</v>
      </c>
      <c r="AL24" s="1">
        <f>Uplink!AM23^3</f>
        <v>31996.610309072708</v>
      </c>
      <c r="AM24" s="1">
        <f>Uplink!AM23^2</f>
        <v>1007.86565961</v>
      </c>
      <c r="AN24" s="1">
        <f>Uplink!AM23</f>
        <v>31.7469</v>
      </c>
    </row>
    <row r="25" spans="5:41" x14ac:dyDescent="0.25">
      <c r="E25" s="1"/>
      <c r="M25" t="s">
        <v>34</v>
      </c>
      <c r="N25" t="s">
        <v>35</v>
      </c>
      <c r="O25" t="s">
        <v>36</v>
      </c>
      <c r="P25" t="s">
        <v>37</v>
      </c>
      <c r="R25" t="s">
        <v>34</v>
      </c>
      <c r="S25" t="s">
        <v>35</v>
      </c>
      <c r="T25" t="s">
        <v>36</v>
      </c>
      <c r="U25" t="s">
        <v>37</v>
      </c>
      <c r="W25" t="s">
        <v>34</v>
      </c>
      <c r="X25" t="s">
        <v>35</v>
      </c>
      <c r="Y25" t="s">
        <v>36</v>
      </c>
      <c r="Z25" t="s">
        <v>37</v>
      </c>
      <c r="AB25" t="s">
        <v>34</v>
      </c>
      <c r="AC25" t="s">
        <v>35</v>
      </c>
      <c r="AD25" t="s">
        <v>36</v>
      </c>
      <c r="AE25" t="s">
        <v>37</v>
      </c>
      <c r="AG25" t="s">
        <v>34</v>
      </c>
      <c r="AH25" t="s">
        <v>35</v>
      </c>
      <c r="AI25" t="s">
        <v>36</v>
      </c>
      <c r="AJ25" t="s">
        <v>37</v>
      </c>
      <c r="AL25" t="s">
        <v>34</v>
      </c>
      <c r="AM25" t="s">
        <v>35</v>
      </c>
      <c r="AN25" t="s">
        <v>36</v>
      </c>
      <c r="AO25" t="s">
        <v>37</v>
      </c>
    </row>
    <row r="26" spans="5:41" x14ac:dyDescent="0.25">
      <c r="E26" s="1"/>
      <c r="M26">
        <f t="array" ref="M26:P26">LINEST(Uplink!M20:M23,UplinkPoly!M21:O24,TRUE,FALSE)</f>
        <v>6018.5980824092239</v>
      </c>
      <c r="N26">
        <v>-176.74140648428451</v>
      </c>
      <c r="O26">
        <v>1.7699245993793347</v>
      </c>
      <c r="P26">
        <v>-69134.678790881764</v>
      </c>
      <c r="R26">
        <f t="array" ref="R26:U26">LINEST(Uplink!R20:R23,UplinkPoly!R21:T24,TRUE,FALSE)</f>
        <v>649.80364885462404</v>
      </c>
      <c r="S26">
        <v>-20.755543827026173</v>
      </c>
      <c r="T26">
        <v>0.24496722933618931</v>
      </c>
      <c r="U26">
        <v>-7194.6916506451016</v>
      </c>
      <c r="W26">
        <f t="array" ref="W26:Z26">LINEST(Uplink!W20:W23,UplinkPoly!W21:Y24,TRUE,FALSE)</f>
        <v>-377.83655990987836</v>
      </c>
      <c r="X26">
        <v>9.9853031484847481</v>
      </c>
      <c r="Y26">
        <v>-7.5715984047476259E-2</v>
      </c>
      <c r="Z26">
        <v>4539.3725886355769</v>
      </c>
      <c r="AB26">
        <f t="array" ref="AB26:AE26">LINEST(Uplink!AB20:AB23,UplinkPoly!AB21:AD24,TRUE,FALSE)</f>
        <v>2312.6584956802758</v>
      </c>
      <c r="AC26">
        <v>-72.594610355305221</v>
      </c>
      <c r="AD26">
        <v>0.79395901005763414</v>
      </c>
      <c r="AE26">
        <v>-25205.26452830882</v>
      </c>
      <c r="AG26">
        <f t="array" ref="AG26:AJ26">LINEST(Uplink!AG20:AG23,UplinkPoly!AG21:AI24,TRUE,FALSE)</f>
        <v>-177.66767212695012</v>
      </c>
      <c r="AH26">
        <v>2.8223902983028024</v>
      </c>
      <c r="AI26">
        <v>2.1122471631080608E-2</v>
      </c>
      <c r="AJ26">
        <v>2464.2543675621137</v>
      </c>
      <c r="AL26">
        <f t="array" ref="AL26:AO26">LINEST(Uplink!AL20:AL23,UplinkPoly!AL21:AN24,TRUE,FALSE)</f>
        <v>-641.04757157329175</v>
      </c>
      <c r="AM26">
        <v>17.865753132659307</v>
      </c>
      <c r="AN26">
        <v>-0.15368062345989986</v>
      </c>
      <c r="AO26">
        <v>7439.1339054047949</v>
      </c>
    </row>
    <row r="27" spans="5:41" x14ac:dyDescent="0.25">
      <c r="E27" s="1"/>
    </row>
    <row r="28" spans="5:41" x14ac:dyDescent="0.25">
      <c r="E28" s="1" t="s">
        <v>13</v>
      </c>
    </row>
    <row r="29" spans="5:41" x14ac:dyDescent="0.25">
      <c r="E29" s="1" t="s">
        <v>14</v>
      </c>
      <c r="M29" s="1">
        <f>Uplink!N28^3</f>
        <v>68752.197499154645</v>
      </c>
      <c r="N29" s="1">
        <f>Uplink!N28^2</f>
        <v>1678.2541222500004</v>
      </c>
      <c r="O29" s="1">
        <f>Uplink!N28</f>
        <v>40.966500000000003</v>
      </c>
      <c r="R29" s="1">
        <f>Uplink!S28^3</f>
        <v>70206.299941423451</v>
      </c>
      <c r="S29" s="1">
        <f>Uplink!S28^2</f>
        <v>1701.8347608900003</v>
      </c>
      <c r="T29" s="1">
        <f>Uplink!S28</f>
        <v>41.253300000000003</v>
      </c>
      <c r="W29" s="1">
        <f>Uplink!X28^3</f>
        <v>71895.811334058511</v>
      </c>
      <c r="X29" s="1">
        <f>Uplink!X28^2</f>
        <v>1729.0294585600002</v>
      </c>
      <c r="Y29" s="1">
        <f>Uplink!X28</f>
        <v>41.581600000000002</v>
      </c>
      <c r="AB29" s="1">
        <f>Uplink!AC28^3</f>
        <v>64330.326687042696</v>
      </c>
      <c r="AC29" s="1">
        <f>Uplink!AC28^2</f>
        <v>1605.5007196899999</v>
      </c>
      <c r="AD29" s="1">
        <f>Uplink!AC28</f>
        <v>40.0687</v>
      </c>
      <c r="AG29" s="1">
        <f>Uplink!AH28^3</f>
        <v>64505.324157624978</v>
      </c>
      <c r="AH29" s="1">
        <f>Uplink!AH28^2</f>
        <v>1608.4110249999997</v>
      </c>
      <c r="AI29" s="1">
        <f>Uplink!AH28</f>
        <v>40.104999999999997</v>
      </c>
      <c r="AL29" s="1">
        <f>Uplink!AM28^3</f>
        <v>65072.495711445052</v>
      </c>
      <c r="AM29" s="1">
        <f>Uplink!AM28^2</f>
        <v>1617.82537284</v>
      </c>
      <c r="AN29" s="1">
        <f>Uplink!AM28</f>
        <v>40.222200000000001</v>
      </c>
    </row>
    <row r="30" spans="5:41" x14ac:dyDescent="0.25">
      <c r="E30" s="1" t="s">
        <v>15</v>
      </c>
      <c r="M30" s="1">
        <f>Uplink!N29^3</f>
        <v>58537.167956641635</v>
      </c>
      <c r="N30" s="1">
        <f>Uplink!N29^2</f>
        <v>1507.60581841</v>
      </c>
      <c r="O30" s="1">
        <f>Uplink!N29</f>
        <v>38.8279</v>
      </c>
      <c r="R30" s="1">
        <f>Uplink!S29^3</f>
        <v>58137.360026987459</v>
      </c>
      <c r="S30" s="1">
        <f>Uplink!S29^2</f>
        <v>1500.73336449</v>
      </c>
      <c r="T30" s="1">
        <f>Uplink!S29</f>
        <v>38.7393</v>
      </c>
      <c r="W30" s="1">
        <f>Uplink!X29^3</f>
        <v>58318.0851947622</v>
      </c>
      <c r="X30" s="1">
        <f>Uplink!X29^2</f>
        <v>1503.8418643600003</v>
      </c>
      <c r="Y30" s="1">
        <f>Uplink!X29</f>
        <v>38.779400000000003</v>
      </c>
      <c r="AB30" s="1">
        <f>Uplink!AC29^3</f>
        <v>54338.734872847126</v>
      </c>
      <c r="AC30" s="1">
        <f>Uplink!AC29^2</f>
        <v>1434.62925225</v>
      </c>
      <c r="AD30" s="1">
        <f>Uplink!AC29</f>
        <v>37.8765</v>
      </c>
      <c r="AG30" s="1">
        <f>Uplink!AH29^3</f>
        <v>53136.172419874994</v>
      </c>
      <c r="AH30" s="1">
        <f>Uplink!AH29^2</f>
        <v>1413.3840249999998</v>
      </c>
      <c r="AI30" s="1">
        <f>Uplink!AH29</f>
        <v>37.594999999999999</v>
      </c>
      <c r="AL30" s="1">
        <f>Uplink!AM29^3</f>
        <v>52677.442375664628</v>
      </c>
      <c r="AM30" s="1">
        <f>Uplink!AM29^2</f>
        <v>1405.23768225</v>
      </c>
      <c r="AN30" s="1">
        <f>Uplink!AM29</f>
        <v>37.486499999999999</v>
      </c>
    </row>
    <row r="31" spans="5:41" x14ac:dyDescent="0.25">
      <c r="E31" s="1" t="s">
        <v>16</v>
      </c>
      <c r="M31" s="1">
        <f>Uplink!N30^3</f>
        <v>49181.972564703894</v>
      </c>
      <c r="N31" s="1">
        <f>Uplink!N30^2</f>
        <v>1342.3650268900001</v>
      </c>
      <c r="O31" s="1">
        <f>Uplink!N30</f>
        <v>36.638300000000001</v>
      </c>
      <c r="R31" s="1">
        <f>Uplink!S30^3</f>
        <v>47775.640365036787</v>
      </c>
      <c r="S31" s="1">
        <f>Uplink!S30^2</f>
        <v>1316.6520244899998</v>
      </c>
      <c r="T31" s="1">
        <f>Uplink!S30</f>
        <v>36.285699999999999</v>
      </c>
      <c r="W31" s="1">
        <f>Uplink!X30^3</f>
        <v>47182.067321776187</v>
      </c>
      <c r="X31" s="1">
        <f>Uplink!X30^2</f>
        <v>1305.72377104</v>
      </c>
      <c r="Y31" s="1">
        <f>Uplink!X30</f>
        <v>36.134799999999998</v>
      </c>
      <c r="AB31" s="1">
        <f>Uplink!AC30^3</f>
        <v>45347.669977668222</v>
      </c>
      <c r="AC31" s="1">
        <f>Uplink!AC30^2</f>
        <v>1271.6569960899999</v>
      </c>
      <c r="AD31" s="1">
        <f>Uplink!AC30</f>
        <v>35.660299999999999</v>
      </c>
      <c r="AG31" s="1">
        <f>Uplink!AH30^3</f>
        <v>43485.722026674259</v>
      </c>
      <c r="AH31" s="1">
        <f>Uplink!AH30^2</f>
        <v>1236.6053571599998</v>
      </c>
      <c r="AI31" s="1">
        <f>Uplink!AH30</f>
        <v>35.165399999999998</v>
      </c>
      <c r="AL31" s="1">
        <f>Uplink!AM30^3</f>
        <v>42466.176338871097</v>
      </c>
      <c r="AM31" s="1">
        <f>Uplink!AM30^2</f>
        <v>1217.2004545599998</v>
      </c>
      <c r="AN31" s="1">
        <f>Uplink!AM30</f>
        <v>34.888399999999997</v>
      </c>
    </row>
    <row r="32" spans="5:41" x14ac:dyDescent="0.25">
      <c r="E32" s="1"/>
      <c r="M32" s="1">
        <f>Uplink!N31^3</f>
        <v>40978.699763058721</v>
      </c>
      <c r="N32" s="1">
        <f>Uplink!N31^2</f>
        <v>1188.6083664399998</v>
      </c>
      <c r="O32" s="1">
        <f>Uplink!N31</f>
        <v>34.476199999999999</v>
      </c>
      <c r="R32" s="1">
        <f>Uplink!S31^3</f>
        <v>39160.945509935002</v>
      </c>
      <c r="S32" s="1">
        <f>Uplink!S31^2</f>
        <v>1153.19330569</v>
      </c>
      <c r="T32" s="1">
        <f>Uplink!S31</f>
        <v>33.9587</v>
      </c>
      <c r="W32" s="1">
        <f>Uplink!X31^3</f>
        <v>38111.824673195195</v>
      </c>
      <c r="X32" s="1">
        <f>Uplink!X31^2</f>
        <v>1132.5042172900003</v>
      </c>
      <c r="Y32" s="1">
        <f>Uplink!X31</f>
        <v>33.652700000000003</v>
      </c>
      <c r="AB32" s="1">
        <f>Uplink!AC31^3</f>
        <v>37881.937091965046</v>
      </c>
      <c r="AC32" s="1">
        <f>Uplink!AC31^2</f>
        <v>1127.9455080099999</v>
      </c>
      <c r="AD32" s="1">
        <f>Uplink!AC31</f>
        <v>33.584899999999998</v>
      </c>
      <c r="AG32" s="1">
        <f>Uplink!AH31^3</f>
        <v>35830.927034421882</v>
      </c>
      <c r="AH32" s="1">
        <f>Uplink!AH31^2</f>
        <v>1086.8560562500002</v>
      </c>
      <c r="AI32" s="1">
        <f>Uplink!AH31</f>
        <v>32.967500000000001</v>
      </c>
      <c r="AL32" s="1">
        <f>Uplink!AM31^3</f>
        <v>34610.916752468998</v>
      </c>
      <c r="AM32" s="1">
        <f>Uplink!AM31^2</f>
        <v>1062.042921</v>
      </c>
      <c r="AN32" s="1">
        <f>Uplink!AM31</f>
        <v>32.588999999999999</v>
      </c>
    </row>
    <row r="33" spans="5:41" x14ac:dyDescent="0.25">
      <c r="E33" s="1"/>
      <c r="M33" t="s">
        <v>34</v>
      </c>
      <c r="N33" t="s">
        <v>35</v>
      </c>
      <c r="O33" t="s">
        <v>36</v>
      </c>
      <c r="P33" t="s">
        <v>37</v>
      </c>
      <c r="R33" t="s">
        <v>34</v>
      </c>
      <c r="S33" t="s">
        <v>35</v>
      </c>
      <c r="T33" t="s">
        <v>36</v>
      </c>
      <c r="U33" t="s">
        <v>37</v>
      </c>
      <c r="W33" t="s">
        <v>34</v>
      </c>
      <c r="X33" t="s">
        <v>35</v>
      </c>
      <c r="Y33" t="s">
        <v>36</v>
      </c>
      <c r="Z33" t="s">
        <v>37</v>
      </c>
      <c r="AB33" t="s">
        <v>34</v>
      </c>
      <c r="AC33" t="s">
        <v>35</v>
      </c>
      <c r="AD33" t="s">
        <v>36</v>
      </c>
      <c r="AE33" t="s">
        <v>37</v>
      </c>
      <c r="AG33" t="s">
        <v>34</v>
      </c>
      <c r="AH33" t="s">
        <v>35</v>
      </c>
      <c r="AI33" t="s">
        <v>36</v>
      </c>
      <c r="AJ33" t="s">
        <v>37</v>
      </c>
      <c r="AL33" t="s">
        <v>34</v>
      </c>
      <c r="AM33" t="s">
        <v>35</v>
      </c>
      <c r="AN33" t="s">
        <v>36</v>
      </c>
      <c r="AO33" t="s">
        <v>37</v>
      </c>
    </row>
    <row r="34" spans="5:41" x14ac:dyDescent="0.25">
      <c r="E34" s="1"/>
      <c r="M34">
        <f t="array" ref="M34:P34">LINEST(Uplink!M28:M31,UplinkPoly!M29:O32,TRUE,FALSE)</f>
        <v>6440.4633970800105</v>
      </c>
      <c r="N34">
        <v>-185.91650126196367</v>
      </c>
      <c r="O34">
        <v>1.8313827187056546</v>
      </c>
      <c r="P34">
        <v>-75383.708292280266</v>
      </c>
      <c r="R34">
        <f t="array" ref="R34:U34">LINEST(Uplink!R28:R31,UplinkPoly!R29:T32,TRUE,FALSE)</f>
        <v>832.75937585113627</v>
      </c>
      <c r="S34">
        <v>-26.285081040981773</v>
      </c>
      <c r="T34">
        <v>0.30206184277860976</v>
      </c>
      <c r="U34">
        <v>-9298.6816864203611</v>
      </c>
      <c r="W34">
        <f t="array" ref="W34:Z34">LINEST(Uplink!W28:W31,UplinkPoly!W29:Y32,TRUE,FALSE)</f>
        <v>273.97569829326562</v>
      </c>
      <c r="X34">
        <v>-7.823151524787626</v>
      </c>
      <c r="Y34">
        <v>8.7866286072656702E-2</v>
      </c>
      <c r="Z34">
        <v>-3448.9815771190042</v>
      </c>
      <c r="AB34">
        <f t="array" ref="AB34:AE34">LINEST(Uplink!AB28:AB31,UplinkPoly!AB29:AD32,TRUE,FALSE)</f>
        <v>2195.1655418549444</v>
      </c>
      <c r="AC34">
        <v>-70.353120063689261</v>
      </c>
      <c r="AD34">
        <v>0.78137521113688868</v>
      </c>
      <c r="AE34">
        <v>-23383.742449826161</v>
      </c>
      <c r="AG34">
        <f t="array" ref="AG34:AJ34">LINEST(Uplink!AG28:AG31,UplinkPoly!AG29:AI32,TRUE,FALSE)</f>
        <v>294.61048270053283</v>
      </c>
      <c r="AH34">
        <v>-11.495037027736288</v>
      </c>
      <c r="AI34">
        <v>0.16589233025781111</v>
      </c>
      <c r="AJ34">
        <v>-2759.7668590544781</v>
      </c>
      <c r="AL34">
        <f t="array" ref="AL34:AO34">LINEST(Uplink!AL28:AL31,UplinkPoly!AL29:AN32,TRUE,FALSE)</f>
        <v>138.01985724387868</v>
      </c>
      <c r="AM34">
        <v>-4.5182924179630524</v>
      </c>
      <c r="AN34">
        <v>6.1413049743449598E-2</v>
      </c>
      <c r="AO34">
        <v>-1609.4722024009006</v>
      </c>
    </row>
    <row r="35" spans="5:41" x14ac:dyDescent="0.25">
      <c r="E35" s="1"/>
    </row>
    <row r="36" spans="5:41" x14ac:dyDescent="0.25">
      <c r="E36" s="1" t="s">
        <v>17</v>
      </c>
    </row>
    <row r="37" spans="5:41" x14ac:dyDescent="0.25">
      <c r="E37" s="1" t="s">
        <v>18</v>
      </c>
      <c r="M37" s="1">
        <f>Uplink!N36^3</f>
        <v>60293.930376953118</v>
      </c>
      <c r="N37" s="1">
        <f>Uplink!N36^2</f>
        <v>1537.6201562499998</v>
      </c>
      <c r="O37" s="1">
        <f>Uplink!N36</f>
        <v>39.212499999999999</v>
      </c>
      <c r="R37" s="1">
        <f>Uplink!S36^3</f>
        <v>64023.522881317644</v>
      </c>
      <c r="S37" s="1">
        <f>Uplink!S36^2</f>
        <v>1600.3920240099999</v>
      </c>
      <c r="T37" s="1">
        <f>Uplink!S36</f>
        <v>40.004899999999999</v>
      </c>
      <c r="W37" s="1">
        <f>Uplink!X36^3</f>
        <v>69898.378758318097</v>
      </c>
      <c r="X37" s="1">
        <f>Uplink!X36^2</f>
        <v>1696.8550104100002</v>
      </c>
      <c r="Y37" s="1">
        <f>Uplink!X36</f>
        <v>41.192900000000002</v>
      </c>
      <c r="AB37" s="1">
        <f>Uplink!AC36^3</f>
        <v>56718.26638113839</v>
      </c>
      <c r="AC37" s="1">
        <f>Uplink!AC36^2</f>
        <v>1476.2116622500002</v>
      </c>
      <c r="AD37" s="1">
        <f>Uplink!AC36</f>
        <v>38.421500000000002</v>
      </c>
      <c r="AG37" s="1">
        <f>Uplink!AH36^3</f>
        <v>59258.788783780037</v>
      </c>
      <c r="AH37" s="1">
        <f>Uplink!AH36^2</f>
        <v>1519.9705742400001</v>
      </c>
      <c r="AI37" s="1">
        <f>Uplink!AH36</f>
        <v>38.986800000000002</v>
      </c>
      <c r="AL37" s="1">
        <f>Uplink!AM36^3</f>
        <v>63848.919038744119</v>
      </c>
      <c r="AM37" s="1">
        <f>Uplink!AM36^2</f>
        <v>1597.4809922499999</v>
      </c>
      <c r="AN37" s="1">
        <f>Uplink!AM36</f>
        <v>39.968499999999999</v>
      </c>
    </row>
    <row r="38" spans="5:41" x14ac:dyDescent="0.25">
      <c r="E38" s="1" t="s">
        <v>19</v>
      </c>
      <c r="M38" s="1">
        <f>Uplink!N37^3</f>
        <v>52402.635572696126</v>
      </c>
      <c r="N38" s="1">
        <f>Uplink!N37^2</f>
        <v>1400.3462094399999</v>
      </c>
      <c r="O38" s="1">
        <f>Uplink!N37</f>
        <v>37.421199999999999</v>
      </c>
      <c r="R38" s="1">
        <f>Uplink!S37^3</f>
        <v>54037.590373126128</v>
      </c>
      <c r="S38" s="1">
        <f>Uplink!S37^2</f>
        <v>1429.3238809599998</v>
      </c>
      <c r="T38" s="1">
        <f>Uplink!S37</f>
        <v>37.806399999999996</v>
      </c>
      <c r="W38" s="1">
        <f>Uplink!X37^3</f>
        <v>57887.845731032459</v>
      </c>
      <c r="X38" s="1">
        <f>Uplink!X37^2</f>
        <v>1496.4363824399998</v>
      </c>
      <c r="Y38" s="1">
        <f>Uplink!X37</f>
        <v>38.683799999999998</v>
      </c>
      <c r="AB38" s="1">
        <f>Uplink!AC37^3</f>
        <v>48878.151947746883</v>
      </c>
      <c r="AC38" s="1">
        <f>Uplink!AC37^2</f>
        <v>1336.8310312900001</v>
      </c>
      <c r="AD38" s="1">
        <f>Uplink!AC37</f>
        <v>36.5627</v>
      </c>
      <c r="AG38" s="1">
        <f>Uplink!AH37^3</f>
        <v>49584.162596180948</v>
      </c>
      <c r="AH38" s="1">
        <f>Uplink!AH37^2</f>
        <v>1349.6732964100001</v>
      </c>
      <c r="AI38" s="1">
        <f>Uplink!AH37</f>
        <v>36.737900000000003</v>
      </c>
      <c r="AL38" s="1">
        <f>Uplink!AM37^3</f>
        <v>52611.283397102896</v>
      </c>
      <c r="AM38" s="1">
        <f>Uplink!AM37^2</f>
        <v>1404.0608526399997</v>
      </c>
      <c r="AN38" s="1">
        <f>Uplink!AM37</f>
        <v>37.470799999999997</v>
      </c>
    </row>
    <row r="39" spans="5:41" x14ac:dyDescent="0.25">
      <c r="E39" s="1" t="s">
        <v>20</v>
      </c>
      <c r="M39" s="1">
        <f>Uplink!N38^3</f>
        <v>44613.471451965634</v>
      </c>
      <c r="N39" s="1">
        <f>Uplink!N38^2</f>
        <v>1257.89390224</v>
      </c>
      <c r="O39" s="1">
        <f>Uplink!N38</f>
        <v>35.466799999999999</v>
      </c>
      <c r="R39" s="1">
        <f>Uplink!S38^3</f>
        <v>44935.003754051831</v>
      </c>
      <c r="S39" s="1">
        <f>Uplink!S38^2</f>
        <v>1263.9304832400001</v>
      </c>
      <c r="T39" s="1">
        <f>Uplink!S38</f>
        <v>35.5518</v>
      </c>
      <c r="W39" s="1">
        <f>Uplink!X38^3</f>
        <v>47543.759111511114</v>
      </c>
      <c r="X39" s="1">
        <f>Uplink!X38^2</f>
        <v>1312.3882836100001</v>
      </c>
      <c r="Y39" s="1">
        <f>Uplink!X38</f>
        <v>36.226900000000001</v>
      </c>
      <c r="AB39" s="1">
        <f>Uplink!AC38^3</f>
        <v>41175.133181411322</v>
      </c>
      <c r="AC39" s="1">
        <f>Uplink!AC38^2</f>
        <v>1192.4037734399999</v>
      </c>
      <c r="AD39" s="1">
        <f>Uplink!AC38</f>
        <v>34.531199999999998</v>
      </c>
      <c r="AG39" s="1">
        <f>Uplink!AH38^3</f>
        <v>40854.022541742539</v>
      </c>
      <c r="AH39" s="1">
        <f>Uplink!AH38^2</f>
        <v>1186.1962574400002</v>
      </c>
      <c r="AI39" s="1">
        <f>Uplink!AH38</f>
        <v>34.441200000000002</v>
      </c>
      <c r="AL39" s="1">
        <f>Uplink!AM38^3</f>
        <v>42856.260230917353</v>
      </c>
      <c r="AM39" s="1">
        <f>Uplink!AM38^2</f>
        <v>1224.6430260100001</v>
      </c>
      <c r="AN39" s="1">
        <f>Uplink!AM38</f>
        <v>34.994900000000001</v>
      </c>
    </row>
    <row r="40" spans="5:41" x14ac:dyDescent="0.25">
      <c r="M40" s="1">
        <f>Uplink!N39^3</f>
        <v>37086.614697656165</v>
      </c>
      <c r="N40" s="1">
        <f>Uplink!N39^2</f>
        <v>1112.10244324</v>
      </c>
      <c r="O40" s="1">
        <f>Uplink!N39</f>
        <v>33.348199999999999</v>
      </c>
      <c r="R40" s="1">
        <f>Uplink!S39^3</f>
        <v>36603.627596885963</v>
      </c>
      <c r="S40" s="1">
        <f>Uplink!S39^2</f>
        <v>1102.4259278400002</v>
      </c>
      <c r="T40" s="1">
        <f>Uplink!S39</f>
        <v>33.202800000000003</v>
      </c>
      <c r="W40" s="1">
        <f>Uplink!X39^3</f>
        <v>38364.476359436114</v>
      </c>
      <c r="X40" s="1">
        <f>Uplink!X39^2</f>
        <v>1137.50378361</v>
      </c>
      <c r="Y40" s="1">
        <f>Uplink!X39</f>
        <v>33.726900000000001</v>
      </c>
      <c r="AB40" s="1">
        <f>Uplink!AC39^3</f>
        <v>34026.082713877193</v>
      </c>
      <c r="AC40" s="1">
        <f>Uplink!AC39^2</f>
        <v>1050.0451393600001</v>
      </c>
      <c r="AD40" s="1">
        <f>Uplink!AC39</f>
        <v>32.404400000000003</v>
      </c>
      <c r="AG40" s="1">
        <f>Uplink!AH39^3</f>
        <v>33156.288473376982</v>
      </c>
      <c r="AH40" s="1">
        <f>Uplink!AH39^2</f>
        <v>1032.0734508100002</v>
      </c>
      <c r="AI40" s="1">
        <f>Uplink!AH39</f>
        <v>32.125900000000001</v>
      </c>
      <c r="AL40" s="1">
        <f>Uplink!AM39^3</f>
        <v>34468.374316250876</v>
      </c>
      <c r="AM40" s="1">
        <f>Uplink!AM39^2</f>
        <v>1059.1249536399998</v>
      </c>
      <c r="AN40" s="1">
        <f>Uplink!AM39</f>
        <v>32.544199999999996</v>
      </c>
    </row>
    <row r="41" spans="5:41" x14ac:dyDescent="0.25">
      <c r="M41" t="s">
        <v>34</v>
      </c>
      <c r="N41" t="s">
        <v>35</v>
      </c>
      <c r="O41" t="s">
        <v>36</v>
      </c>
      <c r="P41" t="s">
        <v>37</v>
      </c>
      <c r="R41" t="s">
        <v>34</v>
      </c>
      <c r="S41" t="s">
        <v>35</v>
      </c>
      <c r="T41" t="s">
        <v>36</v>
      </c>
      <c r="U41" t="s">
        <v>37</v>
      </c>
      <c r="W41" t="s">
        <v>34</v>
      </c>
      <c r="X41" t="s">
        <v>35</v>
      </c>
      <c r="Y41" t="s">
        <v>36</v>
      </c>
      <c r="Z41" t="s">
        <v>37</v>
      </c>
      <c r="AB41" t="s">
        <v>34</v>
      </c>
      <c r="AC41" t="s">
        <v>35</v>
      </c>
      <c r="AD41" t="s">
        <v>36</v>
      </c>
      <c r="AE41" t="s">
        <v>37</v>
      </c>
      <c r="AG41" t="s">
        <v>34</v>
      </c>
      <c r="AH41" t="s">
        <v>35</v>
      </c>
      <c r="AI41" t="s">
        <v>36</v>
      </c>
      <c r="AJ41" t="s">
        <v>37</v>
      </c>
      <c r="AL41" t="s">
        <v>34</v>
      </c>
      <c r="AM41" t="s">
        <v>35</v>
      </c>
      <c r="AN41" t="s">
        <v>36</v>
      </c>
      <c r="AO41" t="s">
        <v>37</v>
      </c>
    </row>
    <row r="42" spans="5:41" x14ac:dyDescent="0.25">
      <c r="M42">
        <f t="array" ref="M42:P42">LINEST(Uplink!M36:M39,UplinkPoly!M37:O40,TRUE,FALSE)</f>
        <v>34834.459655968145</v>
      </c>
      <c r="N42">
        <v>-1008.1752677211232</v>
      </c>
      <c r="O42">
        <v>9.7551084839770237</v>
      </c>
      <c r="P42">
        <v>-401860.29473144712</v>
      </c>
      <c r="R42">
        <f t="array" ref="R42:U42">LINEST(Uplink!R36:R39,UplinkPoly!R37:T40,TRUE,FALSE)</f>
        <v>6630.1400365157233</v>
      </c>
      <c r="S42">
        <v>-194.53396575177476</v>
      </c>
      <c r="T42">
        <v>1.919725433283584</v>
      </c>
      <c r="U42">
        <v>-75691.271162312012</v>
      </c>
      <c r="W42">
        <f t="array" ref="W42:Z42">LINEST(Uplink!W36:W39,UplinkPoly!W37:Y40,TRUE,FALSE)</f>
        <v>1200.4018783876581</v>
      </c>
      <c r="X42">
        <v>-34.919900689240478</v>
      </c>
      <c r="Y42">
        <v>0.34392097524228676</v>
      </c>
      <c r="Z42">
        <v>-13854.271079093141</v>
      </c>
      <c r="AB42">
        <f t="array" ref="AB42:AE42">LINEST(Uplink!AB36:AB39,UplinkPoly!AB37:AD40,TRUE,FALSE)</f>
        <v>16566.069182958643</v>
      </c>
      <c r="AC42">
        <v>-494.45782922574216</v>
      </c>
      <c r="AD42">
        <v>4.9428489281053443</v>
      </c>
      <c r="AE42">
        <v>-185486.23930518923</v>
      </c>
      <c r="AG42">
        <f t="array" ref="AG42:AJ42">LINEST(Uplink!AG36:AG39,UplinkPoly!AG37:AI40,TRUE,FALSE)</f>
        <v>3291.3672514091827</v>
      </c>
      <c r="AH42">
        <v>-100.92898413331478</v>
      </c>
      <c r="AI42">
        <v>1.0455598019200523</v>
      </c>
      <c r="AJ42">
        <v>-36033.765449456463</v>
      </c>
      <c r="AL42">
        <f t="array" ref="AL42:AO42">LINEST(Uplink!AL36:AL39,UplinkPoly!AL37:AN40,TRUE,FALSE)</f>
        <v>681.62627522476271</v>
      </c>
      <c r="AM42">
        <v>-20.581490826503103</v>
      </c>
      <c r="AN42">
        <v>0.21180249630051737</v>
      </c>
      <c r="AO42">
        <v>-7598.3598323101141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O42"/>
  <sheetViews>
    <sheetView topLeftCell="C1" workbookViewId="0">
      <selection activeCell="M10" sqref="M10"/>
    </sheetView>
  </sheetViews>
  <sheetFormatPr defaultRowHeight="15" x14ac:dyDescent="0.25"/>
  <sheetData>
    <row r="1" spans="5:41" x14ac:dyDescent="0.25">
      <c r="M1" t="s">
        <v>55</v>
      </c>
      <c r="R1" t="s">
        <v>55</v>
      </c>
      <c r="W1" t="s">
        <v>55</v>
      </c>
      <c r="AB1" t="s">
        <v>56</v>
      </c>
      <c r="AG1" t="s">
        <v>56</v>
      </c>
      <c r="AL1" t="s">
        <v>56</v>
      </c>
    </row>
    <row r="2" spans="5:41" x14ac:dyDescent="0.25">
      <c r="M2" t="s">
        <v>22</v>
      </c>
      <c r="R2" t="s">
        <v>22</v>
      </c>
      <c r="W2" t="s">
        <v>22</v>
      </c>
      <c r="AB2" t="s">
        <v>22</v>
      </c>
      <c r="AG2" t="s">
        <v>22</v>
      </c>
      <c r="AL2" t="s">
        <v>22</v>
      </c>
    </row>
    <row r="3" spans="5:41" x14ac:dyDescent="0.25">
      <c r="M3" t="s">
        <v>23</v>
      </c>
      <c r="R3" t="s">
        <v>25</v>
      </c>
      <c r="W3" t="s">
        <v>54</v>
      </c>
      <c r="AB3" t="s">
        <v>23</v>
      </c>
      <c r="AG3" t="s">
        <v>25</v>
      </c>
      <c r="AL3" t="s">
        <v>54</v>
      </c>
    </row>
    <row r="4" spans="5:41" x14ac:dyDescent="0.25">
      <c r="E4" s="1" t="s">
        <v>1</v>
      </c>
      <c r="M4" t="s">
        <v>32</v>
      </c>
      <c r="N4" t="s">
        <v>31</v>
      </c>
      <c r="O4" t="s">
        <v>33</v>
      </c>
      <c r="R4" t="s">
        <v>32</v>
      </c>
      <c r="S4" t="s">
        <v>31</v>
      </c>
      <c r="T4" t="s">
        <v>33</v>
      </c>
      <c r="W4" t="s">
        <v>32</v>
      </c>
      <c r="X4" t="s">
        <v>31</v>
      </c>
      <c r="Y4" t="s">
        <v>33</v>
      </c>
      <c r="AB4" t="s">
        <v>32</v>
      </c>
      <c r="AC4" t="s">
        <v>31</v>
      </c>
      <c r="AD4" t="s">
        <v>33</v>
      </c>
      <c r="AG4" t="s">
        <v>32</v>
      </c>
      <c r="AH4" t="s">
        <v>31</v>
      </c>
      <c r="AI4" t="s">
        <v>33</v>
      </c>
      <c r="AL4" t="s">
        <v>32</v>
      </c>
      <c r="AM4" t="s">
        <v>31</v>
      </c>
      <c r="AN4" t="s">
        <v>33</v>
      </c>
    </row>
    <row r="5" spans="5:41" x14ac:dyDescent="0.25">
      <c r="E5" s="1" t="s">
        <v>2</v>
      </c>
      <c r="M5" s="1">
        <f>Downlink!N4^3</f>
        <v>73780.959930737037</v>
      </c>
      <c r="N5" s="1">
        <f>Downlink!N4^2</f>
        <v>1759.1229756099997</v>
      </c>
      <c r="O5" s="1">
        <f>Downlink!N4</f>
        <v>41.941899999999997</v>
      </c>
      <c r="R5" s="1">
        <f>Downlink!S4^3</f>
        <v>71560.211543621655</v>
      </c>
      <c r="S5" s="1">
        <f>Downlink!S4^2</f>
        <v>1723.6446822400003</v>
      </c>
      <c r="T5" s="1">
        <f>Downlink!S4</f>
        <v>41.516800000000003</v>
      </c>
      <c r="W5" s="1">
        <f>Downlink!X4^3</f>
        <v>69973.236771574971</v>
      </c>
      <c r="X5" s="1">
        <f>Downlink!X4^2</f>
        <v>1698.06629776</v>
      </c>
      <c r="Y5" s="1">
        <f>Downlink!X4</f>
        <v>41.207599999999999</v>
      </c>
      <c r="AB5" s="1">
        <f>Downlink!AC4^3</f>
        <v>68762.267515494124</v>
      </c>
      <c r="AC5" s="1">
        <f>Downlink!AC4^2</f>
        <v>1678.41799225</v>
      </c>
      <c r="AD5" s="1">
        <f>Downlink!AC4</f>
        <v>40.968499999999999</v>
      </c>
      <c r="AG5" s="1">
        <f>Downlink!AH4^3</f>
        <v>65642.494000539475</v>
      </c>
      <c r="AH5" s="1">
        <f>Downlink!AH4^2</f>
        <v>1627.2591244900002</v>
      </c>
      <c r="AI5" s="1">
        <f>Downlink!AH4</f>
        <v>40.339300000000001</v>
      </c>
      <c r="AL5" s="1">
        <f>Downlink!AM4^3</f>
        <v>63324.629677633478</v>
      </c>
      <c r="AM5" s="1">
        <f>Downlink!AM4^2</f>
        <v>1588.7239374400001</v>
      </c>
      <c r="AN5" s="1">
        <f>Downlink!AM4</f>
        <v>39.858800000000002</v>
      </c>
    </row>
    <row r="6" spans="5:41" x14ac:dyDescent="0.25">
      <c r="E6" s="1" t="s">
        <v>3</v>
      </c>
      <c r="M6" s="1">
        <f>Downlink!N5^3</f>
        <v>62197.040590630924</v>
      </c>
      <c r="N6" s="1">
        <f>Downlink!N5^2</f>
        <v>1569.8077926400001</v>
      </c>
      <c r="O6" s="1">
        <f>Downlink!N5</f>
        <v>39.620800000000003</v>
      </c>
      <c r="R6" s="1">
        <f>Downlink!S5^3</f>
        <v>59047.460591011251</v>
      </c>
      <c r="S6" s="1">
        <f>Downlink!S5^2</f>
        <v>1516.3547521599999</v>
      </c>
      <c r="T6" s="1">
        <f>Downlink!S5</f>
        <v>38.940399999999997</v>
      </c>
      <c r="W6" s="1">
        <f>Downlink!X5^3</f>
        <v>56660.713603814111</v>
      </c>
      <c r="X6" s="1">
        <f>Downlink!X5^2</f>
        <v>1475.2128722499997</v>
      </c>
      <c r="Y6" s="1">
        <f>Downlink!X5</f>
        <v>38.408499999999997</v>
      </c>
      <c r="AB6" s="1">
        <f>Downlink!AC5^3</f>
        <v>57591.161763659788</v>
      </c>
      <c r="AC6" s="1">
        <f>Downlink!AC5^2</f>
        <v>1491.3190297600001</v>
      </c>
      <c r="AD6" s="1">
        <f>Downlink!AC5</f>
        <v>38.617600000000003</v>
      </c>
      <c r="AG6" s="1">
        <f>Downlink!AH5^3</f>
        <v>53954.018046325917</v>
      </c>
      <c r="AH6" s="1">
        <f>Downlink!AH5^2</f>
        <v>1427.8498116100002</v>
      </c>
      <c r="AI6" s="1">
        <f>Downlink!AH5</f>
        <v>37.786900000000003</v>
      </c>
      <c r="AL6" s="1">
        <f>Downlink!AM5^3</f>
        <v>51153.227502748348</v>
      </c>
      <c r="AM6" s="1">
        <f>Downlink!AM5^2</f>
        <v>1377.9983379600001</v>
      </c>
      <c r="AN6" s="1">
        <f>Downlink!AM5</f>
        <v>37.121400000000001</v>
      </c>
    </row>
    <row r="7" spans="5:41" x14ac:dyDescent="0.25">
      <c r="E7" s="1" t="s">
        <v>4</v>
      </c>
      <c r="M7" s="1">
        <f>Downlink!N6^3</f>
        <v>51960.674345100895</v>
      </c>
      <c r="N7" s="1">
        <f>Downlink!N6^2</f>
        <v>1392.46146649</v>
      </c>
      <c r="O7" s="1">
        <f>Downlink!N6</f>
        <v>37.3157</v>
      </c>
      <c r="R7" s="1">
        <f>Downlink!S6^3</f>
        <v>48515.301826048009</v>
      </c>
      <c r="S7" s="1">
        <f>Downlink!S6^2</f>
        <v>1330.2067840000002</v>
      </c>
      <c r="T7" s="1">
        <f>Downlink!S6</f>
        <v>36.472000000000001</v>
      </c>
      <c r="W7" s="1">
        <f>Downlink!X6^3</f>
        <v>45849.269324447494</v>
      </c>
      <c r="X7" s="1">
        <f>Downlink!X6^2</f>
        <v>1281.01715569</v>
      </c>
      <c r="Y7" s="1">
        <f>Downlink!X6</f>
        <v>35.7913</v>
      </c>
      <c r="AB7" s="1">
        <f>Downlink!AC6^3</f>
        <v>47798.553772410873</v>
      </c>
      <c r="AC7" s="1">
        <f>Downlink!AC6^2</f>
        <v>1317.07297225</v>
      </c>
      <c r="AD7" s="1">
        <f>Downlink!AC6</f>
        <v>36.291499999999999</v>
      </c>
      <c r="AG7" s="1">
        <f>Downlink!AH6^3</f>
        <v>44137.051979740201</v>
      </c>
      <c r="AH7" s="1">
        <f>Downlink!AH6^2</f>
        <v>1248.9226680100001</v>
      </c>
      <c r="AI7" s="1">
        <f>Downlink!AH6</f>
        <v>35.3401</v>
      </c>
      <c r="AL7" s="1">
        <f>Downlink!AM6^3</f>
        <v>41340.980237359377</v>
      </c>
      <c r="AM7" s="1">
        <f>Downlink!AM6^2</f>
        <v>1195.60350625</v>
      </c>
      <c r="AN7" s="1">
        <f>Downlink!AM6</f>
        <v>34.577500000000001</v>
      </c>
    </row>
    <row r="8" spans="5:41" x14ac:dyDescent="0.25">
      <c r="E8" s="1"/>
      <c r="M8" s="1">
        <f>Downlink!N7^3</f>
        <v>43053.484600334115</v>
      </c>
      <c r="N8" s="1">
        <f>Downlink!N7^2</f>
        <v>1228.3973522499998</v>
      </c>
      <c r="O8" s="1">
        <f>Downlink!N7</f>
        <v>35.048499999999997</v>
      </c>
      <c r="R8" s="1">
        <f>Downlink!S7^3</f>
        <v>39732.109018866991</v>
      </c>
      <c r="S8" s="1">
        <f>Downlink!S7^2</f>
        <v>1164.3791289999999</v>
      </c>
      <c r="T8" s="1">
        <f>Downlink!S7</f>
        <v>34.122999999999998</v>
      </c>
      <c r="W8" s="1">
        <f>Downlink!X7^3</f>
        <v>37190.470649828261</v>
      </c>
      <c r="X8" s="1">
        <f>Downlink!X7^2</f>
        <v>1114.1776684900001</v>
      </c>
      <c r="Y8" s="1">
        <f>Downlink!X7</f>
        <v>33.379300000000001</v>
      </c>
      <c r="AB8" s="1">
        <f>Downlink!AC7^3</f>
        <v>39764.254548118239</v>
      </c>
      <c r="AC8" s="1">
        <f>Downlink!AC7^2</f>
        <v>1165.0070768399999</v>
      </c>
      <c r="AD8" s="1">
        <f>Downlink!AC7</f>
        <v>34.132199999999997</v>
      </c>
      <c r="AG8" s="1">
        <f>Downlink!AH7^3</f>
        <v>36405.878838666576</v>
      </c>
      <c r="AH8" s="1">
        <f>Downlink!AH7^2</f>
        <v>1098.4518204099998</v>
      </c>
      <c r="AI8" s="1">
        <f>Downlink!AH7</f>
        <v>33.142899999999997</v>
      </c>
      <c r="AL8" s="1">
        <f>Downlink!AM7^3</f>
        <v>33859.712444615885</v>
      </c>
      <c r="AM8" s="1">
        <f>Downlink!AM7^2</f>
        <v>1046.6195522500002</v>
      </c>
      <c r="AN8" s="1">
        <f>Downlink!AM7</f>
        <v>32.351500000000001</v>
      </c>
    </row>
    <row r="9" spans="5:41" x14ac:dyDescent="0.25">
      <c r="E9" s="1"/>
      <c r="M9" t="s">
        <v>34</v>
      </c>
      <c r="N9" t="s">
        <v>35</v>
      </c>
      <c r="O9" t="s">
        <v>36</v>
      </c>
      <c r="P9" t="s">
        <v>37</v>
      </c>
      <c r="R9" t="s">
        <v>34</v>
      </c>
      <c r="S9" t="s">
        <v>35</v>
      </c>
      <c r="T9" t="s">
        <v>36</v>
      </c>
      <c r="U9" t="s">
        <v>37</v>
      </c>
      <c r="W9" t="s">
        <v>34</v>
      </c>
      <c r="X9" t="s">
        <v>35</v>
      </c>
      <c r="Y9" t="s">
        <v>36</v>
      </c>
      <c r="Z9" t="s">
        <v>37</v>
      </c>
      <c r="AB9" t="s">
        <v>34</v>
      </c>
      <c r="AC9" t="s">
        <v>35</v>
      </c>
      <c r="AD9" t="s">
        <v>36</v>
      </c>
      <c r="AE9" t="s">
        <v>37</v>
      </c>
      <c r="AG9" t="s">
        <v>34</v>
      </c>
      <c r="AH9" t="s">
        <v>35</v>
      </c>
      <c r="AI9" t="s">
        <v>36</v>
      </c>
      <c r="AJ9" t="s">
        <v>37</v>
      </c>
      <c r="AL9" t="s">
        <v>34</v>
      </c>
      <c r="AM9" t="s">
        <v>35</v>
      </c>
      <c r="AN9" t="s">
        <v>36</v>
      </c>
      <c r="AO9" t="s">
        <v>37</v>
      </c>
    </row>
    <row r="10" spans="5:41" x14ac:dyDescent="0.25">
      <c r="E10" s="1"/>
      <c r="M10">
        <f t="array" ref="M10:P10">LINEST(Downlink!M4:M7,DownlinkPoly!M5:O8,TRUE,FALSE)</f>
        <v>14144.909131011636</v>
      </c>
      <c r="N10">
        <v>-398.56876273985154</v>
      </c>
      <c r="O10">
        <v>3.783290713057474</v>
      </c>
      <c r="P10">
        <v>-168579.54809227621</v>
      </c>
      <c r="R10">
        <f t="array" ref="R10:U10">LINEST(Downlink!R4:R7,DownlinkPoly!R5:T8,TRUE,FALSE)</f>
        <v>5757.2430844392265</v>
      </c>
      <c r="S10">
        <v>-169.48254814556674</v>
      </c>
      <c r="T10">
        <v>1.6917587309375317</v>
      </c>
      <c r="U10">
        <v>-66000.479111114255</v>
      </c>
      <c r="W10">
        <f t="array" ref="W10:Z10">LINEST(Downlink!W4:W7,DownlinkPoly!W5:Y8,TRUE,FALSE)</f>
        <v>1392.1215068689589</v>
      </c>
      <c r="X10">
        <v>-44.21532185905</v>
      </c>
      <c r="Y10">
        <v>0.48176158235511346</v>
      </c>
      <c r="Z10">
        <v>-14943.302782572457</v>
      </c>
      <c r="AB10">
        <f t="array" ref="AB10:AE10">LINEST(Downlink!AB4:AB7,DownlinkPoly!AB5:AD8,TRUE,FALSE)</f>
        <v>7992.2411179844521</v>
      </c>
      <c r="AC10">
        <v>-234.96558061633914</v>
      </c>
      <c r="AD10">
        <v>2.3334777853685145</v>
      </c>
      <c r="AE10">
        <v>-91495.1678951871</v>
      </c>
      <c r="AG10">
        <f t="array" ref="AG10:AJ10">LINEST(Downlink!AG4:AG7,DownlinkPoly!AG5:AI8,TRUE,FALSE)</f>
        <v>3480.7545072765292</v>
      </c>
      <c r="AH10">
        <v>-107.71309223985352</v>
      </c>
      <c r="AI10">
        <v>1.1332320106781508</v>
      </c>
      <c r="AJ10">
        <v>-38054.54118320522</v>
      </c>
      <c r="AL10">
        <f t="array" ref="AL10:AO10">LINEST(Downlink!AL4:AL7,DownlinkPoly!AL5:AN8,TRUE,FALSE)</f>
        <v>925.99795027455093</v>
      </c>
      <c r="AM10">
        <v>-31.318342974941871</v>
      </c>
      <c r="AN10">
        <v>0.3628096209116507</v>
      </c>
      <c r="AO10">
        <v>-9330.7780228701122</v>
      </c>
    </row>
    <row r="11" spans="5:41" x14ac:dyDescent="0.25">
      <c r="E11" s="1"/>
    </row>
    <row r="12" spans="5:41" x14ac:dyDescent="0.25">
      <c r="E12" s="1" t="s">
        <v>5</v>
      </c>
      <c r="M12" t="s">
        <v>32</v>
      </c>
      <c r="N12" t="s">
        <v>31</v>
      </c>
      <c r="O12" t="s">
        <v>33</v>
      </c>
      <c r="R12" t="s">
        <v>32</v>
      </c>
      <c r="S12" t="s">
        <v>31</v>
      </c>
      <c r="T12" t="s">
        <v>33</v>
      </c>
      <c r="W12" t="s">
        <v>32</v>
      </c>
      <c r="X12" t="s">
        <v>31</v>
      </c>
      <c r="Y12" t="s">
        <v>33</v>
      </c>
      <c r="AB12" t="s">
        <v>32</v>
      </c>
      <c r="AC12" t="s">
        <v>31</v>
      </c>
      <c r="AD12" t="s">
        <v>33</v>
      </c>
      <c r="AG12" t="s">
        <v>32</v>
      </c>
      <c r="AH12" t="s">
        <v>31</v>
      </c>
      <c r="AI12" t="s">
        <v>33</v>
      </c>
      <c r="AL12" t="s">
        <v>32</v>
      </c>
      <c r="AM12" t="s">
        <v>31</v>
      </c>
      <c r="AN12" t="s">
        <v>33</v>
      </c>
    </row>
    <row r="13" spans="5:41" x14ac:dyDescent="0.25">
      <c r="E13" s="1" t="s">
        <v>6</v>
      </c>
      <c r="M13" s="1">
        <f>Downlink!N12^3</f>
        <v>64143.627307930888</v>
      </c>
      <c r="N13" s="1">
        <f>Downlink!N12^2</f>
        <v>1602.3928940099997</v>
      </c>
      <c r="O13" s="1">
        <f>Downlink!N12</f>
        <v>40.029899999999998</v>
      </c>
      <c r="R13" s="1">
        <f>Downlink!S12^3</f>
        <v>64023.522881317644</v>
      </c>
      <c r="S13" s="1">
        <f>Downlink!S12^2</f>
        <v>1600.3920240099999</v>
      </c>
      <c r="T13" s="1">
        <f>Downlink!S12</f>
        <v>40.004899999999999</v>
      </c>
      <c r="W13" s="1">
        <f>Downlink!X12^3</f>
        <v>67025.831354951748</v>
      </c>
      <c r="X13" s="1">
        <f>Downlink!X12^2</f>
        <v>1650.04126849</v>
      </c>
      <c r="Y13" s="1">
        <f>Downlink!X12</f>
        <v>40.620699999999999</v>
      </c>
      <c r="AB13" s="1">
        <f>Downlink!AC12^3</f>
        <v>59004.255022830635</v>
      </c>
      <c r="AC13" s="1">
        <f>Downlink!AC12^2</f>
        <v>1515.6149748100001</v>
      </c>
      <c r="AD13" s="1">
        <f>Downlink!AC12</f>
        <v>38.930900000000001</v>
      </c>
      <c r="AG13" s="1">
        <f>Downlink!AH12^3</f>
        <v>58325.303933540992</v>
      </c>
      <c r="AH13" s="1">
        <f>Downlink!AH12^2</f>
        <v>1503.9659609999999</v>
      </c>
      <c r="AI13" s="1">
        <f>Downlink!AH12</f>
        <v>38.780999999999999</v>
      </c>
      <c r="AL13" s="1">
        <f>Downlink!AM12^3</f>
        <v>60581.305659416736</v>
      </c>
      <c r="AM13" s="1">
        <f>Downlink!AM12^2</f>
        <v>1542.5020600900002</v>
      </c>
      <c r="AN13" s="1">
        <f>Downlink!AM12</f>
        <v>39.274700000000003</v>
      </c>
    </row>
    <row r="14" spans="5:41" x14ac:dyDescent="0.25">
      <c r="E14" s="1" t="s">
        <v>7</v>
      </c>
      <c r="M14" s="1">
        <f>Downlink!N13^3</f>
        <v>52812.038094229501</v>
      </c>
      <c r="N14" s="1">
        <f>Downlink!N13^2</f>
        <v>1407.6303385599999</v>
      </c>
      <c r="O14" s="1">
        <f>Downlink!N13</f>
        <v>37.5184</v>
      </c>
      <c r="R14" s="1">
        <f>Downlink!S13^3</f>
        <v>52097.394553843893</v>
      </c>
      <c r="S14" s="1">
        <f>Downlink!S13^2</f>
        <v>1394.9029825599998</v>
      </c>
      <c r="T14" s="1">
        <f>Downlink!S13</f>
        <v>37.348399999999998</v>
      </c>
      <c r="W14" s="1">
        <f>Downlink!X13^3</f>
        <v>54145.719300258505</v>
      </c>
      <c r="X14" s="1">
        <f>Downlink!X13^2</f>
        <v>1431.2299585600001</v>
      </c>
      <c r="Y14" s="1">
        <f>Downlink!X13</f>
        <v>37.831600000000002</v>
      </c>
      <c r="AB14" s="1">
        <f>Downlink!AC13^3</f>
        <v>48381.340470575109</v>
      </c>
      <c r="AC14" s="1">
        <f>Downlink!AC13^2</f>
        <v>1327.7569945600001</v>
      </c>
      <c r="AD14" s="1">
        <f>Downlink!AC13</f>
        <v>36.438400000000001</v>
      </c>
      <c r="AG14" s="1">
        <f>Downlink!AH13^3</f>
        <v>47234.576884872185</v>
      </c>
      <c r="AH14" s="1">
        <f>Downlink!AH13^2</f>
        <v>1306.6923632400003</v>
      </c>
      <c r="AI14" s="1">
        <f>Downlink!AH13</f>
        <v>36.148200000000003</v>
      </c>
      <c r="AL14" s="1">
        <f>Downlink!AM13^3</f>
        <v>48774.754221538424</v>
      </c>
      <c r="AM14" s="1">
        <f>Downlink!AM13^2</f>
        <v>1334.9450616100003</v>
      </c>
      <c r="AN14" s="1">
        <f>Downlink!AM13</f>
        <v>36.536900000000003</v>
      </c>
    </row>
    <row r="15" spans="5:41" x14ac:dyDescent="0.25">
      <c r="E15" s="1" t="s">
        <v>8</v>
      </c>
      <c r="M15" s="1">
        <f>Downlink!N14^3</f>
        <v>43267.949385155502</v>
      </c>
      <c r="N15" s="1">
        <f>Downlink!N14^2</f>
        <v>1232.4733635600001</v>
      </c>
      <c r="O15" s="1">
        <f>Downlink!N14</f>
        <v>35.1066</v>
      </c>
      <c r="R15" s="1">
        <f>Downlink!S14^3</f>
        <v>42202.348650496009</v>
      </c>
      <c r="S15" s="1">
        <f>Downlink!S14^2</f>
        <v>1212.1538560000001</v>
      </c>
      <c r="T15" s="1">
        <f>Downlink!S14</f>
        <v>34.816000000000003</v>
      </c>
      <c r="W15" s="1">
        <f>Downlink!X14^3</f>
        <v>43633.911702452882</v>
      </c>
      <c r="X15" s="1">
        <f>Downlink!X14^2</f>
        <v>1239.41314809</v>
      </c>
      <c r="Y15" s="1">
        <f>Downlink!X14</f>
        <v>35.205300000000001</v>
      </c>
      <c r="AB15" s="1">
        <f>Downlink!AC14^3</f>
        <v>39513.143470247218</v>
      </c>
      <c r="AC15" s="1">
        <f>Downlink!AC14^2</f>
        <v>1160.0972240400001</v>
      </c>
      <c r="AD15" s="1">
        <f>Downlink!AC14</f>
        <v>34.060200000000002</v>
      </c>
      <c r="AG15" s="1">
        <f>Downlink!AH14^3</f>
        <v>38124.057027205556</v>
      </c>
      <c r="AH15" s="1">
        <f>Downlink!AH14^2</f>
        <v>1132.7465296900002</v>
      </c>
      <c r="AI15" s="1">
        <f>Downlink!AH14</f>
        <v>33.656300000000002</v>
      </c>
      <c r="AL15" s="1">
        <f>Downlink!AM14^3</f>
        <v>39217.017445206744</v>
      </c>
      <c r="AM15" s="1">
        <f>Downlink!AM14^2</f>
        <v>1154.29383001</v>
      </c>
      <c r="AN15" s="1">
        <f>Downlink!AM14</f>
        <v>33.974899999999998</v>
      </c>
    </row>
    <row r="16" spans="5:41" x14ac:dyDescent="0.25">
      <c r="E16" s="1"/>
      <c r="M16" s="1">
        <f>Downlink!N15^3</f>
        <v>35281.420067217136</v>
      </c>
      <c r="N16" s="1">
        <f>Downlink!N15^2</f>
        <v>1075.7153636099999</v>
      </c>
      <c r="O16" s="1">
        <f>Downlink!N15</f>
        <v>32.798099999999998</v>
      </c>
      <c r="R16" s="1">
        <f>Downlink!S15^3</f>
        <v>34002.147299295226</v>
      </c>
      <c r="S16" s="1">
        <f>Downlink!S15^2</f>
        <v>1049.5526502399998</v>
      </c>
      <c r="T16" s="1">
        <f>Downlink!S15</f>
        <v>32.396799999999999</v>
      </c>
      <c r="W16" s="1">
        <f>Downlink!X15^3</f>
        <v>35040.900886448893</v>
      </c>
      <c r="X16" s="1">
        <f>Downlink!X15^2</f>
        <v>1070.8209075599998</v>
      </c>
      <c r="Y16" s="1">
        <f>Downlink!X15</f>
        <v>32.723399999999998</v>
      </c>
      <c r="AB16" s="1">
        <f>Downlink!AC15^3</f>
        <v>32342.235060211715</v>
      </c>
      <c r="AC16" s="1">
        <f>Downlink!AC15^2</f>
        <v>1015.1105766400001</v>
      </c>
      <c r="AD16" s="1">
        <f>Downlink!AC15</f>
        <v>31.860800000000001</v>
      </c>
      <c r="AG16" s="1">
        <f>Downlink!AH15^3</f>
        <v>30897.365446372674</v>
      </c>
      <c r="AH16" s="1">
        <f>Downlink!AH15^2</f>
        <v>984.64791681000008</v>
      </c>
      <c r="AI16" s="1">
        <f>Downlink!AH15</f>
        <v>31.379100000000001</v>
      </c>
      <c r="AL16" s="1">
        <f>Downlink!AM15^3</f>
        <v>31654.057104946362</v>
      </c>
      <c r="AM16" s="1">
        <f>Downlink!AM15^2</f>
        <v>1000.6593422399999</v>
      </c>
      <c r="AN16" s="1">
        <f>Downlink!AM15</f>
        <v>31.633199999999999</v>
      </c>
    </row>
    <row r="17" spans="5:41" x14ac:dyDescent="0.25">
      <c r="E17" s="1"/>
      <c r="M17" t="s">
        <v>34</v>
      </c>
      <c r="N17" t="s">
        <v>35</v>
      </c>
      <c r="O17" t="s">
        <v>36</v>
      </c>
      <c r="P17" t="s">
        <v>37</v>
      </c>
      <c r="R17" t="s">
        <v>34</v>
      </c>
      <c r="S17" t="s">
        <v>35</v>
      </c>
      <c r="T17" t="s">
        <v>36</v>
      </c>
      <c r="U17" t="s">
        <v>37</v>
      </c>
      <c r="W17" t="s">
        <v>34</v>
      </c>
      <c r="X17" t="s">
        <v>35</v>
      </c>
      <c r="Y17" t="s">
        <v>36</v>
      </c>
      <c r="Z17" t="s">
        <v>37</v>
      </c>
      <c r="AB17" t="s">
        <v>34</v>
      </c>
      <c r="AC17" t="s">
        <v>35</v>
      </c>
      <c r="AD17" t="s">
        <v>36</v>
      </c>
      <c r="AE17" t="s">
        <v>37</v>
      </c>
      <c r="AG17" t="s">
        <v>34</v>
      </c>
      <c r="AH17" t="s">
        <v>35</v>
      </c>
      <c r="AI17" t="s">
        <v>36</v>
      </c>
      <c r="AJ17" t="s">
        <v>37</v>
      </c>
      <c r="AL17" t="s">
        <v>34</v>
      </c>
      <c r="AM17" t="s">
        <v>35</v>
      </c>
      <c r="AN17" t="s">
        <v>36</v>
      </c>
      <c r="AO17" t="s">
        <v>37</v>
      </c>
    </row>
    <row r="18" spans="5:41" x14ac:dyDescent="0.25">
      <c r="E18" s="1"/>
      <c r="M18">
        <f t="array" ref="M18:P18">LINEST(Downlink!M12:M15,DownlinkPoly!M13:O16,TRUE,FALSE)</f>
        <v>12402.24274861165</v>
      </c>
      <c r="N18">
        <v>-376.0470948680678</v>
      </c>
      <c r="O18">
        <v>3.8599505575112638</v>
      </c>
      <c r="P18">
        <v>-137847.40316099586</v>
      </c>
      <c r="R18">
        <f t="array" ref="R18:U18">LINEST(Downlink!R12:R15,DownlinkPoly!R13:T16,TRUE,FALSE)</f>
        <v>5669.8542632782692</v>
      </c>
      <c r="S18">
        <v>-175.25811531820747</v>
      </c>
      <c r="T18">
        <v>1.8432099394766219</v>
      </c>
      <c r="U18">
        <v>-62028.548653890437</v>
      </c>
      <c r="W18">
        <f t="array" ref="W18:Z18">LINEST(Downlink!W12:W15,DownlinkPoly!W13:Y16,TRUE,FALSE)</f>
        <v>1620.3602849558083</v>
      </c>
      <c r="X18">
        <v>-50.107221617719361</v>
      </c>
      <c r="Y18">
        <v>0.53088407145217176</v>
      </c>
      <c r="Z18">
        <v>-17801.157350676607</v>
      </c>
      <c r="AB18">
        <f t="array" ref="AB18:AE18">LINEST(Downlink!AB12:AB15,DownlinkPoly!AB13:AD16,TRUE,FALSE)</f>
        <v>7739.1750313209759</v>
      </c>
      <c r="AC18">
        <v>-245.07583337205281</v>
      </c>
      <c r="AD18">
        <v>2.6338509984391374</v>
      </c>
      <c r="AE18">
        <v>-82547.076608170173</v>
      </c>
      <c r="AG18">
        <f t="array" ref="AG18:AJ18">LINEST(Downlink!AG12:AG15,DownlinkPoly!AG13:AI16,TRUE,FALSE)</f>
        <v>3784.8410184864997</v>
      </c>
      <c r="AH18">
        <v>-122.16135586146153</v>
      </c>
      <c r="AI18">
        <v>1.3448693741272058</v>
      </c>
      <c r="AJ18">
        <v>-39746.37916955931</v>
      </c>
      <c r="AL18">
        <f t="array" ref="AL18:AO18">LINEST(Downlink!AL12:AL15,DownlinkPoly!AL13:AN16,TRUE,FALSE)</f>
        <v>1013.4042735309404</v>
      </c>
      <c r="AM18">
        <v>-33.194455875341937</v>
      </c>
      <c r="AN18">
        <v>0.37400619739164742</v>
      </c>
      <c r="AO18">
        <v>-10553.564813063607</v>
      </c>
    </row>
    <row r="19" spans="5:41" x14ac:dyDescent="0.25">
      <c r="E19" s="1"/>
    </row>
    <row r="20" spans="5:41" x14ac:dyDescent="0.25">
      <c r="E20" s="1" t="s">
        <v>9</v>
      </c>
      <c r="M20" t="s">
        <v>32</v>
      </c>
      <c r="N20" t="s">
        <v>31</v>
      </c>
      <c r="O20" t="s">
        <v>33</v>
      </c>
      <c r="R20" t="s">
        <v>32</v>
      </c>
      <c r="S20" t="s">
        <v>31</v>
      </c>
      <c r="T20" t="s">
        <v>33</v>
      </c>
      <c r="W20" t="s">
        <v>32</v>
      </c>
      <c r="X20" t="s">
        <v>31</v>
      </c>
      <c r="Y20" t="s">
        <v>33</v>
      </c>
      <c r="AB20" t="s">
        <v>32</v>
      </c>
      <c r="AC20" t="s">
        <v>31</v>
      </c>
      <c r="AD20" t="s">
        <v>33</v>
      </c>
      <c r="AG20" t="s">
        <v>32</v>
      </c>
      <c r="AH20" t="s">
        <v>31</v>
      </c>
      <c r="AI20" t="s">
        <v>33</v>
      </c>
      <c r="AL20" t="s">
        <v>32</v>
      </c>
      <c r="AM20" t="s">
        <v>31</v>
      </c>
      <c r="AN20" t="s">
        <v>33</v>
      </c>
    </row>
    <row r="21" spans="5:41" x14ac:dyDescent="0.25">
      <c r="E21" s="1" t="s">
        <v>10</v>
      </c>
      <c r="M21" s="1">
        <f>Downlink!N20^3</f>
        <v>64561.795856124467</v>
      </c>
      <c r="N21" s="1">
        <f>Downlink!N20^2</f>
        <v>1609.3496188900001</v>
      </c>
      <c r="O21" s="1">
        <f>Downlink!N20</f>
        <v>40.116700000000002</v>
      </c>
      <c r="R21" s="1">
        <f>Downlink!S20^3</f>
        <v>66353.390864443587</v>
      </c>
      <c r="S21" s="1">
        <f>Downlink!S20^2</f>
        <v>1638.98664336</v>
      </c>
      <c r="T21" s="1">
        <f>Downlink!S20</f>
        <v>40.484400000000001</v>
      </c>
      <c r="W21" s="1">
        <f>Downlink!X20^3</f>
        <v>68891.754737524883</v>
      </c>
      <c r="X21" s="1">
        <f>Downlink!X20^2</f>
        <v>1680.5244336399999</v>
      </c>
      <c r="Y21" s="1">
        <f>Downlink!X20</f>
        <v>40.994199999999999</v>
      </c>
      <c r="AB21" s="1">
        <f>Downlink!AC20^3</f>
        <v>60138.610540615889</v>
      </c>
      <c r="AC21" s="1">
        <f>Downlink!AC20^2</f>
        <v>1534.9783694400003</v>
      </c>
      <c r="AD21" s="1">
        <f>Downlink!AC20</f>
        <v>39.178800000000003</v>
      </c>
      <c r="AG21" s="1">
        <f>Downlink!AH20^3</f>
        <v>60684.094375989218</v>
      </c>
      <c r="AH21" s="1">
        <f>Downlink!AH20^2</f>
        <v>1544.2463496100002</v>
      </c>
      <c r="AI21" s="1">
        <f>Downlink!AH20</f>
        <v>39.296900000000001</v>
      </c>
      <c r="AL21" s="1">
        <f>Downlink!AM20^3</f>
        <v>62179.617351308218</v>
      </c>
      <c r="AM21" s="1">
        <f>Downlink!AM20^2</f>
        <v>1569.5146124100002</v>
      </c>
      <c r="AN21" s="1">
        <f>Downlink!AM20</f>
        <v>39.617100000000001</v>
      </c>
    </row>
    <row r="22" spans="5:41" x14ac:dyDescent="0.25">
      <c r="E22" s="1" t="s">
        <v>11</v>
      </c>
      <c r="M22" s="1">
        <f>Downlink!N21^3</f>
        <v>54585.720908042465</v>
      </c>
      <c r="N22" s="1">
        <f>Downlink!N21^2</f>
        <v>1438.9731824399998</v>
      </c>
      <c r="O22" s="1">
        <f>Downlink!N21</f>
        <v>37.933799999999998</v>
      </c>
      <c r="R22" s="1">
        <f>Downlink!S21^3</f>
        <v>54483.042670999981</v>
      </c>
      <c r="S22" s="1">
        <f>Downlink!S21^2</f>
        <v>1437.1680999999996</v>
      </c>
      <c r="T22" s="1">
        <f>Downlink!S21</f>
        <v>37.909999999999997</v>
      </c>
      <c r="W22" s="1">
        <f>Downlink!X21^3</f>
        <v>55503.412927817415</v>
      </c>
      <c r="X22" s="1">
        <f>Downlink!X21^2</f>
        <v>1455.0562830400002</v>
      </c>
      <c r="Y22" s="1">
        <f>Downlink!X21</f>
        <v>38.145200000000003</v>
      </c>
      <c r="AB22" s="1">
        <f>Downlink!AC21^3</f>
        <v>50400.429762415108</v>
      </c>
      <c r="AC22" s="1">
        <f>Downlink!AC21^2</f>
        <v>1364.4453945600001</v>
      </c>
      <c r="AD22" s="1">
        <f>Downlink!AC21</f>
        <v>36.938400000000001</v>
      </c>
      <c r="AG22" s="1">
        <f>Downlink!AH21^3</f>
        <v>49491.093429608954</v>
      </c>
      <c r="AH22" s="1">
        <f>Downlink!AH21^2</f>
        <v>1347.9838820100001</v>
      </c>
      <c r="AI22" s="1">
        <f>Downlink!AH21</f>
        <v>36.7149</v>
      </c>
      <c r="AL22" s="1">
        <f>Downlink!AM21^3</f>
        <v>49822.220028184682</v>
      </c>
      <c r="AM22" s="1">
        <f>Downlink!AM21^2</f>
        <v>1353.9897715599998</v>
      </c>
      <c r="AN22" s="1">
        <f>Downlink!AM21</f>
        <v>36.796599999999998</v>
      </c>
    </row>
    <row r="23" spans="5:41" x14ac:dyDescent="0.25">
      <c r="E23" s="1" t="s">
        <v>12</v>
      </c>
      <c r="M23" s="1">
        <f>Downlink!N22^3</f>
        <v>45390.792811669686</v>
      </c>
      <c r="N23" s="1">
        <f>Downlink!N22^2</f>
        <v>1272.4630465599998</v>
      </c>
      <c r="O23" s="1">
        <f>Downlink!N22</f>
        <v>35.671599999999998</v>
      </c>
      <c r="R23" s="1">
        <f>Downlink!S22^3</f>
        <v>44270.571331689105</v>
      </c>
      <c r="S23" s="1">
        <f>Downlink!S22^2</f>
        <v>1251.4401504900002</v>
      </c>
      <c r="T23" s="1">
        <f>Downlink!S22</f>
        <v>35.375700000000002</v>
      </c>
      <c r="W23" s="1">
        <f>Downlink!X22^3</f>
        <v>44511.282799328786</v>
      </c>
      <c r="X23" s="1">
        <f>Downlink!X22^2</f>
        <v>1255.9723360900002</v>
      </c>
      <c r="Y23" s="1">
        <f>Downlink!X22</f>
        <v>35.439700000000002</v>
      </c>
      <c r="AB23" s="1">
        <f>Downlink!AC22^3</f>
        <v>41541.807264387717</v>
      </c>
      <c r="AC23" s="1">
        <f>Downlink!AC22^2</f>
        <v>1199.4723955600002</v>
      </c>
      <c r="AD23" s="1">
        <f>Downlink!AC22</f>
        <v>34.633400000000002</v>
      </c>
      <c r="AG23" s="1">
        <f>Downlink!AH22^3</f>
        <v>39984.847547793404</v>
      </c>
      <c r="AH23" s="1">
        <f>Downlink!AH22^2</f>
        <v>1169.3117030399999</v>
      </c>
      <c r="AI23" s="1">
        <f>Downlink!AH22</f>
        <v>34.1952</v>
      </c>
      <c r="AL23" s="1">
        <f>Downlink!AM22^3</f>
        <v>39835.945524130191</v>
      </c>
      <c r="AM23" s="1">
        <f>Downlink!AM22^2</f>
        <v>1166.4069172900001</v>
      </c>
      <c r="AN23" s="1">
        <f>Downlink!AM22</f>
        <v>34.152700000000003</v>
      </c>
    </row>
    <row r="24" spans="5:41" x14ac:dyDescent="0.25">
      <c r="E24" s="1"/>
      <c r="M24" s="1">
        <f>Downlink!N23^3</f>
        <v>37212.201345464724</v>
      </c>
      <c r="N24" s="1">
        <f>Downlink!N23^2</f>
        <v>1114.6116416400002</v>
      </c>
      <c r="O24" s="1">
        <f>Downlink!N23</f>
        <v>33.385800000000003</v>
      </c>
      <c r="R24" s="1">
        <f>Downlink!S23^3</f>
        <v>35707.493510926339</v>
      </c>
      <c r="S24" s="1">
        <f>Downlink!S23^2</f>
        <v>1084.35855616</v>
      </c>
      <c r="T24" s="1">
        <f>Downlink!S23</f>
        <v>32.929600000000001</v>
      </c>
      <c r="W24" s="1">
        <f>Downlink!X23^3</f>
        <v>35486.092923539552</v>
      </c>
      <c r="X24" s="1">
        <f>Downlink!X23^2</f>
        <v>1079.8716099600001</v>
      </c>
      <c r="Y24" s="1">
        <f>Downlink!X23</f>
        <v>32.861400000000003</v>
      </c>
      <c r="AB24" s="1">
        <f>Downlink!AC23^3</f>
        <v>34120.674295299577</v>
      </c>
      <c r="AC24" s="1">
        <f>Downlink!AC23^2</f>
        <v>1051.9903033599999</v>
      </c>
      <c r="AD24" s="1">
        <f>Downlink!AC23</f>
        <v>32.434399999999997</v>
      </c>
      <c r="AG24" s="1">
        <f>Downlink!AH23^3</f>
        <v>32417.513082876376</v>
      </c>
      <c r="AH24" s="1">
        <f>Downlink!AH23^2</f>
        <v>1016.68511025</v>
      </c>
      <c r="AI24" s="1">
        <f>Downlink!AH23</f>
        <v>31.8855</v>
      </c>
      <c r="AL24" s="1">
        <f>Downlink!AM23^3</f>
        <v>31996.610309072708</v>
      </c>
      <c r="AM24" s="1">
        <f>Downlink!AM23^2</f>
        <v>1007.86565961</v>
      </c>
      <c r="AN24" s="1">
        <f>Downlink!AM23</f>
        <v>31.7469</v>
      </c>
    </row>
    <row r="25" spans="5:41" x14ac:dyDescent="0.25">
      <c r="E25" s="1"/>
      <c r="M25" t="s">
        <v>34</v>
      </c>
      <c r="N25" t="s">
        <v>35</v>
      </c>
      <c r="O25" t="s">
        <v>36</v>
      </c>
      <c r="P25" t="s">
        <v>37</v>
      </c>
      <c r="R25" t="s">
        <v>34</v>
      </c>
      <c r="S25" t="s">
        <v>35</v>
      </c>
      <c r="T25" t="s">
        <v>36</v>
      </c>
      <c r="U25" t="s">
        <v>37</v>
      </c>
      <c r="W25" t="s">
        <v>34</v>
      </c>
      <c r="X25" t="s">
        <v>35</v>
      </c>
      <c r="Y25" t="s">
        <v>36</v>
      </c>
      <c r="Z25" t="s">
        <v>37</v>
      </c>
      <c r="AB25" t="s">
        <v>34</v>
      </c>
      <c r="AC25" t="s">
        <v>35</v>
      </c>
      <c r="AD25" t="s">
        <v>36</v>
      </c>
      <c r="AE25" t="s">
        <v>37</v>
      </c>
      <c r="AG25" t="s">
        <v>34</v>
      </c>
      <c r="AH25" t="s">
        <v>35</v>
      </c>
      <c r="AI25" t="s">
        <v>36</v>
      </c>
      <c r="AJ25" t="s">
        <v>37</v>
      </c>
      <c r="AL25" t="s">
        <v>34</v>
      </c>
      <c r="AM25" t="s">
        <v>35</v>
      </c>
      <c r="AN25" t="s">
        <v>36</v>
      </c>
      <c r="AO25" t="s">
        <v>37</v>
      </c>
    </row>
    <row r="26" spans="5:41" x14ac:dyDescent="0.25">
      <c r="E26" s="1"/>
      <c r="M26">
        <f t="array" ref="M26:P26">LINEST(Downlink!M20:M23,DownlinkPoly!M21:O24,TRUE,FALSE)</f>
        <v>45522.982801681799</v>
      </c>
      <c r="N26">
        <v>-1326.1059647211027</v>
      </c>
      <c r="O26">
        <v>12.979177937248151</v>
      </c>
      <c r="P26">
        <v>-523551.35719349561</v>
      </c>
      <c r="R26">
        <f t="array" ref="R26:U26">LINEST(Downlink!R20:R23,DownlinkPoly!R21:T24,TRUE,FALSE)</f>
        <v>12772.90080070984</v>
      </c>
      <c r="S26">
        <v>-383.36827289359638</v>
      </c>
      <c r="T26">
        <v>3.9024651534706751</v>
      </c>
      <c r="U26">
        <v>-143447.60847877187</v>
      </c>
      <c r="W26">
        <f t="array" ref="W26:Z26">LINEST(Downlink!W20:W23,DownlinkPoly!W21:Y24,TRUE,FALSE)</f>
        <v>2438.9666182503897</v>
      </c>
      <c r="X26">
        <v>-76.751151167378808</v>
      </c>
      <c r="Y26">
        <v>0.83293638400006054</v>
      </c>
      <c r="Z26">
        <v>-26424.76557359584</v>
      </c>
      <c r="AB26">
        <f t="array" ref="AB26:AE26">LINEST(Downlink!AB20:AB23,DownlinkPoly!AB21:AD24,TRUE,FALSE)</f>
        <v>23537.658717785507</v>
      </c>
      <c r="AC26">
        <v>-715.00726785895654</v>
      </c>
      <c r="AD26">
        <v>7.3226300765652175</v>
      </c>
      <c r="AE26">
        <v>-260209.76032404031</v>
      </c>
      <c r="AG26">
        <f t="array" ref="AG26:AJ26">LINEST(Downlink!AG20:AG23,DownlinkPoly!AG21:AI24,TRUE,FALSE)</f>
        <v>6908.6027096725547</v>
      </c>
      <c r="AH26">
        <v>-219.71207710292995</v>
      </c>
      <c r="AI26">
        <v>2.381877598785489</v>
      </c>
      <c r="AJ26">
        <v>-73509.705787054176</v>
      </c>
      <c r="AL26">
        <f t="array" ref="AL26:AO26">LINEST(Downlink!AL20:AL23,DownlinkPoly!AL21:AN24,TRUE,FALSE)</f>
        <v>1226.0942951224042</v>
      </c>
      <c r="AM26">
        <v>-42.815141634644988</v>
      </c>
      <c r="AN26">
        <v>0.51700158701132315</v>
      </c>
      <c r="AO26">
        <v>-12006.632321697878</v>
      </c>
    </row>
    <row r="27" spans="5:41" x14ac:dyDescent="0.25">
      <c r="E27" s="1"/>
    </row>
    <row r="28" spans="5:41" x14ac:dyDescent="0.25">
      <c r="E28" s="1" t="s">
        <v>13</v>
      </c>
      <c r="M28" t="s">
        <v>32</v>
      </c>
      <c r="N28" t="s">
        <v>31</v>
      </c>
      <c r="O28" t="s">
        <v>33</v>
      </c>
      <c r="R28" t="s">
        <v>32</v>
      </c>
      <c r="S28" t="s">
        <v>31</v>
      </c>
      <c r="T28" t="s">
        <v>33</v>
      </c>
      <c r="W28" t="s">
        <v>32</v>
      </c>
      <c r="X28" t="s">
        <v>31</v>
      </c>
      <c r="Y28" t="s">
        <v>33</v>
      </c>
      <c r="AB28" t="s">
        <v>32</v>
      </c>
      <c r="AC28" t="s">
        <v>31</v>
      </c>
      <c r="AD28" t="s">
        <v>33</v>
      </c>
      <c r="AG28" t="s">
        <v>32</v>
      </c>
      <c r="AH28" t="s">
        <v>31</v>
      </c>
      <c r="AI28" t="s">
        <v>33</v>
      </c>
      <c r="AL28" t="s">
        <v>32</v>
      </c>
      <c r="AM28" t="s">
        <v>31</v>
      </c>
      <c r="AN28" t="s">
        <v>33</v>
      </c>
    </row>
    <row r="29" spans="5:41" x14ac:dyDescent="0.25">
      <c r="E29" s="1" t="s">
        <v>14</v>
      </c>
      <c r="M29" s="1">
        <f>Downlink!N28^3</f>
        <v>68752.197499154645</v>
      </c>
      <c r="N29" s="1">
        <f>Downlink!N28^2</f>
        <v>1678.2541222500004</v>
      </c>
      <c r="O29" s="1">
        <f>Downlink!N28</f>
        <v>40.966500000000003</v>
      </c>
      <c r="R29" s="1">
        <f>Downlink!S28^3</f>
        <v>70206.299941423451</v>
      </c>
      <c r="S29" s="1">
        <f>Downlink!S28^2</f>
        <v>1701.8347608900003</v>
      </c>
      <c r="T29" s="1">
        <f>Downlink!S28</f>
        <v>41.253300000000003</v>
      </c>
      <c r="W29" s="1">
        <f>Downlink!X28^3</f>
        <v>71895.811334058511</v>
      </c>
      <c r="X29" s="1">
        <f>Downlink!X28^2</f>
        <v>1729.0294585600002</v>
      </c>
      <c r="Y29" s="1">
        <f>Downlink!X28</f>
        <v>41.581600000000002</v>
      </c>
      <c r="AB29" s="1">
        <f>Downlink!AC28^3</f>
        <v>64330.326687042696</v>
      </c>
      <c r="AC29" s="1">
        <f>Downlink!AC28^2</f>
        <v>1605.5007196899999</v>
      </c>
      <c r="AD29" s="1">
        <f>Downlink!AC28</f>
        <v>40.0687</v>
      </c>
      <c r="AG29" s="1">
        <f>Downlink!AH28^3</f>
        <v>64505.324157624978</v>
      </c>
      <c r="AH29" s="1">
        <f>Downlink!AH28^2</f>
        <v>1608.4110249999997</v>
      </c>
      <c r="AI29" s="1">
        <f>Downlink!AH28</f>
        <v>40.104999999999997</v>
      </c>
      <c r="AL29" s="1">
        <f>Downlink!AM28^3</f>
        <v>65072.495711445052</v>
      </c>
      <c r="AM29" s="1">
        <f>Downlink!AM28^2</f>
        <v>1617.82537284</v>
      </c>
      <c r="AN29" s="1">
        <f>Downlink!AM28</f>
        <v>40.222200000000001</v>
      </c>
    </row>
    <row r="30" spans="5:41" x14ac:dyDescent="0.25">
      <c r="E30" s="1" t="s">
        <v>15</v>
      </c>
      <c r="M30" s="1">
        <f>Downlink!N29^3</f>
        <v>58537.167956641635</v>
      </c>
      <c r="N30" s="1">
        <f>Downlink!N29^2</f>
        <v>1507.60581841</v>
      </c>
      <c r="O30" s="1">
        <f>Downlink!N29</f>
        <v>38.8279</v>
      </c>
      <c r="R30" s="1">
        <f>Downlink!S29^3</f>
        <v>58137.360026987459</v>
      </c>
      <c r="S30" s="1">
        <f>Downlink!S29^2</f>
        <v>1500.73336449</v>
      </c>
      <c r="T30" s="1">
        <f>Downlink!S29</f>
        <v>38.7393</v>
      </c>
      <c r="W30" s="1">
        <f>Downlink!X29^3</f>
        <v>58318.0851947622</v>
      </c>
      <c r="X30" s="1">
        <f>Downlink!X29^2</f>
        <v>1503.8418643600003</v>
      </c>
      <c r="Y30" s="1">
        <f>Downlink!X29</f>
        <v>38.779400000000003</v>
      </c>
      <c r="AB30" s="1">
        <f>Downlink!AC29^3</f>
        <v>54338.734872847126</v>
      </c>
      <c r="AC30" s="1">
        <f>Downlink!AC29^2</f>
        <v>1434.62925225</v>
      </c>
      <c r="AD30" s="1">
        <f>Downlink!AC29</f>
        <v>37.8765</v>
      </c>
      <c r="AG30" s="1">
        <f>Downlink!AH29^3</f>
        <v>53136.172419874994</v>
      </c>
      <c r="AH30" s="1">
        <f>Downlink!AH29^2</f>
        <v>1413.3840249999998</v>
      </c>
      <c r="AI30" s="1">
        <f>Downlink!AH29</f>
        <v>37.594999999999999</v>
      </c>
      <c r="AL30" s="1">
        <f>Downlink!AM29^3</f>
        <v>52677.442375664628</v>
      </c>
      <c r="AM30" s="1">
        <f>Downlink!AM29^2</f>
        <v>1405.23768225</v>
      </c>
      <c r="AN30" s="1">
        <f>Downlink!AM29</f>
        <v>37.486499999999999</v>
      </c>
    </row>
    <row r="31" spans="5:41" x14ac:dyDescent="0.25">
      <c r="E31" s="1" t="s">
        <v>16</v>
      </c>
      <c r="M31" s="1">
        <f>Downlink!N30^3</f>
        <v>49181.972564703894</v>
      </c>
      <c r="N31" s="1">
        <f>Downlink!N30^2</f>
        <v>1342.3650268900001</v>
      </c>
      <c r="O31" s="1">
        <f>Downlink!N30</f>
        <v>36.638300000000001</v>
      </c>
      <c r="R31" s="1">
        <f>Downlink!S30^3</f>
        <v>47775.640365036787</v>
      </c>
      <c r="S31" s="1">
        <f>Downlink!S30^2</f>
        <v>1316.6520244899998</v>
      </c>
      <c r="T31" s="1">
        <f>Downlink!S30</f>
        <v>36.285699999999999</v>
      </c>
      <c r="W31" s="1">
        <f>Downlink!X30^3</f>
        <v>47182.067321776187</v>
      </c>
      <c r="X31" s="1">
        <f>Downlink!X30^2</f>
        <v>1305.72377104</v>
      </c>
      <c r="Y31" s="1">
        <f>Downlink!X30</f>
        <v>36.134799999999998</v>
      </c>
      <c r="AB31" s="1">
        <f>Downlink!AC30^3</f>
        <v>45348.051475836874</v>
      </c>
      <c r="AC31" s="1">
        <f>Downlink!AC30^2</f>
        <v>1271.6641281600002</v>
      </c>
      <c r="AD31" s="1">
        <f>Downlink!AC30</f>
        <v>35.660400000000003</v>
      </c>
      <c r="AG31" s="1">
        <f>Downlink!AH30^3</f>
        <v>43485.722026674259</v>
      </c>
      <c r="AH31" s="1">
        <f>Downlink!AH30^2</f>
        <v>1236.6053571599998</v>
      </c>
      <c r="AI31" s="1">
        <f>Downlink!AH30</f>
        <v>35.165399999999998</v>
      </c>
      <c r="AL31" s="1">
        <f>Downlink!AM30^3</f>
        <v>42466.176338871097</v>
      </c>
      <c r="AM31" s="1">
        <f>Downlink!AM30^2</f>
        <v>1217.2004545599998</v>
      </c>
      <c r="AN31" s="1">
        <f>Downlink!AM30</f>
        <v>34.888399999999997</v>
      </c>
    </row>
    <row r="32" spans="5:41" x14ac:dyDescent="0.25">
      <c r="E32" s="1"/>
      <c r="M32" s="1">
        <f>Downlink!N31^3</f>
        <v>40978.699763058721</v>
      </c>
      <c r="N32" s="1">
        <f>Downlink!N31^2</f>
        <v>1188.6083664399998</v>
      </c>
      <c r="O32" s="1">
        <f>Downlink!N31</f>
        <v>34.476199999999999</v>
      </c>
      <c r="R32" s="1">
        <f>Downlink!S31^3</f>
        <v>39160.945509935002</v>
      </c>
      <c r="S32" s="1">
        <f>Downlink!S31^2</f>
        <v>1153.19330569</v>
      </c>
      <c r="T32" s="1">
        <f>Downlink!S31</f>
        <v>33.9587</v>
      </c>
      <c r="W32" s="1">
        <f>Downlink!X31^3</f>
        <v>38111.824673195195</v>
      </c>
      <c r="X32" s="1">
        <f>Downlink!X31^2</f>
        <v>1132.5042172900003</v>
      </c>
      <c r="Y32" s="1">
        <f>Downlink!X31</f>
        <v>33.652700000000003</v>
      </c>
      <c r="AB32" s="1">
        <f>Downlink!AC31^3</f>
        <v>37881.937091965046</v>
      </c>
      <c r="AC32" s="1">
        <f>Downlink!AC31^2</f>
        <v>1127.9455080099999</v>
      </c>
      <c r="AD32" s="1">
        <f>Downlink!AC31</f>
        <v>33.584899999999998</v>
      </c>
      <c r="AG32" s="1">
        <f>Downlink!AH31^3</f>
        <v>35830.927034421882</v>
      </c>
      <c r="AH32" s="1">
        <f>Downlink!AH31^2</f>
        <v>1086.8560562500002</v>
      </c>
      <c r="AI32" s="1">
        <f>Downlink!AH31</f>
        <v>32.967500000000001</v>
      </c>
      <c r="AL32" s="1">
        <f>Downlink!AM31^3</f>
        <v>34610.916752468998</v>
      </c>
      <c r="AM32" s="1">
        <f>Downlink!AM31^2</f>
        <v>1062.042921</v>
      </c>
      <c r="AN32" s="1">
        <f>Downlink!AM31</f>
        <v>32.588999999999999</v>
      </c>
    </row>
    <row r="33" spans="5:41" x14ac:dyDescent="0.25">
      <c r="E33" s="1"/>
      <c r="M33" t="s">
        <v>34</v>
      </c>
      <c r="N33" t="s">
        <v>35</v>
      </c>
      <c r="O33" t="s">
        <v>36</v>
      </c>
      <c r="P33" t="s">
        <v>37</v>
      </c>
      <c r="R33" t="s">
        <v>34</v>
      </c>
      <c r="S33" t="s">
        <v>35</v>
      </c>
      <c r="T33" t="s">
        <v>36</v>
      </c>
      <c r="U33" t="s">
        <v>37</v>
      </c>
      <c r="W33" t="s">
        <v>34</v>
      </c>
      <c r="X33" t="s">
        <v>35</v>
      </c>
      <c r="Y33" t="s">
        <v>36</v>
      </c>
      <c r="Z33" t="s">
        <v>37</v>
      </c>
      <c r="AB33" t="s">
        <v>34</v>
      </c>
      <c r="AC33" t="s">
        <v>35</v>
      </c>
      <c r="AD33" t="s">
        <v>36</v>
      </c>
      <c r="AE33" t="s">
        <v>37</v>
      </c>
      <c r="AG33" t="s">
        <v>34</v>
      </c>
      <c r="AH33" t="s">
        <v>35</v>
      </c>
      <c r="AI33" t="s">
        <v>36</v>
      </c>
      <c r="AJ33" t="s">
        <v>37</v>
      </c>
      <c r="AL33" t="s">
        <v>34</v>
      </c>
      <c r="AM33" t="s">
        <v>35</v>
      </c>
      <c r="AN33" t="s">
        <v>36</v>
      </c>
      <c r="AO33" t="s">
        <v>37</v>
      </c>
    </row>
    <row r="34" spans="5:41" x14ac:dyDescent="0.25">
      <c r="E34" s="1"/>
      <c r="M34">
        <f t="array" ref="M34:P34">LINEST(Downlink!M28:M31,DownlinkPoly!M29:O32,TRUE,FALSE)</f>
        <v>47998.319313405256</v>
      </c>
      <c r="N34">
        <v>-1368.0718784505575</v>
      </c>
      <c r="O34">
        <v>13.100812772805714</v>
      </c>
      <c r="P34">
        <v>-564316.67696405295</v>
      </c>
      <c r="R34">
        <f t="array" ref="R34:U34">LINEST(Downlink!R28:R31,DownlinkPoly!R29:T32,TRUE,FALSE)</f>
        <v>13996.941550949537</v>
      </c>
      <c r="S34">
        <v>-413.39295577766734</v>
      </c>
      <c r="T34">
        <v>4.136224686147858</v>
      </c>
      <c r="U34">
        <v>-159712.73057510622</v>
      </c>
      <c r="W34">
        <f t="array" ref="W34:Z34">LINEST(Downlink!W28:W31,DownlinkPoly!W29:Y32,TRUE,FALSE)</f>
        <v>3622.6873674192093</v>
      </c>
      <c r="X34">
        <v>-110.38399835922961</v>
      </c>
      <c r="Y34">
        <v>1.1516331620840845</v>
      </c>
      <c r="Z34">
        <v>-40349.723067574465</v>
      </c>
      <c r="AB34">
        <f t="array" ref="AB34:AE34">LINEST(Downlink!AB28:AB31,DownlinkPoly!AB29:AD32,TRUE,FALSE)</f>
        <v>24599.070491280771</v>
      </c>
      <c r="AC34">
        <v>-733.0779919412297</v>
      </c>
      <c r="AD34">
        <v>7.3606895145067268</v>
      </c>
      <c r="AE34">
        <v>-277153.99085354514</v>
      </c>
      <c r="AG34">
        <f t="array" ref="AG34:AJ34">LINEST(Downlink!AG28:AG31,DownlinkPoly!AG29:AI32,TRUE,FALSE)</f>
        <v>7470.4388973885625</v>
      </c>
      <c r="AH34">
        <v>-235.05895030278066</v>
      </c>
      <c r="AI34">
        <v>2.5134429135440812</v>
      </c>
      <c r="AJ34">
        <v>-80194.149077695154</v>
      </c>
      <c r="AL34">
        <f t="array" ref="AL34:AO34">LINEST(Downlink!AL28:AL31,DownlinkPoly!AL29:AN32,TRUE,FALSE)</f>
        <v>1976.1209321569756</v>
      </c>
      <c r="AM34">
        <v>-65.434741343570877</v>
      </c>
      <c r="AN34">
        <v>0.74330414423358304</v>
      </c>
      <c r="AO34">
        <v>-20283.82628449193</v>
      </c>
    </row>
    <row r="35" spans="5:41" x14ac:dyDescent="0.25">
      <c r="E35" s="1"/>
    </row>
    <row r="36" spans="5:41" x14ac:dyDescent="0.25">
      <c r="E36" s="1" t="s">
        <v>17</v>
      </c>
      <c r="M36" t="s">
        <v>32</v>
      </c>
      <c r="N36" t="s">
        <v>31</v>
      </c>
      <c r="O36" t="s">
        <v>33</v>
      </c>
      <c r="R36" t="s">
        <v>32</v>
      </c>
      <c r="S36" t="s">
        <v>31</v>
      </c>
      <c r="T36" t="s">
        <v>33</v>
      </c>
      <c r="W36" t="s">
        <v>32</v>
      </c>
      <c r="X36" t="s">
        <v>31</v>
      </c>
      <c r="Y36" t="s">
        <v>33</v>
      </c>
      <c r="AB36" t="s">
        <v>32</v>
      </c>
      <c r="AC36" t="s">
        <v>31</v>
      </c>
      <c r="AD36" t="s">
        <v>33</v>
      </c>
      <c r="AG36" t="s">
        <v>32</v>
      </c>
      <c r="AH36" t="s">
        <v>31</v>
      </c>
      <c r="AI36" t="s">
        <v>33</v>
      </c>
      <c r="AL36" t="s">
        <v>32</v>
      </c>
      <c r="AM36" t="s">
        <v>31</v>
      </c>
      <c r="AN36" t="s">
        <v>33</v>
      </c>
    </row>
    <row r="37" spans="5:41" x14ac:dyDescent="0.25">
      <c r="E37" s="1" t="s">
        <v>18</v>
      </c>
      <c r="M37" s="1">
        <f>Downlink!N36^3</f>
        <v>60293.930376953118</v>
      </c>
      <c r="N37" s="1">
        <f>Downlink!N36^2</f>
        <v>1537.6201562499998</v>
      </c>
      <c r="O37" s="1">
        <f>Downlink!N36</f>
        <v>39.212499999999999</v>
      </c>
      <c r="R37" s="1">
        <f>Downlink!S36^3</f>
        <v>64023.522881317644</v>
      </c>
      <c r="S37" s="1">
        <f>Downlink!S36^2</f>
        <v>1600.3920240099999</v>
      </c>
      <c r="T37" s="1">
        <f>Downlink!S36</f>
        <v>40.004899999999999</v>
      </c>
      <c r="W37" s="1">
        <f>Downlink!X36^3</f>
        <v>69898.378758318097</v>
      </c>
      <c r="X37" s="1">
        <f>Downlink!X36^2</f>
        <v>1696.8550104100002</v>
      </c>
      <c r="Y37" s="1">
        <f>Downlink!X36</f>
        <v>41.192900000000002</v>
      </c>
      <c r="AB37" s="1">
        <f>Downlink!AC36^3</f>
        <v>56718.26638113839</v>
      </c>
      <c r="AC37" s="1">
        <f>Downlink!AC36^2</f>
        <v>1476.2116622500002</v>
      </c>
      <c r="AD37" s="1">
        <f>Downlink!AC36</f>
        <v>38.421500000000002</v>
      </c>
      <c r="AG37" s="1">
        <f>Downlink!AH36^3</f>
        <v>59258.788783780037</v>
      </c>
      <c r="AH37" s="1">
        <f>Downlink!AH36^2</f>
        <v>1519.9705742400001</v>
      </c>
      <c r="AI37" s="1">
        <f>Downlink!AH36</f>
        <v>38.986800000000002</v>
      </c>
      <c r="AL37" s="1">
        <f>Downlink!AM36^3</f>
        <v>63848.919038744119</v>
      </c>
      <c r="AM37" s="1">
        <f>Downlink!AM36^2</f>
        <v>1597.4809922499999</v>
      </c>
      <c r="AN37" s="1">
        <f>Downlink!AM36</f>
        <v>39.968499999999999</v>
      </c>
    </row>
    <row r="38" spans="5:41" x14ac:dyDescent="0.25">
      <c r="E38" s="1" t="s">
        <v>19</v>
      </c>
      <c r="M38" s="1">
        <f>Downlink!N37^3</f>
        <v>52402.635572696126</v>
      </c>
      <c r="N38" s="1">
        <f>Downlink!N37^2</f>
        <v>1400.3462094399999</v>
      </c>
      <c r="O38" s="1">
        <f>Downlink!N37</f>
        <v>37.421199999999999</v>
      </c>
      <c r="R38" s="1">
        <f>Downlink!S37^3</f>
        <v>54037.590373126128</v>
      </c>
      <c r="S38" s="1">
        <f>Downlink!S37^2</f>
        <v>1429.3238809599998</v>
      </c>
      <c r="T38" s="1">
        <f>Downlink!S37</f>
        <v>37.806399999999996</v>
      </c>
      <c r="W38" s="1">
        <f>Downlink!X37^3</f>
        <v>57887.845731032459</v>
      </c>
      <c r="X38" s="1">
        <f>Downlink!X37^2</f>
        <v>1496.4363824399998</v>
      </c>
      <c r="Y38" s="1">
        <f>Downlink!X37</f>
        <v>38.683799999999998</v>
      </c>
      <c r="AB38" s="1">
        <f>Downlink!AC37^3</f>
        <v>48878.151947746883</v>
      </c>
      <c r="AC38" s="1">
        <f>Downlink!AC37^2</f>
        <v>1336.8310312900001</v>
      </c>
      <c r="AD38" s="1">
        <f>Downlink!AC37</f>
        <v>36.5627</v>
      </c>
      <c r="AG38" s="1">
        <f>Downlink!AH37^3</f>
        <v>49584.162596180948</v>
      </c>
      <c r="AH38" s="1">
        <f>Downlink!AH37^2</f>
        <v>1349.6732964100001</v>
      </c>
      <c r="AI38" s="1">
        <f>Downlink!AH37</f>
        <v>36.737900000000003</v>
      </c>
      <c r="AL38" s="1">
        <f>Downlink!AM37^3</f>
        <v>52611.283397102896</v>
      </c>
      <c r="AM38" s="1">
        <f>Downlink!AM37^2</f>
        <v>1404.0608526399997</v>
      </c>
      <c r="AN38" s="1">
        <f>Downlink!AM37</f>
        <v>37.470799999999997</v>
      </c>
    </row>
    <row r="39" spans="5:41" x14ac:dyDescent="0.25">
      <c r="E39" s="1" t="s">
        <v>20</v>
      </c>
      <c r="M39" s="1">
        <f>Downlink!N38^3</f>
        <v>44613.471451965634</v>
      </c>
      <c r="N39" s="1">
        <f>Downlink!N38^2</f>
        <v>1257.89390224</v>
      </c>
      <c r="O39" s="1">
        <f>Downlink!N38</f>
        <v>35.466799999999999</v>
      </c>
      <c r="R39" s="1">
        <f>Downlink!S38^3</f>
        <v>44935.003754051831</v>
      </c>
      <c r="S39" s="1">
        <f>Downlink!S38^2</f>
        <v>1263.9304832400001</v>
      </c>
      <c r="T39" s="1">
        <f>Downlink!S38</f>
        <v>35.5518</v>
      </c>
      <c r="W39" s="1">
        <f>Downlink!X38^3</f>
        <v>47543.759111511114</v>
      </c>
      <c r="X39" s="1">
        <f>Downlink!X38^2</f>
        <v>1312.3882836100001</v>
      </c>
      <c r="Y39" s="1">
        <f>Downlink!X38</f>
        <v>36.226900000000001</v>
      </c>
      <c r="AB39" s="1">
        <f>Downlink!AC38^3</f>
        <v>41175.133181411322</v>
      </c>
      <c r="AC39" s="1">
        <f>Downlink!AC38^2</f>
        <v>1192.4037734399999</v>
      </c>
      <c r="AD39" s="1">
        <f>Downlink!AC38</f>
        <v>34.531199999999998</v>
      </c>
      <c r="AG39" s="1">
        <f>Downlink!AH38^3</f>
        <v>40854.022541742539</v>
      </c>
      <c r="AH39" s="1">
        <f>Downlink!AH38^2</f>
        <v>1186.1962574400002</v>
      </c>
      <c r="AI39" s="1">
        <f>Downlink!AH38</f>
        <v>34.441200000000002</v>
      </c>
      <c r="AL39" s="1">
        <f>Downlink!AM38^3</f>
        <v>42856.260230917353</v>
      </c>
      <c r="AM39" s="1">
        <f>Downlink!AM38^2</f>
        <v>1224.6430260100001</v>
      </c>
      <c r="AN39" s="1">
        <f>Downlink!AM38</f>
        <v>34.994900000000001</v>
      </c>
    </row>
    <row r="40" spans="5:41" x14ac:dyDescent="0.25">
      <c r="M40" s="1">
        <f>Downlink!N39^3</f>
        <v>37086.614697656165</v>
      </c>
      <c r="N40" s="1">
        <f>Downlink!N39^2</f>
        <v>1112.10244324</v>
      </c>
      <c r="O40" s="1">
        <f>Downlink!N39</f>
        <v>33.348199999999999</v>
      </c>
      <c r="R40" s="1">
        <f>Downlink!S39^3</f>
        <v>36603.627596885963</v>
      </c>
      <c r="S40" s="1">
        <f>Downlink!S39^2</f>
        <v>1102.4259278400002</v>
      </c>
      <c r="T40" s="1">
        <f>Downlink!S39</f>
        <v>33.202800000000003</v>
      </c>
      <c r="W40" s="1">
        <f>Downlink!X39^3</f>
        <v>38364.476359436114</v>
      </c>
      <c r="X40" s="1">
        <f>Downlink!X39^2</f>
        <v>1137.50378361</v>
      </c>
      <c r="Y40" s="1">
        <f>Downlink!X39</f>
        <v>33.726900000000001</v>
      </c>
      <c r="AB40" s="1">
        <f>Downlink!AC39^3</f>
        <v>34026.082713877193</v>
      </c>
      <c r="AC40" s="1">
        <f>Downlink!AC39^2</f>
        <v>1050.0451393600001</v>
      </c>
      <c r="AD40" s="1">
        <f>Downlink!AC39</f>
        <v>32.404400000000003</v>
      </c>
      <c r="AG40" s="1">
        <f>Downlink!AH39^3</f>
        <v>33156.288473376982</v>
      </c>
      <c r="AH40" s="1">
        <f>Downlink!AH39^2</f>
        <v>1032.0734508100002</v>
      </c>
      <c r="AI40" s="1">
        <f>Downlink!AH39</f>
        <v>32.125900000000001</v>
      </c>
      <c r="AL40" s="1">
        <f>Downlink!AM39^3</f>
        <v>34468.374316250876</v>
      </c>
      <c r="AM40" s="1">
        <f>Downlink!AM39^2</f>
        <v>1059.1249536399998</v>
      </c>
      <c r="AN40" s="1">
        <f>Downlink!AM39</f>
        <v>32.544199999999996</v>
      </c>
    </row>
    <row r="41" spans="5:41" x14ac:dyDescent="0.25">
      <c r="M41" t="s">
        <v>34</v>
      </c>
      <c r="N41" t="s">
        <v>35</v>
      </c>
      <c r="O41" t="s">
        <v>36</v>
      </c>
      <c r="P41" t="s">
        <v>37</v>
      </c>
      <c r="R41" t="s">
        <v>34</v>
      </c>
      <c r="S41" t="s">
        <v>35</v>
      </c>
      <c r="T41" t="s">
        <v>36</v>
      </c>
      <c r="U41" t="s">
        <v>37</v>
      </c>
      <c r="W41" t="s">
        <v>34</v>
      </c>
      <c r="X41" t="s">
        <v>35</v>
      </c>
      <c r="Y41" t="s">
        <v>36</v>
      </c>
      <c r="Z41" t="s">
        <v>37</v>
      </c>
      <c r="AB41" t="s">
        <v>34</v>
      </c>
      <c r="AC41" t="s">
        <v>35</v>
      </c>
      <c r="AD41" t="s">
        <v>36</v>
      </c>
      <c r="AE41" t="s">
        <v>37</v>
      </c>
      <c r="AG41" t="s">
        <v>34</v>
      </c>
      <c r="AH41" t="s">
        <v>35</v>
      </c>
      <c r="AI41" t="s">
        <v>36</v>
      </c>
      <c r="AJ41" t="s">
        <v>37</v>
      </c>
      <c r="AL41" t="s">
        <v>34</v>
      </c>
      <c r="AM41" t="s">
        <v>35</v>
      </c>
      <c r="AN41" t="s">
        <v>36</v>
      </c>
      <c r="AO41" t="s">
        <v>37</v>
      </c>
    </row>
    <row r="42" spans="5:41" x14ac:dyDescent="0.25">
      <c r="M42">
        <f t="array" ref="M42:P42">LINEST(Downlink!M36:M39,DownlinkPoly!M37:O40,TRUE,FALSE)</f>
        <v>149901.08081707414</v>
      </c>
      <c r="N42">
        <v>-4316.226961137394</v>
      </c>
      <c r="O42">
        <v>41.494079987836407</v>
      </c>
      <c r="P42">
        <v>-1736962.270987309</v>
      </c>
      <c r="R42">
        <f t="array" ref="R42:U42">LINEST(Downlink!R36:R39,DownlinkPoly!R37:T40,TRUE,FALSE)</f>
        <v>32509.775705816068</v>
      </c>
      <c r="S42">
        <v>-946.47670484361822</v>
      </c>
      <c r="T42">
        <v>9.2297252733120949</v>
      </c>
      <c r="U42">
        <v>-373335.79041478038</v>
      </c>
      <c r="W42">
        <f t="array" ref="W42:Z42">LINEST(Downlink!W36:W39,DownlinkPoly!W37:Y40,TRUE,FALSE)</f>
        <v>5892.3601793094458</v>
      </c>
      <c r="X42">
        <v>-170.14665821926977</v>
      </c>
      <c r="Y42">
        <v>1.6521748387853104</v>
      </c>
      <c r="Z42">
        <v>-68374.078382769105</v>
      </c>
      <c r="AB42">
        <f t="array" ref="AB42:AE42">LINEST(Downlink!AB36:AB39,DownlinkPoly!AB37:AD40,TRUE,FALSE)</f>
        <v>68495.016130158008</v>
      </c>
      <c r="AC42">
        <v>-2034.7312103030777</v>
      </c>
      <c r="AD42">
        <v>20.203305511548571</v>
      </c>
      <c r="AE42">
        <v>-769845.5838349387</v>
      </c>
      <c r="AG42">
        <f t="array" ref="AG42:AJ42">LINEST(Downlink!AG36:AG39,DownlinkPoly!AG37:AI40,TRUE,FALSE)</f>
        <v>16827.514501594982</v>
      </c>
      <c r="AH42">
        <v>-509.02916740516133</v>
      </c>
      <c r="AI42">
        <v>5.1677562329610485</v>
      </c>
      <c r="AJ42">
        <v>-186206.06878015259</v>
      </c>
      <c r="AL42">
        <f t="array" ref="AL42:AO42">LINEST(Downlink!AL36:AL39,DownlinkPoly!AL37:AN40,TRUE,FALSE)</f>
        <v>3256.3770758683681</v>
      </c>
      <c r="AM42">
        <v>-98.188090362644417</v>
      </c>
      <c r="AN42">
        <v>0.99836590910746292</v>
      </c>
      <c r="AO42">
        <v>-36239.147238839578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Compare uplink</vt:lpstr>
      <vt:lpstr>Compare downlink</vt:lpstr>
      <vt:lpstr>Single layer HM-12.0</vt:lpstr>
      <vt:lpstr>Uplink</vt:lpstr>
      <vt:lpstr>Downlink</vt:lpstr>
      <vt:lpstr>UplinkPoly</vt:lpstr>
      <vt:lpstr>DownlinkPoly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2015-02-20T16:28:41Z</dcterms:modified>
</cp:coreProperties>
</file>