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droid\Prj\GitHub\Excel2MySQL\app\src\main\java\com\example\"/>
    </mc:Choice>
  </mc:AlternateContent>
  <bookViews>
    <workbookView xWindow="-15" yWindow="4005" windowWidth="19320" windowHeight="3885" tabRatio="885" firstSheet="3" activeTab="3"/>
  </bookViews>
  <sheets>
    <sheet name="目录" sheetId="5" r:id="rId1"/>
    <sheet name="累计变化合成图" sheetId="252" r:id="rId2"/>
    <sheet name="相邻CPⅢ点观测高差表" sheetId="251" r:id="rId3"/>
    <sheet name="K647+050-K647+350观测成果" sheetId="248" r:id="rId4"/>
    <sheet name="上行路堤纵断面" sheetId="249" r:id="rId5"/>
    <sheet name="下行路堤纵断面" sheetId="250" r:id="rId6"/>
    <sheet name="上行路堤加密断面" sheetId="253" r:id="rId7"/>
    <sheet name="下行路堤加密断面 " sheetId="254" r:id="rId8"/>
  </sheets>
  <externalReferences>
    <externalReference r:id="rId9"/>
  </externalReferences>
  <definedNames>
    <definedName name="_xlnm._FilterDatabase" localSheetId="3" hidden="1">'K647+050-K647+350观测成果'!#REF!</definedName>
    <definedName name="_xlnm._FilterDatabase" localSheetId="5" hidden="1">下行路堤纵断面!$W$16:$AB$35</definedName>
    <definedName name="_xlnm._FilterDatabase" localSheetId="2" hidden="1">相邻CPⅢ点观测高差表!$Q$1:$Q$31</definedName>
  </definedNames>
  <calcPr calcId="171027"/>
</workbook>
</file>

<file path=xl/calcChain.xml><?xml version="1.0" encoding="utf-8"?>
<calcChain xmlns="http://schemas.openxmlformats.org/spreadsheetml/2006/main">
  <c r="B15" i="248" l="1"/>
  <c r="B16" i="248"/>
  <c r="AE8" i="250" l="1"/>
  <c r="AE9" i="250"/>
  <c r="AE10" i="250"/>
  <c r="AE11" i="250"/>
  <c r="AE12" i="250"/>
  <c r="AE13" i="250"/>
  <c r="AE14" i="250"/>
  <c r="AE15" i="250"/>
  <c r="AE16" i="250"/>
  <c r="AE17" i="250"/>
  <c r="AE18" i="250"/>
  <c r="AE19" i="250"/>
  <c r="AE20" i="250"/>
  <c r="AE21" i="250"/>
  <c r="AE22" i="250"/>
  <c r="AE23" i="250"/>
  <c r="AE24" i="250"/>
  <c r="AE25" i="250"/>
  <c r="AE26" i="250"/>
  <c r="AE27" i="250"/>
  <c r="AE7" i="250"/>
  <c r="AE3" i="250"/>
  <c r="AC8" i="251"/>
  <c r="AC9" i="251"/>
  <c r="AC10" i="251"/>
  <c r="AC11" i="251"/>
  <c r="AC12" i="251"/>
  <c r="AC13" i="251"/>
  <c r="AC14" i="251"/>
  <c r="AC15" i="251"/>
  <c r="AC16" i="251"/>
  <c r="AC17" i="251"/>
  <c r="AC18" i="251"/>
  <c r="AC19" i="251"/>
  <c r="AC20" i="251"/>
  <c r="AC21" i="251"/>
  <c r="AC22" i="251"/>
  <c r="AC23" i="251"/>
  <c r="AC24" i="251"/>
  <c r="AC25" i="251"/>
  <c r="AC26" i="251"/>
  <c r="AC27" i="251"/>
  <c r="AC28" i="251"/>
  <c r="AC29" i="251"/>
  <c r="AC30" i="251"/>
  <c r="AC31" i="251"/>
  <c r="AC7" i="251"/>
  <c r="AB31" i="251"/>
  <c r="AB30" i="251"/>
  <c r="AB29" i="251"/>
  <c r="AB28" i="251"/>
  <c r="AB27" i="251"/>
  <c r="AB26" i="251"/>
  <c r="AB25" i="251"/>
  <c r="AB24" i="251"/>
  <c r="AB23" i="251"/>
  <c r="AB22" i="251"/>
  <c r="AB21" i="251"/>
  <c r="AB20" i="251"/>
  <c r="AB19" i="251"/>
  <c r="AB18" i="251"/>
  <c r="AB17" i="251"/>
  <c r="AB16" i="251"/>
  <c r="AB15" i="251"/>
  <c r="AB14" i="251"/>
  <c r="AB13" i="251"/>
  <c r="AB12" i="251"/>
  <c r="AB11" i="251"/>
  <c r="AB10" i="251"/>
  <c r="AB9" i="251"/>
  <c r="AB8" i="251"/>
  <c r="AB7" i="251"/>
  <c r="H15" i="253"/>
  <c r="G15" i="253"/>
  <c r="H18" i="253"/>
  <c r="G18" i="253"/>
  <c r="H17" i="253"/>
  <c r="G17" i="253"/>
  <c r="H16" i="253"/>
  <c r="G16" i="253"/>
  <c r="H14" i="253"/>
  <c r="G14" i="253"/>
  <c r="H13" i="253"/>
  <c r="G13" i="253"/>
  <c r="H12" i="253"/>
  <c r="G12" i="253"/>
  <c r="H11" i="253"/>
  <c r="G11" i="253"/>
  <c r="H10" i="253"/>
  <c r="G10" i="253"/>
  <c r="H9" i="253"/>
  <c r="G9" i="253"/>
  <c r="H8" i="253"/>
  <c r="G8" i="253"/>
  <c r="H7" i="253"/>
  <c r="G7" i="253"/>
  <c r="H8" i="254"/>
  <c r="H9" i="254"/>
  <c r="H10" i="254"/>
  <c r="H11" i="254"/>
  <c r="H12" i="254"/>
  <c r="H13" i="254"/>
  <c r="H14" i="254"/>
  <c r="H16" i="254"/>
  <c r="H17" i="254"/>
  <c r="H18" i="254"/>
  <c r="H7" i="254"/>
  <c r="G8" i="254"/>
  <c r="G9" i="254"/>
  <c r="G10" i="254"/>
  <c r="G11" i="254"/>
  <c r="G12" i="254"/>
  <c r="G13" i="254"/>
  <c r="G14" i="254"/>
  <c r="G16" i="254"/>
  <c r="G17" i="254"/>
  <c r="G18" i="254"/>
  <c r="G7" i="254"/>
  <c r="AB8" i="250"/>
  <c r="AB9" i="250"/>
  <c r="AB10" i="250"/>
  <c r="AB11" i="250"/>
  <c r="AB12" i="250"/>
  <c r="AB13" i="250"/>
  <c r="AB14" i="250"/>
  <c r="AB15" i="250"/>
  <c r="AB16" i="250"/>
  <c r="AB17" i="250"/>
  <c r="AB18" i="250"/>
  <c r="AB19" i="250"/>
  <c r="AB20" i="250"/>
  <c r="AB21" i="250"/>
  <c r="AB22" i="250"/>
  <c r="AB23" i="250"/>
  <c r="AB24" i="250"/>
  <c r="AB25" i="250"/>
  <c r="AB26" i="250"/>
  <c r="AB27" i="250"/>
  <c r="AB7" i="250"/>
  <c r="Z23" i="250"/>
  <c r="Z24" i="250"/>
  <c r="Z25" i="250"/>
  <c r="Z26" i="250"/>
  <c r="Z27" i="250"/>
  <c r="Z22" i="250"/>
  <c r="Z8" i="250"/>
  <c r="Z9" i="250"/>
  <c r="Z10" i="250"/>
  <c r="Z11" i="250"/>
  <c r="Z12" i="250"/>
  <c r="Z13" i="250"/>
  <c r="Z14" i="250"/>
  <c r="Z15" i="250"/>
  <c r="Z16" i="250"/>
  <c r="Z17" i="250"/>
  <c r="Z18" i="250"/>
  <c r="Z19" i="250"/>
  <c r="Z20" i="250"/>
  <c r="Z21" i="250"/>
  <c r="Z7" i="250"/>
  <c r="Y8" i="250"/>
  <c r="Y9" i="250"/>
  <c r="Y10" i="250"/>
  <c r="Y11" i="250"/>
  <c r="Y12" i="250"/>
  <c r="Y13" i="250"/>
  <c r="Y14" i="250"/>
  <c r="Y15" i="250"/>
  <c r="Y16" i="250"/>
  <c r="Y17" i="250"/>
  <c r="Y18" i="250"/>
  <c r="Y19" i="250"/>
  <c r="Y20" i="250"/>
  <c r="Y21" i="250"/>
  <c r="Y22" i="250"/>
  <c r="Y23" i="250"/>
  <c r="Y24" i="250"/>
  <c r="Y25" i="250"/>
  <c r="Y26" i="250"/>
  <c r="Y27" i="250"/>
  <c r="Y7" i="250"/>
  <c r="AB8" i="249"/>
  <c r="AB9" i="249"/>
  <c r="AB10" i="249"/>
  <c r="AB11" i="249"/>
  <c r="AB12" i="249"/>
  <c r="AB13" i="249"/>
  <c r="AB14" i="249"/>
  <c r="AB15" i="249"/>
  <c r="AB16" i="249"/>
  <c r="AB17" i="249"/>
  <c r="AB18" i="249"/>
  <c r="AB19" i="249"/>
  <c r="AB20" i="249"/>
  <c r="AB21" i="249"/>
  <c r="AB22" i="249"/>
  <c r="AB23" i="249"/>
  <c r="AB24" i="249"/>
  <c r="AB25" i="249"/>
  <c r="AB26" i="249"/>
  <c r="AB27" i="249"/>
  <c r="AB7" i="249"/>
  <c r="Z23" i="249"/>
  <c r="Z24" i="249"/>
  <c r="Z25" i="249"/>
  <c r="Z26" i="249"/>
  <c r="Z27" i="249"/>
  <c r="Z22" i="249"/>
  <c r="Z8" i="249"/>
  <c r="Z9" i="249"/>
  <c r="Z10" i="249"/>
  <c r="Z11" i="249"/>
  <c r="Z12" i="249"/>
  <c r="Z13" i="249"/>
  <c r="Z14" i="249"/>
  <c r="Z15" i="249"/>
  <c r="Z16" i="249"/>
  <c r="Z17" i="249"/>
  <c r="Z18" i="249"/>
  <c r="Z19" i="249"/>
  <c r="Z20" i="249"/>
  <c r="Z21" i="249"/>
  <c r="Z7" i="249"/>
  <c r="Y8" i="249"/>
  <c r="Y9" i="249"/>
  <c r="Y10" i="249"/>
  <c r="Y11" i="249"/>
  <c r="Y12" i="249"/>
  <c r="Y13" i="249"/>
  <c r="Y14" i="249"/>
  <c r="Y15" i="249"/>
  <c r="Y16" i="249"/>
  <c r="Y17" i="249"/>
  <c r="Y18" i="249"/>
  <c r="Y19" i="249"/>
  <c r="Y20" i="249"/>
  <c r="Y21" i="249"/>
  <c r="Y22" i="249"/>
  <c r="Y23" i="249"/>
  <c r="Y24" i="249"/>
  <c r="Y25" i="249"/>
  <c r="Y26" i="249"/>
  <c r="Y27" i="249"/>
  <c r="Y7" i="249"/>
  <c r="E8" i="254"/>
  <c r="E9" i="254"/>
  <c r="E10" i="254"/>
  <c r="E11" i="254"/>
  <c r="E12" i="254"/>
  <c r="E13" i="254"/>
  <c r="E14" i="254"/>
  <c r="E16" i="254"/>
  <c r="E17" i="254"/>
  <c r="E18" i="254"/>
  <c r="E7" i="254"/>
  <c r="E8" i="253"/>
  <c r="E9" i="253"/>
  <c r="E10" i="253"/>
  <c r="E11" i="253"/>
  <c r="E12" i="253"/>
  <c r="E13" i="253"/>
  <c r="E14" i="253"/>
  <c r="E15" i="253"/>
  <c r="E16" i="253"/>
  <c r="E17" i="253"/>
  <c r="E18" i="253"/>
  <c r="E7" i="253"/>
  <c r="AC27" i="250"/>
  <c r="AC26" i="250"/>
  <c r="AC23" i="250"/>
  <c r="AC24" i="250"/>
  <c r="AC25" i="250"/>
  <c r="AC22" i="250"/>
  <c r="AC8" i="250"/>
  <c r="AC9" i="250"/>
  <c r="AC10" i="250"/>
  <c r="AC11" i="250"/>
  <c r="AC12" i="250"/>
  <c r="AC13" i="250"/>
  <c r="AC14" i="250"/>
  <c r="AC15" i="250"/>
  <c r="AC16" i="250"/>
  <c r="AC17" i="250"/>
  <c r="AC18" i="250"/>
  <c r="AC19" i="250"/>
  <c r="AC20" i="250"/>
  <c r="AC21" i="250"/>
  <c r="AC7" i="250"/>
  <c r="AC23" i="249"/>
  <c r="AC24" i="249"/>
  <c r="AC25" i="249"/>
  <c r="AC26" i="249"/>
  <c r="AC27" i="249"/>
  <c r="AC22" i="249"/>
  <c r="AC8" i="249"/>
  <c r="AC9" i="249"/>
  <c r="AC10" i="249"/>
  <c r="AC11" i="249"/>
  <c r="AC12" i="249"/>
  <c r="AC13" i="249"/>
  <c r="AC14" i="249"/>
  <c r="AC15" i="249"/>
  <c r="AC16" i="249"/>
  <c r="AC17" i="249"/>
  <c r="AC18" i="249"/>
  <c r="AC19" i="249"/>
  <c r="AC20" i="249"/>
  <c r="AC21" i="249"/>
  <c r="AC7" i="249"/>
  <c r="Y8" i="251"/>
  <c r="Z8" i="251"/>
  <c r="Y9" i="251"/>
  <c r="Z9" i="251"/>
  <c r="Y10" i="251"/>
  <c r="Z10" i="251"/>
  <c r="Y11" i="251"/>
  <c r="Z11" i="251"/>
  <c r="Y12" i="251"/>
  <c r="Z12" i="251"/>
  <c r="Y13" i="251"/>
  <c r="Z13" i="251"/>
  <c r="Y14" i="251"/>
  <c r="Z14" i="251"/>
  <c r="Y15" i="251"/>
  <c r="Z15" i="251"/>
  <c r="Y16" i="251"/>
  <c r="Z16" i="251"/>
  <c r="Y17" i="251"/>
  <c r="Z17" i="251"/>
  <c r="Y18" i="251"/>
  <c r="Z18" i="251"/>
  <c r="Y19" i="251"/>
  <c r="Z19" i="251"/>
  <c r="Y20" i="251"/>
  <c r="Z20" i="251"/>
  <c r="Y21" i="251"/>
  <c r="Z21" i="251"/>
  <c r="Y22" i="251"/>
  <c r="Z22" i="251"/>
  <c r="Y23" i="251"/>
  <c r="Z23" i="251"/>
  <c r="Y24" i="251"/>
  <c r="Z24" i="251"/>
  <c r="Y25" i="251"/>
  <c r="Z25" i="251"/>
  <c r="Y26" i="251"/>
  <c r="Z26" i="251"/>
  <c r="Y27" i="251"/>
  <c r="Z27" i="251"/>
  <c r="Y28" i="251"/>
  <c r="Z28" i="251"/>
  <c r="Y29" i="251"/>
  <c r="Z29" i="251"/>
  <c r="Y30" i="251"/>
  <c r="Z30" i="251"/>
  <c r="Y31" i="251"/>
  <c r="Z31" i="251"/>
  <c r="Z7" i="251"/>
  <c r="Y7" i="251"/>
  <c r="W8" i="251"/>
  <c r="W9" i="251"/>
  <c r="W10" i="251"/>
  <c r="W11" i="251"/>
  <c r="W12" i="251"/>
  <c r="W13" i="251"/>
  <c r="W14" i="251"/>
  <c r="W15" i="251"/>
  <c r="W16" i="251"/>
  <c r="W17" i="251"/>
  <c r="W18" i="251"/>
  <c r="W19" i="251"/>
  <c r="W20" i="251"/>
  <c r="W21" i="251"/>
  <c r="W22" i="251"/>
  <c r="W23" i="251"/>
  <c r="W24" i="251"/>
  <c r="W25" i="251"/>
  <c r="W26" i="251"/>
  <c r="W27" i="251"/>
  <c r="W28" i="251"/>
  <c r="W29" i="251"/>
  <c r="W30" i="251"/>
  <c r="W31" i="251"/>
  <c r="W7" i="251"/>
  <c r="V31" i="251"/>
  <c r="V30" i="251"/>
  <c r="V29" i="251"/>
  <c r="V28" i="251"/>
  <c r="V27" i="251"/>
  <c r="V26" i="251"/>
  <c r="V25" i="251"/>
  <c r="V24" i="251"/>
  <c r="V23" i="251"/>
  <c r="V22" i="251"/>
  <c r="V21" i="251"/>
  <c r="V20" i="251"/>
  <c r="V19" i="251"/>
  <c r="V18" i="251"/>
  <c r="V17" i="251"/>
  <c r="V16" i="251"/>
  <c r="V15" i="251"/>
  <c r="V14" i="251"/>
  <c r="V13" i="251"/>
  <c r="V12" i="251"/>
  <c r="V11" i="251"/>
  <c r="V10" i="251"/>
  <c r="V9" i="251"/>
  <c r="V8" i="251"/>
  <c r="V7" i="251"/>
  <c r="W7" i="249"/>
  <c r="V8" i="250"/>
  <c r="V9" i="250"/>
  <c r="V10" i="250"/>
  <c r="V11" i="250"/>
  <c r="V12" i="250"/>
  <c r="V13" i="250"/>
  <c r="V14" i="250"/>
  <c r="V15" i="250"/>
  <c r="V16" i="250"/>
  <c r="V17" i="250"/>
  <c r="V18" i="250"/>
  <c r="V19" i="250"/>
  <c r="V20" i="250"/>
  <c r="V21" i="250"/>
  <c r="V22" i="250"/>
  <c r="V23" i="250"/>
  <c r="V24" i="250"/>
  <c r="V25" i="250"/>
  <c r="V26" i="250"/>
  <c r="V27" i="250"/>
  <c r="V7" i="250"/>
  <c r="T27" i="250"/>
  <c r="T26" i="250"/>
  <c r="T23" i="250"/>
  <c r="T24" i="250"/>
  <c r="T25" i="250"/>
  <c r="T22" i="250"/>
  <c r="T8" i="250"/>
  <c r="T9" i="250"/>
  <c r="T10" i="250"/>
  <c r="T11" i="250"/>
  <c r="T12" i="250"/>
  <c r="T13" i="250"/>
  <c r="T14" i="250"/>
  <c r="T15" i="250"/>
  <c r="T16" i="250"/>
  <c r="T17" i="250"/>
  <c r="T18" i="250"/>
  <c r="T19" i="250"/>
  <c r="T20" i="250"/>
  <c r="T21" i="250"/>
  <c r="T7" i="250"/>
  <c r="S8" i="250"/>
  <c r="S9" i="250"/>
  <c r="S10" i="250"/>
  <c r="S11" i="250"/>
  <c r="S12" i="250"/>
  <c r="S13" i="250"/>
  <c r="S14" i="250"/>
  <c r="S15" i="250"/>
  <c r="S16" i="250"/>
  <c r="S17" i="250"/>
  <c r="S18" i="250"/>
  <c r="S19" i="250"/>
  <c r="S20" i="250"/>
  <c r="S21" i="250"/>
  <c r="S22" i="250"/>
  <c r="S23" i="250"/>
  <c r="S24" i="250"/>
  <c r="S25" i="250"/>
  <c r="S26" i="250"/>
  <c r="S27" i="250"/>
  <c r="S7" i="250"/>
  <c r="V8" i="249"/>
  <c r="V9" i="249"/>
  <c r="V10" i="249"/>
  <c r="V11" i="249"/>
  <c r="V12" i="249"/>
  <c r="V13" i="249"/>
  <c r="V14" i="249"/>
  <c r="V15" i="249"/>
  <c r="V16" i="249"/>
  <c r="V17" i="249"/>
  <c r="V18" i="249"/>
  <c r="V19" i="249"/>
  <c r="V20" i="249"/>
  <c r="V21" i="249"/>
  <c r="V22" i="249"/>
  <c r="V23" i="249"/>
  <c r="V24" i="249"/>
  <c r="V25" i="249"/>
  <c r="V26" i="249"/>
  <c r="V27" i="249"/>
  <c r="V7" i="249"/>
  <c r="T23" i="249"/>
  <c r="T24" i="249"/>
  <c r="T25" i="249"/>
  <c r="T26" i="249"/>
  <c r="T27" i="249"/>
  <c r="T22" i="249"/>
  <c r="T8" i="249"/>
  <c r="T9" i="249"/>
  <c r="T10" i="249"/>
  <c r="T11" i="249"/>
  <c r="T12" i="249"/>
  <c r="T13" i="249"/>
  <c r="T14" i="249"/>
  <c r="T15" i="249"/>
  <c r="T16" i="249"/>
  <c r="T17" i="249"/>
  <c r="T18" i="249"/>
  <c r="T19" i="249"/>
  <c r="T20" i="249"/>
  <c r="T21" i="249"/>
  <c r="T7" i="249"/>
  <c r="S8" i="249"/>
  <c r="S9" i="249"/>
  <c r="S10" i="249"/>
  <c r="S11" i="249"/>
  <c r="S12" i="249"/>
  <c r="S13" i="249"/>
  <c r="S14" i="249"/>
  <c r="S15" i="249"/>
  <c r="S16" i="249"/>
  <c r="S17" i="249"/>
  <c r="S18" i="249"/>
  <c r="S19" i="249"/>
  <c r="S20" i="249"/>
  <c r="S21" i="249"/>
  <c r="S22" i="249"/>
  <c r="S23" i="249"/>
  <c r="S24" i="249"/>
  <c r="S25" i="249"/>
  <c r="S26" i="249"/>
  <c r="S27" i="249"/>
  <c r="S7" i="249"/>
  <c r="T8" i="251"/>
  <c r="T9" i="251"/>
  <c r="T10" i="251"/>
  <c r="T11" i="251"/>
  <c r="T12" i="251"/>
  <c r="T13" i="251"/>
  <c r="T14" i="251"/>
  <c r="T15" i="251"/>
  <c r="T16" i="251"/>
  <c r="T17" i="251"/>
  <c r="T18" i="251"/>
  <c r="T19" i="251"/>
  <c r="T20" i="251"/>
  <c r="T21" i="251"/>
  <c r="T22" i="251"/>
  <c r="T23" i="251"/>
  <c r="T24" i="251"/>
  <c r="T25" i="251"/>
  <c r="T26" i="251"/>
  <c r="T27" i="251"/>
  <c r="T28" i="251"/>
  <c r="T29" i="251"/>
  <c r="T30" i="251"/>
  <c r="T31" i="251"/>
  <c r="T32" i="251"/>
  <c r="T33" i="251"/>
  <c r="T34" i="251"/>
  <c r="T35" i="251"/>
  <c r="T36" i="251"/>
  <c r="T37" i="251"/>
  <c r="T38" i="251"/>
  <c r="T39" i="251"/>
  <c r="T40" i="251"/>
  <c r="T41" i="251"/>
  <c r="T7" i="251"/>
  <c r="S8" i="251"/>
  <c r="S9" i="251"/>
  <c r="S10" i="251"/>
  <c r="S11" i="251"/>
  <c r="S12" i="251"/>
  <c r="S13" i="251"/>
  <c r="S14" i="251"/>
  <c r="S15" i="251"/>
  <c r="S16" i="251"/>
  <c r="S17" i="251"/>
  <c r="S18" i="251"/>
  <c r="S19" i="251"/>
  <c r="S20" i="251"/>
  <c r="S21" i="251"/>
  <c r="S22" i="251"/>
  <c r="S23" i="251"/>
  <c r="S24" i="251"/>
  <c r="S25" i="251"/>
  <c r="S26" i="251"/>
  <c r="S27" i="251"/>
  <c r="S28" i="251"/>
  <c r="S29" i="251"/>
  <c r="S30" i="251"/>
  <c r="S31" i="251"/>
  <c r="S32" i="251"/>
  <c r="S33" i="251"/>
  <c r="S34" i="251"/>
  <c r="S35" i="251"/>
  <c r="S36" i="251"/>
  <c r="S37" i="251"/>
  <c r="S38" i="251"/>
  <c r="S39" i="251"/>
  <c r="S40" i="251"/>
  <c r="S41" i="251"/>
  <c r="S7" i="251"/>
  <c r="W25" i="249"/>
  <c r="W24" i="249"/>
  <c r="W23" i="250"/>
  <c r="W24" i="250"/>
  <c r="W25" i="250"/>
  <c r="W22" i="250"/>
  <c r="W8" i="250"/>
  <c r="W9" i="250"/>
  <c r="W10" i="250"/>
  <c r="W11" i="250"/>
  <c r="W12" i="250"/>
  <c r="W13" i="250"/>
  <c r="W14" i="250"/>
  <c r="W15" i="250"/>
  <c r="W16" i="250"/>
  <c r="W17" i="250"/>
  <c r="W18" i="250"/>
  <c r="W19" i="250"/>
  <c r="W20" i="250"/>
  <c r="W21" i="250"/>
  <c r="W26" i="250"/>
  <c r="W27" i="250"/>
  <c r="W7" i="250"/>
  <c r="W23" i="249"/>
  <c r="W26" i="249"/>
  <c r="W27" i="249"/>
  <c r="W22" i="249"/>
  <c r="W8" i="249"/>
  <c r="W9" i="249"/>
  <c r="W10" i="249"/>
  <c r="W11" i="249"/>
  <c r="W12" i="249"/>
  <c r="W13" i="249"/>
  <c r="W14" i="249"/>
  <c r="W15" i="249"/>
  <c r="W16" i="249"/>
  <c r="W17" i="249"/>
  <c r="W18" i="249"/>
  <c r="W19" i="249"/>
  <c r="W20" i="249"/>
  <c r="W21" i="249"/>
  <c r="Q27" i="250"/>
  <c r="P27" i="250"/>
  <c r="Q26" i="250"/>
  <c r="P26" i="250"/>
  <c r="Q25" i="250"/>
  <c r="P25" i="250"/>
  <c r="Q24" i="250"/>
  <c r="P24" i="250"/>
  <c r="Q23" i="250"/>
  <c r="P23" i="250"/>
  <c r="Q22" i="250"/>
  <c r="P22" i="250"/>
  <c r="Q21" i="250"/>
  <c r="P21" i="250"/>
  <c r="Q20" i="250"/>
  <c r="P20" i="250"/>
  <c r="Q19" i="250"/>
  <c r="P19" i="250"/>
  <c r="Q18" i="250"/>
  <c r="P18" i="250"/>
  <c r="Q17" i="250"/>
  <c r="P17" i="250"/>
  <c r="Q16" i="250"/>
  <c r="P16" i="250"/>
  <c r="Q15" i="250"/>
  <c r="P15" i="250"/>
  <c r="Q14" i="250"/>
  <c r="P14" i="250"/>
  <c r="Q13" i="250"/>
  <c r="P13" i="250"/>
  <c r="Q12" i="250"/>
  <c r="P12" i="250"/>
  <c r="Q11" i="250"/>
  <c r="P11" i="250"/>
  <c r="Q10" i="250"/>
  <c r="P10" i="250"/>
  <c r="Q9" i="250"/>
  <c r="P9" i="250"/>
  <c r="Q8" i="250"/>
  <c r="P8" i="250"/>
  <c r="Q7" i="250"/>
  <c r="P7" i="250"/>
  <c r="Q23" i="249"/>
  <c r="Q24" i="249"/>
  <c r="Q25" i="249"/>
  <c r="Q26" i="249"/>
  <c r="Q27" i="249"/>
  <c r="Q22" i="249"/>
  <c r="P8" i="249"/>
  <c r="Q8" i="249"/>
  <c r="P9" i="249"/>
  <c r="Q9" i="249"/>
  <c r="P10" i="249"/>
  <c r="Q10" i="249"/>
  <c r="P11" i="249"/>
  <c r="Q11" i="249"/>
  <c r="P12" i="249"/>
  <c r="Q12" i="249"/>
  <c r="P13" i="249"/>
  <c r="Q13" i="249"/>
  <c r="P14" i="249"/>
  <c r="Q14" i="249"/>
  <c r="P15" i="249"/>
  <c r="Q15" i="249"/>
  <c r="P16" i="249"/>
  <c r="Q16" i="249"/>
  <c r="P17" i="249"/>
  <c r="Q17" i="249"/>
  <c r="P18" i="249"/>
  <c r="Q18" i="249"/>
  <c r="P19" i="249"/>
  <c r="Q19" i="249"/>
  <c r="P20" i="249"/>
  <c r="Q20" i="249"/>
  <c r="P21" i="249"/>
  <c r="Q21" i="249"/>
  <c r="P22" i="249"/>
  <c r="P23" i="249"/>
  <c r="P24" i="249"/>
  <c r="P25" i="249"/>
  <c r="P26" i="249"/>
  <c r="P27" i="249"/>
  <c r="Q7" i="249"/>
  <c r="P7" i="249"/>
  <c r="P8" i="251"/>
  <c r="Q8" i="251"/>
  <c r="P9" i="251"/>
  <c r="Q9" i="251"/>
  <c r="P10" i="251"/>
  <c r="Q10" i="251"/>
  <c r="P11" i="251"/>
  <c r="Q11" i="251"/>
  <c r="P12" i="251"/>
  <c r="Q12" i="251"/>
  <c r="P13" i="251"/>
  <c r="Q13" i="251"/>
  <c r="P14" i="251"/>
  <c r="Q14" i="251"/>
  <c r="P15" i="251"/>
  <c r="Q15" i="251"/>
  <c r="P16" i="251"/>
  <c r="Q16" i="251"/>
  <c r="P17" i="251"/>
  <c r="Q17" i="251"/>
  <c r="P18" i="251"/>
  <c r="Q18" i="251"/>
  <c r="P19" i="251"/>
  <c r="Q19" i="251"/>
  <c r="P20" i="251"/>
  <c r="Q20" i="251"/>
  <c r="P21" i="251"/>
  <c r="Q21" i="251"/>
  <c r="P22" i="251"/>
  <c r="Q22" i="251"/>
  <c r="P23" i="251"/>
  <c r="Q23" i="251"/>
  <c r="P24" i="251"/>
  <c r="Q24" i="251"/>
  <c r="P25" i="251"/>
  <c r="Q25" i="251"/>
  <c r="P26" i="251"/>
  <c r="Q26" i="251"/>
  <c r="P27" i="251"/>
  <c r="Q27" i="251"/>
  <c r="P28" i="251"/>
  <c r="Q28" i="251"/>
  <c r="P29" i="251"/>
  <c r="Q29" i="251"/>
  <c r="P30" i="251"/>
  <c r="Q30" i="251"/>
  <c r="P31" i="251"/>
  <c r="Q31" i="251"/>
  <c r="P32" i="251"/>
  <c r="Q32" i="251"/>
  <c r="P33" i="251"/>
  <c r="Q33" i="251"/>
  <c r="P34" i="251"/>
  <c r="Q34" i="251"/>
  <c r="P35" i="251"/>
  <c r="Q35" i="251"/>
  <c r="P36" i="251"/>
  <c r="Q36" i="251"/>
  <c r="P37" i="251"/>
  <c r="Q37" i="251"/>
  <c r="P38" i="251"/>
  <c r="Q38" i="251"/>
  <c r="P39" i="251"/>
  <c r="Q39" i="251"/>
  <c r="P40" i="251"/>
  <c r="Q40" i="251"/>
  <c r="P41" i="251"/>
  <c r="Q41" i="251"/>
  <c r="Q7" i="251"/>
  <c r="P7" i="251"/>
  <c r="N27" i="250"/>
  <c r="M27" i="250"/>
  <c r="N26" i="250"/>
  <c r="M26" i="250"/>
  <c r="N25" i="250"/>
  <c r="M25" i="250"/>
  <c r="N24" i="250"/>
  <c r="M24" i="250"/>
  <c r="N23" i="250"/>
  <c r="M23" i="250"/>
  <c r="N22" i="250"/>
  <c r="M22" i="250"/>
  <c r="N21" i="250"/>
  <c r="M21" i="250"/>
  <c r="N20" i="250"/>
  <c r="M20" i="250"/>
  <c r="N19" i="250"/>
  <c r="M19" i="250"/>
  <c r="N18" i="250"/>
  <c r="M18" i="250"/>
  <c r="N17" i="250"/>
  <c r="M17" i="250"/>
  <c r="N16" i="250"/>
  <c r="M16" i="250"/>
  <c r="N15" i="250"/>
  <c r="M15" i="250"/>
  <c r="N14" i="250"/>
  <c r="M14" i="250"/>
  <c r="N13" i="250"/>
  <c r="M13" i="250"/>
  <c r="N12" i="250"/>
  <c r="M12" i="250"/>
  <c r="N11" i="250"/>
  <c r="M11" i="250"/>
  <c r="N10" i="250"/>
  <c r="M10" i="250"/>
  <c r="N9" i="250"/>
  <c r="M9" i="250"/>
  <c r="N8" i="250"/>
  <c r="M8" i="250"/>
  <c r="N7" i="250"/>
  <c r="M7" i="250"/>
  <c r="N23" i="249"/>
  <c r="N24" i="249"/>
  <c r="N25" i="249"/>
  <c r="N26" i="249"/>
  <c r="N27" i="249"/>
  <c r="N22" i="249"/>
  <c r="N13" i="249"/>
  <c r="N7" i="249"/>
  <c r="K27" i="250"/>
  <c r="K26" i="250"/>
  <c r="K25" i="250"/>
  <c r="K24" i="250"/>
  <c r="K23" i="250"/>
  <c r="K22" i="250"/>
  <c r="K21" i="250"/>
  <c r="K20" i="250"/>
  <c r="K19" i="250"/>
  <c r="K18" i="250"/>
  <c r="K17" i="250"/>
  <c r="K16" i="250"/>
  <c r="K15" i="250"/>
  <c r="K14" i="250"/>
  <c r="K13" i="250"/>
  <c r="K12" i="250"/>
  <c r="K11" i="250"/>
  <c r="K10" i="250"/>
  <c r="K9" i="250"/>
  <c r="K8" i="250"/>
  <c r="K7" i="250"/>
  <c r="K23" i="249"/>
  <c r="K24" i="249"/>
  <c r="K25" i="249"/>
  <c r="K26" i="249"/>
  <c r="K27" i="249"/>
  <c r="K22" i="249"/>
  <c r="K8" i="249"/>
  <c r="K9" i="249"/>
  <c r="K10" i="249"/>
  <c r="K11" i="249"/>
  <c r="K12" i="249"/>
  <c r="K13" i="249"/>
  <c r="K14" i="249"/>
  <c r="K15" i="249"/>
  <c r="K16" i="249"/>
  <c r="K17" i="249"/>
  <c r="K18" i="249"/>
  <c r="K19" i="249"/>
  <c r="K20" i="249"/>
  <c r="K21" i="249"/>
  <c r="K7" i="249"/>
  <c r="J7" i="249"/>
  <c r="J27" i="249"/>
  <c r="J26" i="249"/>
  <c r="J25" i="249"/>
  <c r="J24" i="249"/>
  <c r="J23" i="249"/>
  <c r="J22" i="249"/>
  <c r="J21" i="249"/>
  <c r="J20" i="249"/>
  <c r="J19" i="249"/>
  <c r="J18" i="249"/>
  <c r="J17" i="249"/>
  <c r="J16" i="249"/>
  <c r="J15" i="249"/>
  <c r="J14" i="249"/>
  <c r="J13" i="249"/>
  <c r="J12" i="249"/>
  <c r="J11" i="249"/>
  <c r="J10" i="249"/>
  <c r="J9" i="249"/>
  <c r="J8" i="249"/>
  <c r="M7" i="249"/>
  <c r="M27" i="249"/>
  <c r="M26" i="249"/>
  <c r="M25" i="249"/>
  <c r="M24" i="249"/>
  <c r="M23" i="249"/>
  <c r="M22" i="249"/>
  <c r="N21" i="249"/>
  <c r="M21" i="249"/>
  <c r="N20" i="249"/>
  <c r="M20" i="249"/>
  <c r="N19" i="249"/>
  <c r="M19" i="249"/>
  <c r="N18" i="249"/>
  <c r="M18" i="249"/>
  <c r="N17" i="249"/>
  <c r="M17" i="249"/>
  <c r="N16" i="249"/>
  <c r="M16" i="249"/>
  <c r="N15" i="249"/>
  <c r="M15" i="249"/>
  <c r="N14" i="249"/>
  <c r="M14" i="249"/>
  <c r="M13" i="249"/>
  <c r="N12" i="249"/>
  <c r="M12" i="249"/>
  <c r="N11" i="249"/>
  <c r="M11" i="249"/>
  <c r="N10" i="249"/>
  <c r="M10" i="249"/>
  <c r="N9" i="249"/>
  <c r="M9" i="249"/>
  <c r="N8" i="249"/>
  <c r="M8" i="249"/>
  <c r="M29" i="251"/>
  <c r="N29" i="251"/>
  <c r="M30" i="251"/>
  <c r="N30" i="251"/>
  <c r="M31" i="251"/>
  <c r="N31" i="251"/>
  <c r="N28" i="251"/>
  <c r="M28" i="251"/>
  <c r="N27" i="251"/>
  <c r="M27" i="251"/>
  <c r="N26" i="251"/>
  <c r="M26" i="251"/>
  <c r="N25" i="251"/>
  <c r="M25" i="251"/>
  <c r="N24" i="251"/>
  <c r="M24" i="251"/>
  <c r="N23" i="251"/>
  <c r="M23" i="251"/>
  <c r="N22" i="251"/>
  <c r="M22" i="251"/>
  <c r="N21" i="251"/>
  <c r="M21" i="251"/>
  <c r="N20" i="251"/>
  <c r="M20" i="251"/>
  <c r="N19" i="251"/>
  <c r="M19" i="251"/>
  <c r="N18" i="251"/>
  <c r="M18" i="251"/>
  <c r="N17" i="251"/>
  <c r="M17" i="251"/>
  <c r="N16" i="251"/>
  <c r="M16" i="251"/>
  <c r="N15" i="251"/>
  <c r="M15" i="251"/>
  <c r="N14" i="251"/>
  <c r="M14" i="251"/>
  <c r="N13" i="251"/>
  <c r="M13" i="251"/>
  <c r="N12" i="251"/>
  <c r="M12" i="251"/>
  <c r="N11" i="251"/>
  <c r="M11" i="251"/>
  <c r="N10" i="251"/>
  <c r="M10" i="251"/>
  <c r="N9" i="251"/>
  <c r="M9" i="251"/>
  <c r="N8" i="251"/>
  <c r="M8" i="251"/>
  <c r="N7" i="251"/>
  <c r="M7" i="251"/>
  <c r="J8" i="250"/>
  <c r="J9" i="250"/>
  <c r="J10" i="250"/>
  <c r="J11" i="250"/>
  <c r="J12" i="250"/>
  <c r="J13" i="250"/>
  <c r="J14" i="250"/>
  <c r="J15" i="250"/>
  <c r="J16" i="250"/>
  <c r="J17" i="250"/>
  <c r="J18" i="250"/>
  <c r="J19" i="250"/>
  <c r="J20" i="250"/>
  <c r="J21" i="250"/>
  <c r="J22" i="250"/>
  <c r="J23" i="250"/>
  <c r="J24" i="250"/>
  <c r="J25" i="250"/>
  <c r="J26" i="250"/>
  <c r="J27" i="250"/>
  <c r="J7" i="250"/>
  <c r="K8" i="251"/>
  <c r="K9" i="251"/>
  <c r="K10" i="251"/>
  <c r="K11" i="251"/>
  <c r="K12" i="251"/>
  <c r="K13" i="251"/>
  <c r="K14" i="251"/>
  <c r="K15" i="251"/>
  <c r="K16" i="251"/>
  <c r="K17" i="251"/>
  <c r="K18" i="251"/>
  <c r="K19" i="251"/>
  <c r="K20" i="251"/>
  <c r="K21" i="251"/>
  <c r="K22" i="251"/>
  <c r="K23" i="251"/>
  <c r="K24" i="251"/>
  <c r="K25" i="251"/>
  <c r="K26" i="251"/>
  <c r="K27" i="251"/>
  <c r="K28" i="251"/>
  <c r="K29" i="251"/>
  <c r="K30" i="251"/>
  <c r="K31" i="251"/>
  <c r="K7" i="251"/>
  <c r="J8" i="251"/>
  <c r="J9" i="251"/>
  <c r="J10" i="251"/>
  <c r="J11" i="251"/>
  <c r="J12" i="251"/>
  <c r="J13" i="251"/>
  <c r="J14" i="251"/>
  <c r="J15" i="251"/>
  <c r="J16" i="251"/>
  <c r="J17" i="251"/>
  <c r="J18" i="251"/>
  <c r="J19" i="251"/>
  <c r="J20" i="251"/>
  <c r="J21" i="251"/>
  <c r="J22" i="251"/>
  <c r="J23" i="251"/>
  <c r="J24" i="251"/>
  <c r="J25" i="251"/>
  <c r="J26" i="251"/>
  <c r="J27" i="251"/>
  <c r="J28" i="251"/>
  <c r="J29" i="251"/>
  <c r="J30" i="251"/>
  <c r="J31" i="251"/>
  <c r="J7" i="251"/>
  <c r="H26" i="250"/>
  <c r="H27" i="250"/>
  <c r="H7" i="250"/>
  <c r="H8" i="250"/>
  <c r="H9" i="250"/>
  <c r="H10" i="250"/>
  <c r="H11" i="250"/>
  <c r="H12" i="250"/>
  <c r="H7" i="249"/>
  <c r="H8" i="249"/>
  <c r="H9" i="249"/>
  <c r="H10" i="249"/>
  <c r="H11" i="249"/>
  <c r="H12" i="249"/>
  <c r="G16" i="251"/>
  <c r="H16" i="251"/>
  <c r="G17" i="251"/>
  <c r="H17" i="251"/>
  <c r="G18" i="251"/>
  <c r="H18" i="251"/>
  <c r="G19" i="251"/>
  <c r="H19" i="251"/>
  <c r="G20" i="251"/>
  <c r="H20" i="251"/>
  <c r="G21" i="251"/>
  <c r="H21" i="251"/>
  <c r="G22" i="251"/>
  <c r="H22" i="251"/>
  <c r="G23" i="251"/>
  <c r="H23" i="251"/>
  <c r="G24" i="251"/>
  <c r="H24" i="251"/>
  <c r="G25" i="251"/>
  <c r="H25" i="251"/>
  <c r="G26" i="251"/>
  <c r="H26" i="251"/>
  <c r="G27" i="251"/>
  <c r="H27" i="251"/>
  <c r="G28" i="251"/>
  <c r="H28" i="251"/>
  <c r="G29" i="251"/>
  <c r="H29" i="251"/>
  <c r="G30" i="251"/>
  <c r="H30" i="251"/>
  <c r="G31" i="251"/>
  <c r="H31" i="251"/>
  <c r="H15" i="251"/>
  <c r="G15" i="251"/>
  <c r="H14" i="251"/>
  <c r="G14" i="251"/>
  <c r="H13" i="251"/>
  <c r="G13" i="251"/>
  <c r="H12" i="251"/>
  <c r="G12" i="251"/>
  <c r="H11" i="251"/>
  <c r="G11" i="251"/>
  <c r="H10" i="251"/>
  <c r="G10" i="251"/>
  <c r="H9" i="251"/>
  <c r="G9" i="251"/>
  <c r="H8" i="251"/>
  <c r="G8" i="251"/>
  <c r="H7" i="251"/>
  <c r="G7" i="251"/>
  <c r="H21" i="250"/>
  <c r="G21" i="250"/>
  <c r="H20" i="250"/>
  <c r="G20" i="250"/>
  <c r="H19" i="250"/>
  <c r="G19" i="250"/>
  <c r="H18" i="250"/>
  <c r="G18" i="250"/>
  <c r="H17" i="250"/>
  <c r="G17" i="250"/>
  <c r="H16" i="250"/>
  <c r="G16" i="250"/>
  <c r="H15" i="250"/>
  <c r="G15" i="250"/>
  <c r="H14" i="250"/>
  <c r="G14" i="250"/>
  <c r="H13" i="250"/>
  <c r="G13" i="250"/>
  <c r="H14" i="249"/>
  <c r="H15" i="249"/>
  <c r="H16" i="249"/>
  <c r="H17" i="249"/>
  <c r="H18" i="249"/>
  <c r="H19" i="249"/>
  <c r="H20" i="249"/>
  <c r="H21" i="249"/>
  <c r="H13" i="249"/>
  <c r="G14" i="249"/>
  <c r="G15" i="249"/>
  <c r="G16" i="249"/>
  <c r="G17" i="249"/>
  <c r="G18" i="249"/>
  <c r="G19" i="249"/>
  <c r="G20" i="249"/>
  <c r="G21" i="249"/>
  <c r="G13" i="249"/>
  <c r="E8" i="251"/>
  <c r="E9" i="251"/>
  <c r="E10" i="251"/>
  <c r="E11" i="251"/>
  <c r="E12" i="251"/>
  <c r="E13" i="251"/>
  <c r="E14" i="251"/>
  <c r="E15" i="251"/>
  <c r="E16" i="251"/>
  <c r="E17" i="251"/>
  <c r="E18" i="251"/>
  <c r="E19" i="251"/>
  <c r="E20" i="251"/>
  <c r="E21" i="251"/>
  <c r="E22" i="251"/>
  <c r="E23" i="251"/>
  <c r="E24" i="251"/>
  <c r="E25" i="251"/>
  <c r="E26" i="251"/>
  <c r="E27" i="251"/>
  <c r="E28" i="251"/>
  <c r="E29" i="251"/>
  <c r="E30" i="251"/>
  <c r="E31" i="251"/>
  <c r="E7" i="251"/>
  <c r="E21" i="249"/>
  <c r="E20" i="249"/>
  <c r="E19" i="249"/>
  <c r="E18" i="249"/>
  <c r="E17" i="249"/>
  <c r="E16" i="249"/>
  <c r="E15" i="249"/>
  <c r="E14" i="249"/>
  <c r="E13" i="249"/>
  <c r="E15" i="250"/>
  <c r="E16" i="250"/>
  <c r="E17" i="250"/>
  <c r="E18" i="250"/>
  <c r="E19" i="250"/>
  <c r="E20" i="250"/>
  <c r="E21" i="250"/>
  <c r="E14" i="250"/>
  <c r="E13" i="250"/>
  <c r="B21" i="248"/>
  <c r="B23" i="248"/>
  <c r="B20" i="248"/>
</calcChain>
</file>

<file path=xl/comments1.xml><?xml version="1.0" encoding="utf-8"?>
<comments xmlns="http://schemas.openxmlformats.org/spreadsheetml/2006/main">
  <authors>
    <author>yx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点被破坏</t>
        </r>
      </text>
    </comment>
  </commentList>
</comments>
</file>

<file path=xl/sharedStrings.xml><?xml version="1.0" encoding="utf-8"?>
<sst xmlns="http://schemas.openxmlformats.org/spreadsheetml/2006/main" count="575" uniqueCount="234">
  <si>
    <t>目     录</t>
    <phoneticPr fontId="19" type="noConversion"/>
  </si>
  <si>
    <t>……………………</t>
    <phoneticPr fontId="19" type="noConversion"/>
  </si>
  <si>
    <t>水准线路观测高差表</t>
  </si>
  <si>
    <r>
      <rPr>
        <sz val="9"/>
        <color indexed="8"/>
        <rFont val="宋体"/>
        <family val="3"/>
        <charset val="134"/>
      </rPr>
      <t>起点名</t>
    </r>
  </si>
  <si>
    <r>
      <rPr>
        <sz val="9"/>
        <color indexed="8"/>
        <rFont val="宋体"/>
        <family val="3"/>
        <charset val="134"/>
      </rPr>
      <t>终点名</t>
    </r>
  </si>
  <si>
    <r>
      <rPr>
        <sz val="9"/>
        <color indexed="8"/>
        <rFont val="宋体"/>
        <family val="3"/>
        <charset val="134"/>
      </rPr>
      <t>观测高差</t>
    </r>
    <r>
      <rPr>
        <sz val="9"/>
        <color indexed="8"/>
        <rFont val="Times New Roman"/>
        <family val="1"/>
      </rPr>
      <t>(M)</t>
    </r>
  </si>
  <si>
    <t>水准线路高程成果表</t>
  </si>
  <si>
    <r>
      <rPr>
        <sz val="9"/>
        <color indexed="8"/>
        <rFont val="宋体"/>
        <family val="3"/>
        <charset val="134"/>
      </rPr>
      <t>点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名</t>
    </r>
  </si>
  <si>
    <r>
      <rPr>
        <sz val="9"/>
        <color indexed="8"/>
        <rFont val="宋体"/>
        <family val="3"/>
        <charset val="134"/>
      </rPr>
      <t>高程成果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</si>
  <si>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棱镜中心高程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</si>
  <si>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球顶高程</t>
    </r>
    <r>
      <rPr>
        <sz val="9"/>
        <color indexed="8"/>
        <rFont val="Times New Roman"/>
        <family val="1"/>
      </rPr>
      <t>(M)</t>
    </r>
  </si>
  <si>
    <t>观测(监测)点成果表</t>
  </si>
  <si>
    <r>
      <rPr>
        <sz val="9"/>
        <color indexed="8"/>
        <rFont val="宋体"/>
        <family val="3"/>
        <charset val="134"/>
      </rPr>
      <t>观测点点号</t>
    </r>
  </si>
  <si>
    <r>
      <rPr>
        <sz val="9"/>
        <color indexed="8"/>
        <rFont val="宋体"/>
        <family val="3"/>
        <charset val="134"/>
      </rPr>
      <t>高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</si>
  <si>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备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注</t>
    </r>
  </si>
  <si>
    <r>
      <rPr>
        <sz val="9"/>
        <color indexed="8"/>
        <rFont val="宋体"/>
        <family val="3"/>
        <charset val="134"/>
      </rPr>
      <t>计算者</t>
    </r>
    <r>
      <rPr>
        <sz val="9"/>
        <color indexed="8"/>
        <rFont val="Times New Roman"/>
        <family val="1"/>
      </rPr>
      <t xml:space="preserve">:    </t>
    </r>
    <phoneticPr fontId="23" type="noConversion"/>
  </si>
  <si>
    <r>
      <rPr>
        <sz val="9"/>
        <color indexed="8"/>
        <rFont val="宋体"/>
        <family val="3"/>
        <charset val="134"/>
      </rPr>
      <t>检查者</t>
    </r>
    <r>
      <rPr>
        <sz val="9"/>
        <color indexed="8"/>
        <rFont val="Times New Roman"/>
        <family val="1"/>
      </rPr>
      <t xml:space="preserve">: </t>
    </r>
    <phoneticPr fontId="23" type="noConversion"/>
  </si>
  <si>
    <r>
      <rPr>
        <sz val="9"/>
        <color indexed="8"/>
        <rFont val="宋体"/>
        <family val="3"/>
        <charset val="134"/>
      </rPr>
      <t>日期</t>
    </r>
    <r>
      <rPr>
        <sz val="9"/>
        <color indexed="8"/>
        <rFont val="Times New Roman"/>
        <family val="1"/>
      </rPr>
      <t>:</t>
    </r>
    <phoneticPr fontId="23" type="noConversion"/>
  </si>
  <si>
    <t>xxxx.xx.xx观测成果</t>
    <phoneticPr fontId="19" type="noConversion"/>
  </si>
  <si>
    <t>上行路堤纵断面成果表（图）</t>
    <phoneticPr fontId="28" type="noConversion"/>
  </si>
  <si>
    <t>日 期              测 点</t>
    <phoneticPr fontId="28" type="noConversion"/>
  </si>
  <si>
    <t>里程</t>
    <phoneticPr fontId="28" type="noConversion"/>
  </si>
  <si>
    <t>备注          (对应CPIII点号)</t>
    <phoneticPr fontId="28" type="noConversion"/>
  </si>
  <si>
    <t>初测高程</t>
  </si>
  <si>
    <t>高 程</t>
  </si>
  <si>
    <t>沉降量(mm)</t>
  </si>
  <si>
    <t>高 程</t>
    <phoneticPr fontId="28" type="noConversion"/>
  </si>
  <si>
    <t>沉降量(mm)</t>
    <phoneticPr fontId="28" type="noConversion"/>
  </si>
  <si>
    <t>(m)</t>
  </si>
  <si>
    <t>本次</t>
    <phoneticPr fontId="28" type="noConversion"/>
  </si>
  <si>
    <t>(m)</t>
    <phoneticPr fontId="28" type="noConversion"/>
  </si>
  <si>
    <t xml:space="preserve">本次	</t>
    <phoneticPr fontId="28" type="noConversion"/>
  </si>
  <si>
    <t>累计</t>
    <phoneticPr fontId="28" type="noConversion"/>
  </si>
  <si>
    <t xml:space="preserve">本次	</t>
  </si>
  <si>
    <t>累计</t>
  </si>
  <si>
    <t xml:space="preserve"> 2016年</t>
    <phoneticPr fontId="28" type="noConversion"/>
  </si>
  <si>
    <t>累计变化合成图</t>
    <phoneticPr fontId="32" type="noConversion"/>
  </si>
  <si>
    <t>……………………</t>
    <phoneticPr fontId="32" type="noConversion"/>
  </si>
  <si>
    <t>相邻CPⅢ点间观测高差成果比较表（图）</t>
    <phoneticPr fontId="32" type="noConversion"/>
  </si>
  <si>
    <t>上行路堤纵断面成果表（图）</t>
  </si>
  <si>
    <t>下行路堤纵断面成果表（图）</t>
  </si>
  <si>
    <t>相邻CPⅢ点间观测高差成果比较表（图）</t>
    <phoneticPr fontId="19" type="noConversion"/>
  </si>
  <si>
    <t>日 期                    测 点</t>
    <phoneticPr fontId="19" type="noConversion"/>
  </si>
  <si>
    <t>观测高差</t>
    <phoneticPr fontId="19" type="noConversion"/>
  </si>
  <si>
    <t>变化量(mm)</t>
    <phoneticPr fontId="19" type="noConversion"/>
  </si>
  <si>
    <t>点号</t>
    <phoneticPr fontId="19" type="noConversion"/>
  </si>
  <si>
    <t>(m)</t>
    <phoneticPr fontId="19" type="noConversion"/>
  </si>
  <si>
    <t xml:space="preserve">本次	</t>
    <phoneticPr fontId="19" type="noConversion"/>
  </si>
  <si>
    <t>累计</t>
    <phoneticPr fontId="19" type="noConversion"/>
  </si>
  <si>
    <t>CPIII0647305</t>
  </si>
  <si>
    <t>CPIII0647307</t>
  </si>
  <si>
    <t>CPIII0647309</t>
  </si>
  <si>
    <t>CPIII0647311</t>
  </si>
  <si>
    <t>CPIII0647313</t>
  </si>
  <si>
    <t>CPIII0647315</t>
  </si>
  <si>
    <t>CPIII0647317</t>
  </si>
  <si>
    <t>CPIII0647319</t>
  </si>
  <si>
    <t>CPIII0647321</t>
  </si>
  <si>
    <r>
      <t>(第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次)</t>
    </r>
    <phoneticPr fontId="28" type="noConversion"/>
  </si>
  <si>
    <t>CPIII0647306</t>
    <phoneticPr fontId="39" type="noConversion"/>
  </si>
  <si>
    <t>CPIII0647308</t>
  </si>
  <si>
    <t>CPIII0647310</t>
  </si>
  <si>
    <t>CPIII0647312</t>
  </si>
  <si>
    <t>CPIII0647314</t>
  </si>
  <si>
    <t>CPIII0647316</t>
  </si>
  <si>
    <t>CPIII0647318</t>
  </si>
  <si>
    <t>CPIII0647320</t>
  </si>
  <si>
    <t>CPIII0647322</t>
  </si>
  <si>
    <r>
      <t>线路名称：：CPⅢ</t>
    </r>
    <r>
      <rPr>
        <sz val="9"/>
        <color indexed="8"/>
        <rFont val="宋体"/>
        <family val="3"/>
        <charset val="134"/>
      </rPr>
      <t>0646335</t>
    </r>
    <r>
      <rPr>
        <sz val="9"/>
        <color indexed="8"/>
        <rFont val="宋体"/>
        <family val="3"/>
        <charset val="134"/>
      </rPr>
      <t>－CPⅢ</t>
    </r>
    <r>
      <rPr>
        <sz val="9"/>
        <color indexed="8"/>
        <rFont val="宋体"/>
        <family val="3"/>
        <charset val="134"/>
      </rPr>
      <t>0647333</t>
    </r>
    <r>
      <rPr>
        <sz val="9"/>
        <color indexed="8"/>
        <rFont val="宋体"/>
        <family val="3"/>
        <charset val="134"/>
      </rPr>
      <t>二等水准沉降观测</t>
    </r>
    <phoneticPr fontId="39" type="noConversion"/>
  </si>
  <si>
    <r>
      <t>起始点：CPⅢ</t>
    </r>
    <r>
      <rPr>
        <sz val="9"/>
        <color indexed="8"/>
        <rFont val="宋体"/>
        <family val="3"/>
        <charset val="134"/>
      </rPr>
      <t>0646335</t>
    </r>
    <r>
      <rPr>
        <sz val="9"/>
        <color indexed="8"/>
        <rFont val="宋体"/>
        <family val="3"/>
        <charset val="134"/>
      </rPr>
      <t xml:space="preserve">    高程值：</t>
    </r>
    <r>
      <rPr>
        <sz val="9"/>
        <color indexed="8"/>
        <rFont val="宋体"/>
        <family val="3"/>
        <charset val="134"/>
      </rPr>
      <t>500.0000</t>
    </r>
    <r>
      <rPr>
        <sz val="9"/>
        <color indexed="8"/>
        <rFont val="宋体"/>
        <family val="3"/>
        <charset val="134"/>
      </rPr>
      <t>M</t>
    </r>
    <phoneticPr fontId="39" type="noConversion"/>
  </si>
  <si>
    <r>
      <t>结束点：CPⅢ0647333</t>
    </r>
    <r>
      <rPr>
        <sz val="9"/>
        <color indexed="8"/>
        <rFont val="宋体"/>
        <family val="3"/>
        <charset val="134"/>
      </rPr>
      <t xml:space="preserve">    高程值：500.2018M</t>
    </r>
    <phoneticPr fontId="39" type="noConversion"/>
  </si>
  <si>
    <t>K647+058</t>
  </si>
  <si>
    <t>K647+094</t>
  </si>
  <si>
    <t>K647+129</t>
  </si>
  <si>
    <t>K647+172</t>
  </si>
  <si>
    <t>K647+212</t>
  </si>
  <si>
    <t>K647+247</t>
  </si>
  <si>
    <t>K647+283</t>
  </si>
  <si>
    <t>K647+329</t>
  </si>
  <si>
    <t>K647+364</t>
  </si>
  <si>
    <r>
      <t>(第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次)</t>
    </r>
    <phoneticPr fontId="28" type="noConversion"/>
  </si>
  <si>
    <t>K647+594</t>
  </si>
  <si>
    <t>K647+642</t>
  </si>
  <si>
    <t>K646+849</t>
  </si>
  <si>
    <t>K646+889</t>
  </si>
  <si>
    <t>K646+921</t>
    <phoneticPr fontId="42" type="noConversion"/>
  </si>
  <si>
    <t>K646+961</t>
    <phoneticPr fontId="42" type="noConversion"/>
  </si>
  <si>
    <t>K646+993</t>
    <phoneticPr fontId="42" type="noConversion"/>
  </si>
  <si>
    <t>CPIII0647301</t>
  </si>
  <si>
    <t>CPIII0647303</t>
  </si>
  <si>
    <t>CPIII0647341</t>
    <phoneticPr fontId="28" type="noConversion"/>
  </si>
  <si>
    <t>CPIII0647339</t>
    <phoneticPr fontId="28" type="noConversion"/>
  </si>
  <si>
    <t>CPIII0647335</t>
  </si>
  <si>
    <t>CPIII0647337</t>
  </si>
  <si>
    <t>CPIII0647323</t>
  </si>
  <si>
    <t>CPIII0647325</t>
  </si>
  <si>
    <t>CPIII0647331</t>
    <phoneticPr fontId="28" type="noConversion"/>
  </si>
  <si>
    <t>CPIII0647332</t>
  </si>
  <si>
    <t>CPIII0647333</t>
    <phoneticPr fontId="28" type="noConversion"/>
  </si>
  <si>
    <t>CPIII0647302</t>
  </si>
  <si>
    <t>CPIII0647304</t>
  </si>
  <si>
    <t>CPIII0646342</t>
    <phoneticPr fontId="28" type="noConversion"/>
  </si>
  <si>
    <t>CPIII0646340</t>
    <phoneticPr fontId="28" type="noConversion"/>
  </si>
  <si>
    <t>CPIII0646336</t>
  </si>
  <si>
    <t>CPIII0646338</t>
  </si>
  <si>
    <t>CPIII0647324</t>
  </si>
  <si>
    <t>CPIII0647326</t>
  </si>
  <si>
    <t>CPIII0647328</t>
  </si>
  <si>
    <t>CPIII0647330</t>
  </si>
  <si>
    <t>CPIII0647334</t>
  </si>
  <si>
    <t>CPIII0647327</t>
  </si>
  <si>
    <t>CPIII0647329</t>
  </si>
  <si>
    <t>K647+398</t>
    <phoneticPr fontId="28" type="noConversion"/>
  </si>
  <si>
    <t>K647+437</t>
    <phoneticPr fontId="28" type="noConversion"/>
  </si>
  <si>
    <t>K647+492</t>
    <phoneticPr fontId="28" type="noConversion"/>
  </si>
  <si>
    <t>K647+542</t>
    <phoneticPr fontId="28" type="noConversion"/>
  </si>
  <si>
    <r>
      <rPr>
        <sz val="9"/>
        <rFont val="宋体"/>
        <family val="3"/>
        <charset val="134"/>
      </rPr>
      <t>初测高程</t>
    </r>
  </si>
  <si>
    <r>
      <rPr>
        <sz val="9"/>
        <rFont val="宋体"/>
        <family val="3"/>
        <charset val="134"/>
      </rPr>
      <t xml:space="preserve">本次	</t>
    </r>
  </si>
  <si>
    <r>
      <rPr>
        <sz val="9"/>
        <rFont val="宋体"/>
        <family val="3"/>
        <charset val="134"/>
      </rPr>
      <t>累计</t>
    </r>
  </si>
  <si>
    <r>
      <rPr>
        <sz val="9"/>
        <rFont val="宋体"/>
        <family val="3"/>
        <charset val="134"/>
      </rPr>
      <t xml:space="preserve">本次	</t>
    </r>
    <phoneticPr fontId="28" type="noConversion"/>
  </si>
  <si>
    <r>
      <rPr>
        <sz val="9"/>
        <rFont val="宋体"/>
        <family val="3"/>
        <charset val="134"/>
      </rPr>
      <t>累计</t>
    </r>
    <phoneticPr fontId="28" type="noConversion"/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</si>
  <si>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</si>
  <si>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</si>
  <si>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期</t>
    </r>
    <r>
      <rPr>
        <sz val="9"/>
        <rFont val="Times New Roman"/>
        <family val="1"/>
      </rPr>
      <t xml:space="preserve">              </t>
    </r>
    <r>
      <rPr>
        <sz val="9"/>
        <rFont val="宋体"/>
        <family val="3"/>
        <charset val="134"/>
      </rPr>
      <t>测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点</t>
    </r>
    <phoneticPr fontId="28" type="noConversion"/>
  </si>
  <si>
    <r>
      <rPr>
        <sz val="9"/>
        <rFont val="宋体"/>
        <family val="3"/>
        <charset val="134"/>
      </rPr>
      <t>里程</t>
    </r>
    <phoneticPr fontId="28" type="noConversion"/>
  </si>
  <si>
    <r>
      <t xml:space="preserve"> 2016</t>
    </r>
    <r>
      <rPr>
        <sz val="9"/>
        <rFont val="宋体"/>
        <family val="3"/>
        <charset val="134"/>
      </rPr>
      <t>年</t>
    </r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</si>
  <si>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</si>
  <si>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</si>
  <si>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  <phoneticPr fontId="28" type="noConversion"/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</si>
  <si>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  <phoneticPr fontId="28" type="noConversion"/>
  </si>
  <si>
    <t>本次沉降量</t>
    <phoneticPr fontId="28" type="noConversion"/>
  </si>
  <si>
    <t>(mm)</t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</si>
  <si>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4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</si>
  <si>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t>K646+921</t>
  </si>
  <si>
    <t>K646+961</t>
  </si>
  <si>
    <t>K646+993</t>
  </si>
  <si>
    <t>K647+398</t>
  </si>
  <si>
    <t>K647+437</t>
  </si>
  <si>
    <t>K647+492</t>
  </si>
  <si>
    <t>K647+542</t>
  </si>
  <si>
    <r>
      <t>(第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>次)</t>
    </r>
    <phoneticPr fontId="19" type="noConversion"/>
  </si>
  <si>
    <r>
      <t>(第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次)</t>
    </r>
    <phoneticPr fontId="19" type="noConversion"/>
  </si>
  <si>
    <t>(第6次)</t>
    <phoneticPr fontId="19" type="noConversion"/>
  </si>
  <si>
    <r>
      <t>(第</t>
    </r>
    <r>
      <rPr>
        <sz val="9"/>
        <rFont val="宋体"/>
        <family val="3"/>
        <charset val="134"/>
      </rPr>
      <t>7</t>
    </r>
    <r>
      <rPr>
        <sz val="9"/>
        <rFont val="宋体"/>
        <family val="3"/>
        <charset val="134"/>
      </rPr>
      <t>次)</t>
    </r>
    <phoneticPr fontId="28" type="noConversion"/>
  </si>
  <si>
    <r>
      <t>(第8</t>
    </r>
    <r>
      <rPr>
        <sz val="9"/>
        <rFont val="宋体"/>
        <family val="3"/>
        <charset val="134"/>
      </rPr>
      <t>次)</t>
    </r>
    <phoneticPr fontId="28" type="noConversion"/>
  </si>
  <si>
    <t>袁宵</t>
    <phoneticPr fontId="23" type="noConversion"/>
  </si>
  <si>
    <t>观测(加密监测)点成果表</t>
    <phoneticPr fontId="48" type="noConversion"/>
  </si>
  <si>
    <r>
      <rPr>
        <sz val="9"/>
        <color indexed="8"/>
        <rFont val="宋体"/>
        <family val="3"/>
        <charset val="134"/>
      </rPr>
      <t>观测点点号</t>
    </r>
  </si>
  <si>
    <r>
      <rPr>
        <sz val="9"/>
        <color indexed="8"/>
        <rFont val="宋体"/>
        <family val="3"/>
        <charset val="134"/>
      </rPr>
      <t>高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</si>
  <si>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备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注</t>
    </r>
  </si>
  <si>
    <r>
      <rPr>
        <sz val="9"/>
        <color indexed="8"/>
        <rFont val="宋体"/>
        <family val="3"/>
        <charset val="134"/>
      </rPr>
      <t>计算者</t>
    </r>
    <r>
      <rPr>
        <sz val="9"/>
        <color indexed="8"/>
        <rFont val="Times New Roman"/>
        <family val="1"/>
      </rPr>
      <t xml:space="preserve">:    </t>
    </r>
    <phoneticPr fontId="48" type="noConversion"/>
  </si>
  <si>
    <r>
      <rPr>
        <sz val="9"/>
        <color indexed="8"/>
        <rFont val="宋体"/>
        <family val="3"/>
        <charset val="134"/>
      </rPr>
      <t>检查者</t>
    </r>
    <r>
      <rPr>
        <sz val="9"/>
        <color indexed="8"/>
        <rFont val="Times New Roman"/>
        <family val="1"/>
      </rPr>
      <t xml:space="preserve">: </t>
    </r>
    <phoneticPr fontId="48" type="noConversion"/>
  </si>
  <si>
    <t>袁宵</t>
    <phoneticPr fontId="48" type="noConversion"/>
  </si>
  <si>
    <r>
      <rPr>
        <sz val="9"/>
        <color indexed="8"/>
        <rFont val="宋体"/>
        <family val="3"/>
        <charset val="134"/>
      </rPr>
      <t>日期</t>
    </r>
    <r>
      <rPr>
        <sz val="9"/>
        <color indexed="8"/>
        <rFont val="Times New Roman"/>
        <family val="1"/>
      </rPr>
      <t>:</t>
    </r>
    <phoneticPr fontId="48" type="noConversion"/>
  </si>
  <si>
    <t>647319B11</t>
  </si>
  <si>
    <t>647317M21</t>
  </si>
  <si>
    <t>647317M11</t>
  </si>
  <si>
    <t>647313B11</t>
  </si>
  <si>
    <t>647311B11</t>
  </si>
  <si>
    <t>647309M21</t>
  </si>
  <si>
    <t>647309M11</t>
  </si>
  <si>
    <t>647307B11</t>
  </si>
  <si>
    <t>647305B11</t>
  </si>
  <si>
    <t>647303B11</t>
  </si>
  <si>
    <t>647301B11</t>
  </si>
  <si>
    <t>647301B12</t>
  </si>
  <si>
    <t>647303B12</t>
  </si>
  <si>
    <t>647305B12</t>
  </si>
  <si>
    <t>647307B12</t>
  </si>
  <si>
    <t>647309M12</t>
  </si>
  <si>
    <t>647309M22</t>
  </si>
  <si>
    <t>647311B12</t>
  </si>
  <si>
    <t>647313B12</t>
  </si>
  <si>
    <t>647315B12</t>
  </si>
  <si>
    <t>647317M12</t>
  </si>
  <si>
    <t>647317M22</t>
  </si>
  <si>
    <t>647319B12</t>
  </si>
  <si>
    <t>K647+008</t>
    <phoneticPr fontId="23" type="noConversion"/>
  </si>
  <si>
    <t>K647+040</t>
    <phoneticPr fontId="23" type="noConversion"/>
  </si>
  <si>
    <t>K647+078</t>
    <phoneticPr fontId="23" type="noConversion"/>
  </si>
  <si>
    <t>K647+008</t>
    <phoneticPr fontId="23" type="noConversion"/>
  </si>
  <si>
    <t>K647+040</t>
    <phoneticPr fontId="23" type="noConversion"/>
  </si>
  <si>
    <t>K647+111</t>
    <phoneticPr fontId="23" type="noConversion"/>
  </si>
  <si>
    <t>K647+129</t>
    <phoneticPr fontId="23" type="noConversion"/>
  </si>
  <si>
    <t>K647+143</t>
    <phoneticPr fontId="23" type="noConversion"/>
  </si>
  <si>
    <t>K647+157</t>
    <phoneticPr fontId="23" type="noConversion"/>
  </si>
  <si>
    <t>K647+192</t>
    <phoneticPr fontId="23" type="noConversion"/>
  </si>
  <si>
    <t>K647+230</t>
    <phoneticPr fontId="23" type="noConversion"/>
  </si>
  <si>
    <t>K647+265</t>
    <phoneticPr fontId="23" type="noConversion"/>
  </si>
  <si>
    <t>K647+298</t>
    <phoneticPr fontId="23" type="noConversion"/>
  </si>
  <si>
    <t>K647+313</t>
    <phoneticPr fontId="23" type="noConversion"/>
  </si>
  <si>
    <t>K647+347</t>
    <phoneticPr fontId="23" type="noConversion"/>
  </si>
  <si>
    <t>647315B11</t>
    <phoneticPr fontId="23" type="noConversion"/>
  </si>
  <si>
    <r>
      <rPr>
        <sz val="9"/>
        <rFont val="黑体"/>
        <family val="3"/>
        <charset val="134"/>
      </rPr>
      <t>上行路堤纵断面成果表（图）</t>
    </r>
    <phoneticPr fontId="48" type="noConversion"/>
  </si>
  <si>
    <r>
      <rPr>
        <sz val="9"/>
        <rFont val="宋体"/>
        <family val="3"/>
        <charset val="134"/>
      </rPr>
      <t>里程</t>
    </r>
    <phoneticPr fontId="48" type="noConversion"/>
  </si>
  <si>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日</t>
    </r>
    <phoneticPr fontId="48" type="noConversion"/>
  </si>
  <si>
    <r>
      <rPr>
        <sz val="9"/>
        <rFont val="宋体"/>
        <family val="3"/>
        <charset val="134"/>
      </rPr>
      <t>备注</t>
    </r>
    <r>
      <rPr>
        <sz val="9"/>
        <rFont val="Times New Roman"/>
        <family val="1"/>
      </rPr>
      <t xml:space="preserve">                  (</t>
    </r>
    <r>
      <rPr>
        <sz val="9"/>
        <rFont val="宋体"/>
        <family val="3"/>
        <charset val="134"/>
      </rPr>
      <t>对应</t>
    </r>
    <r>
      <rPr>
        <sz val="9"/>
        <rFont val="Times New Roman"/>
        <family val="1"/>
      </rPr>
      <t>CPIII</t>
    </r>
    <r>
      <rPr>
        <sz val="9"/>
        <rFont val="宋体"/>
        <family val="3"/>
        <charset val="134"/>
      </rPr>
      <t>点号</t>
    </r>
    <r>
      <rPr>
        <sz val="9"/>
        <rFont val="Times New Roman"/>
        <family val="1"/>
      </rPr>
      <t>)</t>
    </r>
    <phoneticPr fontId="4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</si>
  <si>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 xml:space="preserve">   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</si>
  <si>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r>
      <rPr>
        <sz val="9"/>
        <rFont val="宋体"/>
        <family val="3"/>
        <charset val="134"/>
      </rPr>
      <t>初测高程</t>
    </r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</si>
  <si>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</si>
  <si>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</si>
  <si>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  <phoneticPr fontId="48" type="noConversion"/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</si>
  <si>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  <phoneticPr fontId="48" type="noConversion"/>
  </si>
  <si>
    <t>本次</t>
    <phoneticPr fontId="48" type="noConversion"/>
  </si>
  <si>
    <t>(m)</t>
    <phoneticPr fontId="48" type="noConversion"/>
  </si>
  <si>
    <r>
      <rPr>
        <sz val="9"/>
        <rFont val="宋体"/>
        <family val="3"/>
        <charset val="134"/>
      </rPr>
      <t xml:space="preserve">本次	</t>
    </r>
    <phoneticPr fontId="48" type="noConversion"/>
  </si>
  <si>
    <r>
      <rPr>
        <sz val="9"/>
        <rFont val="宋体"/>
        <family val="3"/>
        <charset val="134"/>
      </rPr>
      <t>累计</t>
    </r>
    <phoneticPr fontId="48" type="noConversion"/>
  </si>
  <si>
    <r>
      <rPr>
        <sz val="9"/>
        <rFont val="宋体"/>
        <family val="3"/>
        <charset val="134"/>
      </rPr>
      <t xml:space="preserve">本次	</t>
    </r>
  </si>
  <si>
    <r>
      <rPr>
        <sz val="9"/>
        <rFont val="宋体"/>
        <family val="3"/>
        <charset val="134"/>
      </rPr>
      <t>累计</t>
    </r>
  </si>
  <si>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期</t>
    </r>
    <r>
      <rPr>
        <sz val="9"/>
        <rFont val="Times New Roman"/>
        <family val="1"/>
      </rPr>
      <t xml:space="preserve">                                     </t>
    </r>
    <r>
      <rPr>
        <sz val="9"/>
        <rFont val="宋体"/>
        <family val="3"/>
        <charset val="134"/>
      </rPr>
      <t>测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点</t>
    </r>
    <phoneticPr fontId="48" type="noConversion"/>
  </si>
  <si>
    <r>
      <t xml:space="preserve"> 2017</t>
    </r>
    <r>
      <rPr>
        <sz val="9"/>
        <rFont val="宋体"/>
        <family val="3"/>
        <charset val="134"/>
      </rPr>
      <t>年</t>
    </r>
    <phoneticPr fontId="48" type="noConversion"/>
  </si>
  <si>
    <t>年  月  日</t>
  </si>
  <si>
    <t>(第    次)</t>
    <phoneticPr fontId="48" type="noConversion"/>
  </si>
  <si>
    <t>下行路堤纵断面成果表（图）</t>
    <phoneticPr fontId="48" type="noConversion"/>
  </si>
  <si>
    <r>
      <rPr>
        <sz val="9"/>
        <rFont val="宋体"/>
        <family val="3"/>
        <charset val="134"/>
      </rPr>
      <t>项目名称：杭深线</t>
    </r>
    <r>
      <rPr>
        <sz val="9"/>
        <rFont val="Times New Roman"/>
        <family val="1"/>
      </rPr>
      <t>K646+849</t>
    </r>
    <r>
      <rPr>
        <sz val="9"/>
        <rFont val="宋体"/>
        <family val="3"/>
        <charset val="134"/>
      </rPr>
      <t>～</t>
    </r>
    <r>
      <rPr>
        <sz val="9"/>
        <rFont val="Times New Roman"/>
        <family val="1"/>
      </rPr>
      <t>K647+642</t>
    </r>
    <r>
      <rPr>
        <sz val="9"/>
        <rFont val="宋体"/>
        <family val="3"/>
        <charset val="134"/>
      </rPr>
      <t>重点沉降观测地段</t>
    </r>
    <r>
      <rPr>
        <sz val="9"/>
        <rFont val="Times New Roman"/>
        <family val="1"/>
      </rPr>
      <t xml:space="preserve">            </t>
    </r>
    <r>
      <rPr>
        <sz val="9"/>
        <rFont val="宋体"/>
        <family val="3"/>
        <charset val="134"/>
      </rPr>
      <t>施工地点：苍南站</t>
    </r>
    <r>
      <rPr>
        <sz val="9"/>
        <rFont val="Times New Roman"/>
        <family val="1"/>
      </rPr>
      <t xml:space="preserve">                  </t>
    </r>
    <r>
      <rPr>
        <sz val="9"/>
        <rFont val="宋体"/>
        <family val="3"/>
        <charset val="134"/>
      </rPr>
      <t>测量等级：二等</t>
    </r>
    <r>
      <rPr>
        <sz val="9"/>
        <rFont val="Times New Roman"/>
        <family val="1"/>
      </rPr>
      <t xml:space="preserve">                   </t>
    </r>
    <r>
      <rPr>
        <sz val="9"/>
        <rFont val="宋体"/>
        <family val="3"/>
        <charset val="134"/>
      </rPr>
      <t>第</t>
    </r>
    <r>
      <rPr>
        <u/>
        <sz val="9"/>
        <rFont val="Times New Roman"/>
        <family val="1"/>
      </rPr>
      <t xml:space="preserve"> 1 </t>
    </r>
    <r>
      <rPr>
        <sz val="9"/>
        <rFont val="宋体"/>
        <family val="3"/>
        <charset val="134"/>
      </rPr>
      <t>页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共</t>
    </r>
    <r>
      <rPr>
        <sz val="9"/>
        <rFont val="Times New Roman"/>
        <family val="1"/>
      </rPr>
      <t xml:space="preserve"> </t>
    </r>
    <r>
      <rPr>
        <u/>
        <sz val="9"/>
        <rFont val="Times New Roman"/>
        <family val="1"/>
      </rPr>
      <t xml:space="preserve">1 </t>
    </r>
    <r>
      <rPr>
        <sz val="9"/>
        <rFont val="宋体"/>
        <family val="3"/>
        <charset val="134"/>
      </rPr>
      <t>页</t>
    </r>
    <phoneticPr fontId="39" type="noConversion"/>
  </si>
  <si>
    <r>
      <t>项目名称：杭深线</t>
    </r>
    <r>
      <rPr>
        <sz val="10"/>
        <rFont val="宋体"/>
        <family val="3"/>
        <charset val="134"/>
      </rPr>
      <t>K647+050-K647+350</t>
    </r>
    <r>
      <rPr>
        <sz val="10"/>
        <rFont val="宋体"/>
        <family val="3"/>
        <charset val="134"/>
      </rPr>
      <t>重点沉降观测地段            施工地点：苍南站                  测量等级：二等                   第</t>
    </r>
    <r>
      <rPr>
        <u/>
        <sz val="10"/>
        <rFont val="宋体"/>
        <family val="3"/>
        <charset val="134"/>
      </rPr>
      <t xml:space="preserve"> 1 </t>
    </r>
    <r>
      <rPr>
        <sz val="10"/>
        <rFont val="宋体"/>
        <family val="3"/>
        <charset val="134"/>
      </rPr>
      <t xml:space="preserve">页  共 </t>
    </r>
    <r>
      <rPr>
        <u/>
        <sz val="10"/>
        <rFont val="宋体"/>
        <family val="3"/>
        <charset val="134"/>
      </rPr>
      <t xml:space="preserve">1 </t>
    </r>
    <r>
      <rPr>
        <sz val="10"/>
        <rFont val="宋体"/>
        <family val="3"/>
        <charset val="134"/>
      </rPr>
      <t>页</t>
    </r>
    <phoneticPr fontId="39" type="noConversion"/>
  </si>
  <si>
    <r>
      <t>杭深线K647+050-K647+350</t>
    </r>
    <r>
      <rPr>
        <b/>
        <sz val="11"/>
        <color indexed="8"/>
        <rFont val="宋体"/>
        <family val="3"/>
        <charset val="134"/>
      </rPr>
      <t>重点沉降观测地段观测成果</t>
    </r>
    <phoneticPr fontId="39" type="noConversion"/>
  </si>
  <si>
    <r>
      <t>项目名称：杭深线</t>
    </r>
    <r>
      <rPr>
        <sz val="10"/>
        <rFont val="宋体"/>
        <family val="3"/>
        <charset val="134"/>
      </rPr>
      <t>K647+050-K647+350</t>
    </r>
    <r>
      <rPr>
        <sz val="10"/>
        <rFont val="宋体"/>
        <family val="3"/>
        <charset val="134"/>
      </rPr>
      <t>重点沉降观测地段            施工地点：苍南站                  测量等级：二等                   第</t>
    </r>
    <r>
      <rPr>
        <u/>
        <sz val="10"/>
        <rFont val="宋体"/>
        <family val="3"/>
        <charset val="134"/>
      </rPr>
      <t xml:space="preserve"> 1 </t>
    </r>
    <r>
      <rPr>
        <sz val="10"/>
        <rFont val="宋体"/>
        <family val="3"/>
        <charset val="134"/>
      </rPr>
      <t xml:space="preserve">页  共 </t>
    </r>
    <r>
      <rPr>
        <u/>
        <sz val="10"/>
        <rFont val="宋体"/>
        <family val="3"/>
        <charset val="134"/>
      </rPr>
      <t xml:space="preserve">1 </t>
    </r>
    <r>
      <rPr>
        <sz val="10"/>
        <rFont val="宋体"/>
        <family val="3"/>
        <charset val="134"/>
      </rPr>
      <t>页</t>
    </r>
    <phoneticPr fontId="39" type="noConversion"/>
  </si>
  <si>
    <r>
      <rPr>
        <sz val="9"/>
        <rFont val="宋体"/>
        <family val="3"/>
        <charset val="134"/>
      </rPr>
      <t>项目名称：杭深线</t>
    </r>
    <r>
      <rPr>
        <sz val="9"/>
        <rFont val="Times New Roman"/>
        <family val="1"/>
      </rPr>
      <t>K647+050-K647+350</t>
    </r>
    <r>
      <rPr>
        <sz val="9"/>
        <rFont val="宋体"/>
        <family val="3"/>
        <charset val="134"/>
      </rPr>
      <t>重点沉降观测地段</t>
    </r>
    <r>
      <rPr>
        <sz val="9"/>
        <rFont val="Times New Roman"/>
        <family val="1"/>
      </rPr>
      <t xml:space="preserve">             </t>
    </r>
    <r>
      <rPr>
        <sz val="9"/>
        <rFont val="宋体"/>
        <family val="3"/>
        <charset val="134"/>
      </rPr>
      <t>施工地点：苍南站</t>
    </r>
    <r>
      <rPr>
        <sz val="9"/>
        <rFont val="Times New Roman"/>
        <family val="1"/>
      </rPr>
      <t xml:space="preserve">                 </t>
    </r>
    <r>
      <rPr>
        <sz val="9"/>
        <rFont val="宋体"/>
        <family val="3"/>
        <charset val="134"/>
      </rPr>
      <t>测量等级：二等</t>
    </r>
    <r>
      <rPr>
        <sz val="9"/>
        <rFont val="Times New Roman"/>
        <family val="1"/>
      </rPr>
      <t xml:space="preserve">                   </t>
    </r>
    <r>
      <rPr>
        <sz val="9"/>
        <rFont val="宋体"/>
        <family val="3"/>
        <charset val="134"/>
      </rPr>
      <t>第</t>
    </r>
    <r>
      <rPr>
        <u/>
        <sz val="9"/>
        <rFont val="Times New Roman"/>
        <family val="1"/>
      </rPr>
      <t xml:space="preserve"> 1 </t>
    </r>
    <r>
      <rPr>
        <sz val="9"/>
        <rFont val="宋体"/>
        <family val="3"/>
        <charset val="134"/>
      </rPr>
      <t>页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共</t>
    </r>
    <r>
      <rPr>
        <sz val="9"/>
        <rFont val="Times New Roman"/>
        <family val="1"/>
      </rPr>
      <t xml:space="preserve"> </t>
    </r>
    <r>
      <rPr>
        <u/>
        <sz val="9"/>
        <rFont val="Times New Roman"/>
        <family val="1"/>
      </rPr>
      <t xml:space="preserve">1 </t>
    </r>
    <r>
      <rPr>
        <sz val="9"/>
        <rFont val="宋体"/>
        <family val="3"/>
        <charset val="134"/>
      </rPr>
      <t>页</t>
    </r>
    <phoneticPr fontId="48" type="noConversion"/>
  </si>
  <si>
    <r>
      <t>(第</t>
    </r>
    <r>
      <rPr>
        <sz val="9"/>
        <rFont val="宋体"/>
        <family val="3"/>
        <charset val="134"/>
      </rPr>
      <t>9</t>
    </r>
    <r>
      <rPr>
        <sz val="9"/>
        <rFont val="宋体"/>
        <family val="3"/>
        <charset val="134"/>
      </rPr>
      <t>次)</t>
    </r>
    <phoneticPr fontId="28" type="noConversion"/>
  </si>
  <si>
    <r>
      <rPr>
        <sz val="9"/>
        <rFont val="宋体"/>
        <family val="3"/>
        <charset val="134"/>
      </rPr>
      <t>备注</t>
    </r>
    <r>
      <rPr>
        <sz val="9"/>
        <rFont val="Times New Roman"/>
        <family val="1"/>
      </rPr>
      <t xml:space="preserve">  (</t>
    </r>
    <r>
      <rPr>
        <sz val="9"/>
        <rFont val="宋体"/>
        <family val="3"/>
        <charset val="134"/>
      </rPr>
      <t>对应</t>
    </r>
    <r>
      <rPr>
        <sz val="9"/>
        <rFont val="Times New Roman"/>
        <family val="1"/>
      </rPr>
      <t>CPIII</t>
    </r>
    <r>
      <rPr>
        <sz val="9"/>
        <rFont val="宋体"/>
        <family val="3"/>
        <charset val="134"/>
      </rPr>
      <t>点号</t>
    </r>
    <r>
      <rPr>
        <sz val="9"/>
        <rFont val="Times New Roman"/>
        <family val="1"/>
      </rPr>
      <t>)</t>
    </r>
    <phoneticPr fontId="28" type="noConversion"/>
  </si>
  <si>
    <r>
      <t>2017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18 </t>
    </r>
    <r>
      <rPr>
        <sz val="9"/>
        <rFont val="宋体"/>
        <family val="3"/>
        <charset val="134"/>
      </rPr>
      <t>日</t>
    </r>
    <phoneticPr fontId="4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</si>
  <si>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 xml:space="preserve"> 2 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</si>
  <si>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t>2017.4.25</t>
    <phoneticPr fontId="23" type="noConversion"/>
  </si>
  <si>
    <r>
      <t>(第</t>
    </r>
    <r>
      <rPr>
        <sz val="9"/>
        <rFont val="宋体"/>
        <family val="3"/>
        <charset val="134"/>
      </rPr>
      <t>10</t>
    </r>
    <r>
      <rPr>
        <sz val="9"/>
        <rFont val="宋体"/>
        <family val="3"/>
        <charset val="134"/>
      </rPr>
      <t>次)</t>
    </r>
    <phoneticPr fontId="28" type="noConversion"/>
  </si>
  <si>
    <r>
      <t>制表者：雷建法   日期：2017年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检查者：袁宵  日期：</t>
    </r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复查者：王继亮   日期：</t>
    </r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</t>
    </r>
    <phoneticPr fontId="36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</si>
  <si>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</si>
  <si>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r>
      <t>(第</t>
    </r>
    <r>
      <rPr>
        <sz val="9"/>
        <rFont val="宋体"/>
        <family val="3"/>
        <charset val="134"/>
      </rPr>
      <t>10</t>
    </r>
    <r>
      <rPr>
        <sz val="9"/>
        <rFont val="宋体"/>
        <family val="3"/>
        <charset val="134"/>
      </rPr>
      <t>次)</t>
    </r>
    <phoneticPr fontId="28" type="noConversion"/>
  </si>
  <si>
    <r>
      <t>观测日期：2017</t>
    </r>
    <r>
      <rPr>
        <b/>
        <sz val="9"/>
        <color indexed="8"/>
        <rFont val="宋体"/>
        <family val="3"/>
        <charset val="134"/>
      </rPr>
      <t>425</t>
    </r>
    <r>
      <rPr>
        <b/>
        <sz val="9"/>
        <color indexed="8"/>
        <rFont val="宋体"/>
        <family val="3"/>
        <charset val="134"/>
      </rPr>
      <t xml:space="preserve">  </t>
    </r>
    <r>
      <rPr>
        <b/>
        <sz val="9"/>
        <color indexed="8"/>
        <rFont val="宋体"/>
        <family val="3"/>
        <charset val="134"/>
      </rPr>
      <t xml:space="preserve">           总第</t>
    </r>
    <r>
      <rPr>
        <b/>
        <u/>
        <sz val="9"/>
        <color indexed="8"/>
        <rFont val="宋体"/>
        <family val="3"/>
        <charset val="134"/>
      </rPr>
      <t xml:space="preserve">   </t>
    </r>
    <r>
      <rPr>
        <b/>
        <u/>
        <sz val="9"/>
        <color indexed="8"/>
        <rFont val="宋体"/>
        <family val="3"/>
        <charset val="134"/>
      </rPr>
      <t>10</t>
    </r>
    <r>
      <rPr>
        <b/>
        <u/>
        <sz val="9"/>
        <color indexed="8"/>
        <rFont val="宋体"/>
        <family val="3"/>
        <charset val="134"/>
      </rPr>
      <t xml:space="preserve">   </t>
    </r>
    <r>
      <rPr>
        <b/>
        <sz val="9"/>
        <color indexed="8"/>
        <rFont val="宋体"/>
        <family val="3"/>
        <charset val="134"/>
      </rPr>
      <t>期</t>
    </r>
    <phoneticPr fontId="39" type="noConversion"/>
  </si>
  <si>
    <r>
      <t>水准线路闭合差：W=</t>
    </r>
    <r>
      <rPr>
        <sz val="9"/>
        <color indexed="8"/>
        <rFont val="宋体"/>
        <family val="3"/>
        <charset val="134"/>
      </rPr>
      <t>3.23</t>
    </r>
    <r>
      <rPr>
        <sz val="9"/>
        <color indexed="8"/>
        <rFont val="宋体"/>
        <family val="3"/>
        <charset val="134"/>
      </rPr>
      <t xml:space="preserve"> mm</t>
    </r>
    <phoneticPr fontId="39" type="noConversion"/>
  </si>
  <si>
    <r>
      <t>制表者：雷建法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检查者：袁宵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日                  复查者：王继亮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 xml:space="preserve">日 </t>
    </r>
    <phoneticPr fontId="36" type="noConversion"/>
  </si>
  <si>
    <t>雷建法</t>
    <phoneticPr fontId="23" type="noConversion"/>
  </si>
  <si>
    <t>雷建法</t>
    <phoneticPr fontId="48" type="noConversion"/>
  </si>
  <si>
    <t xml:space="preserve">本次	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</si>
</sst>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"/>
    <numFmt numFmtId="177" formatCode="0.0000_ "/>
    <numFmt numFmtId="178" formatCode="0.0_ "/>
    <numFmt numFmtId="179" formatCode="0.0000"/>
    <numFmt numFmtId="180" formatCode="0.0"/>
    <numFmt numFmtId="181" formatCode="0.00000"/>
    <numFmt numFmtId="182" formatCode="0_ "/>
    <numFmt numFmtId="183" formatCode="0000000"/>
    <numFmt numFmtId="184" formatCode="\K0\+000"/>
    <numFmt numFmtId="185" formatCode="0000000.00000000"/>
  </numFmts>
  <fonts count="63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8"/>
      <name val="Times New Roman"/>
      <family val="1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u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黑体"/>
      <family val="3"/>
      <charset val="134"/>
    </font>
    <font>
      <u/>
      <sz val="9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6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" fillId="8" borderId="9" applyNumberFormat="0" applyFont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0" borderId="0" xfId="0" applyBorder="1">
      <alignment vertical="center"/>
    </xf>
    <xf numFmtId="0" fontId="21" fillId="0" borderId="0" xfId="0" applyFont="1" applyBorder="1" applyAlignment="1">
      <alignment horizontal="center" vertical="center"/>
    </xf>
    <xf numFmtId="0" fontId="56" fillId="0" borderId="0" xfId="14">
      <alignment vertical="center"/>
    </xf>
    <xf numFmtId="0" fontId="57" fillId="0" borderId="10" xfId="14" applyFont="1" applyBorder="1" applyAlignment="1">
      <alignment horizontal="center" vertical="center"/>
    </xf>
    <xf numFmtId="0" fontId="57" fillId="0" borderId="11" xfId="14" applyFont="1" applyBorder="1" applyAlignment="1">
      <alignment horizontal="center" vertical="center"/>
    </xf>
    <xf numFmtId="0" fontId="57" fillId="0" borderId="12" xfId="14" applyFont="1" applyBorder="1" applyAlignment="1">
      <alignment horizontal="center" vertical="center"/>
    </xf>
    <xf numFmtId="0" fontId="57" fillId="0" borderId="13" xfId="14" applyFont="1" applyBorder="1" applyAlignment="1">
      <alignment horizontal="center" vertical="center"/>
    </xf>
    <xf numFmtId="0" fontId="57" fillId="0" borderId="14" xfId="14" applyFont="1" applyBorder="1" applyAlignment="1">
      <alignment horizontal="center" vertical="center"/>
    </xf>
    <xf numFmtId="181" fontId="57" fillId="0" borderId="14" xfId="14" applyNumberFormat="1" applyFont="1" applyBorder="1" applyAlignment="1">
      <alignment horizontal="center" vertical="center"/>
    </xf>
    <xf numFmtId="181" fontId="57" fillId="0" borderId="15" xfId="14" applyNumberFormat="1" applyFont="1" applyBorder="1" applyAlignment="1">
      <alignment horizontal="center" vertical="center"/>
    </xf>
    <xf numFmtId="0" fontId="57" fillId="0" borderId="0" xfId="14" applyFont="1" applyBorder="1" applyAlignment="1">
      <alignment horizontal="center" vertical="center"/>
    </xf>
    <xf numFmtId="177" fontId="57" fillId="0" borderId="11" xfId="14" applyNumberFormat="1" applyFont="1" applyBorder="1" applyAlignment="1">
      <alignment horizontal="center" vertical="center"/>
    </xf>
    <xf numFmtId="177" fontId="57" fillId="0" borderId="12" xfId="14" applyNumberFormat="1" applyFont="1" applyBorder="1" applyAlignment="1">
      <alignment horizontal="center" vertical="center"/>
    </xf>
    <xf numFmtId="177" fontId="57" fillId="0" borderId="13" xfId="14" applyNumberFormat="1" applyFont="1" applyBorder="1" applyAlignment="1">
      <alignment vertical="center"/>
    </xf>
    <xf numFmtId="179" fontId="57" fillId="0" borderId="14" xfId="14" applyNumberFormat="1" applyFont="1" applyBorder="1" applyAlignment="1">
      <alignment horizontal="center" vertical="center"/>
    </xf>
    <xf numFmtId="177" fontId="57" fillId="0" borderId="14" xfId="14" applyNumberFormat="1" applyFont="1" applyBorder="1" applyAlignment="1">
      <alignment vertical="center"/>
    </xf>
    <xf numFmtId="179" fontId="57" fillId="0" borderId="15" xfId="14" applyNumberFormat="1" applyFont="1" applyBorder="1" applyAlignment="1">
      <alignment horizontal="center" vertical="center"/>
    </xf>
    <xf numFmtId="177" fontId="57" fillId="0" borderId="0" xfId="14" applyNumberFormat="1" applyFont="1" applyBorder="1" applyAlignment="1">
      <alignment vertical="center"/>
    </xf>
    <xf numFmtId="177" fontId="57" fillId="0" borderId="0" xfId="14" applyNumberFormat="1" applyFont="1" applyBorder="1" applyAlignment="1">
      <alignment horizontal="center" vertical="center"/>
    </xf>
    <xf numFmtId="0" fontId="22" fillId="0" borderId="0" xfId="14" applyFont="1" applyBorder="1" applyAlignment="1">
      <alignment horizontal="center" vertical="center"/>
    </xf>
    <xf numFmtId="0" fontId="25" fillId="0" borderId="0" xfId="15" applyFont="1" applyBorder="1" applyAlignment="1" applyProtection="1">
      <alignment horizontal="left" vertical="center"/>
    </xf>
    <xf numFmtId="0" fontId="8" fillId="0" borderId="0" xfId="15" applyFont="1" applyBorder="1" applyAlignment="1" applyProtection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83" fontId="57" fillId="0" borderId="13" xfId="14" applyNumberFormat="1" applyFont="1" applyBorder="1" applyAlignment="1">
      <alignment horizontal="center" vertical="center"/>
    </xf>
    <xf numFmtId="183" fontId="57" fillId="0" borderId="14" xfId="14" applyNumberFormat="1" applyFont="1" applyBorder="1" applyAlignment="1">
      <alignment horizontal="center" vertical="center"/>
    </xf>
    <xf numFmtId="177" fontId="57" fillId="0" borderId="16" xfId="14" applyNumberFormat="1" applyFont="1" applyBorder="1" applyAlignment="1">
      <alignment vertical="center"/>
    </xf>
    <xf numFmtId="0" fontId="28" fillId="0" borderId="0" xfId="0" applyFont="1">
      <alignment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14" xfId="1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0" xfId="15" applyFont="1" applyBorder="1" applyAlignment="1" applyProtection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6" fillId="0" borderId="14" xfId="14" applyBorder="1">
      <alignment vertical="center"/>
    </xf>
    <xf numFmtId="0" fontId="56" fillId="0" borderId="13" xfId="14" applyBorder="1">
      <alignment vertical="center"/>
    </xf>
    <xf numFmtId="0" fontId="56" fillId="0" borderId="15" xfId="14" applyBorder="1">
      <alignment vertical="center"/>
    </xf>
    <xf numFmtId="0" fontId="57" fillId="0" borderId="17" xfId="14" applyFont="1" applyBorder="1" applyAlignment="1">
      <alignment horizontal="center" vertical="center"/>
    </xf>
    <xf numFmtId="0" fontId="57" fillId="0" borderId="18" xfId="14" applyFont="1" applyBorder="1" applyAlignment="1">
      <alignment horizontal="center" vertical="center"/>
    </xf>
    <xf numFmtId="0" fontId="56" fillId="0" borderId="17" xfId="14" applyBorder="1">
      <alignment vertical="center"/>
    </xf>
    <xf numFmtId="0" fontId="56" fillId="0" borderId="0" xfId="14" applyBorder="1">
      <alignment vertical="center"/>
    </xf>
    <xf numFmtId="0" fontId="56" fillId="0" borderId="18" xfId="14" applyBorder="1">
      <alignment vertical="center"/>
    </xf>
    <xf numFmtId="183" fontId="57" fillId="0" borderId="10" xfId="14" applyNumberFormat="1" applyFont="1" applyBorder="1" applyAlignment="1">
      <alignment horizontal="center" vertical="center"/>
    </xf>
    <xf numFmtId="183" fontId="57" fillId="0" borderId="11" xfId="14" applyNumberFormat="1" applyFont="1" applyBorder="1" applyAlignment="1">
      <alignment horizontal="center" vertical="center"/>
    </xf>
    <xf numFmtId="0" fontId="19" fillId="0" borderId="14" xfId="10" applyFont="1" applyBorder="1" applyAlignment="1">
      <alignment horizontal="center" vertical="center"/>
    </xf>
    <xf numFmtId="2" fontId="29" fillId="0" borderId="14" xfId="0" applyNumberFormat="1" applyFont="1" applyBorder="1" applyAlignment="1">
      <alignment horizontal="center" vertical="center"/>
    </xf>
    <xf numFmtId="0" fontId="7" fillId="0" borderId="0" xfId="8">
      <alignment vertical="center"/>
    </xf>
    <xf numFmtId="0" fontId="19" fillId="0" borderId="0" xfId="8" applyFont="1">
      <alignment vertical="center"/>
    </xf>
    <xf numFmtId="0" fontId="19" fillId="0" borderId="14" xfId="8" applyFont="1" applyBorder="1" applyAlignment="1">
      <alignment horizontal="center" vertical="center"/>
    </xf>
    <xf numFmtId="0" fontId="19" fillId="0" borderId="0" xfId="8" applyFont="1" applyBorder="1">
      <alignment vertical="center"/>
    </xf>
    <xf numFmtId="0" fontId="19" fillId="0" borderId="19" xfId="8" applyFont="1" applyBorder="1" applyAlignment="1">
      <alignment horizontal="center" vertical="justify" wrapText="1"/>
    </xf>
    <xf numFmtId="0" fontId="19" fillId="0" borderId="19" xfId="8" applyFont="1" applyBorder="1" applyAlignment="1">
      <alignment horizontal="center" vertical="center" wrapText="1"/>
    </xf>
    <xf numFmtId="0" fontId="57" fillId="0" borderId="13" xfId="8" applyFont="1" applyBorder="1" applyAlignment="1">
      <alignment horizontal="center" vertical="center"/>
    </xf>
    <xf numFmtId="0" fontId="57" fillId="0" borderId="14" xfId="8" applyFont="1" applyBorder="1" applyAlignment="1">
      <alignment horizontal="center" vertical="center"/>
    </xf>
    <xf numFmtId="179" fontId="29" fillId="0" borderId="14" xfId="8" applyNumberFormat="1" applyFont="1" applyBorder="1" applyAlignment="1">
      <alignment horizontal="center" vertical="center"/>
    </xf>
    <xf numFmtId="0" fontId="29" fillId="0" borderId="0" xfId="8" applyFont="1" applyBorder="1" applyAlignment="1">
      <alignment horizontal="center" vertical="center"/>
    </xf>
    <xf numFmtId="0" fontId="7" fillId="0" borderId="0" xfId="13">
      <alignment vertical="center"/>
    </xf>
    <xf numFmtId="2" fontId="29" fillId="0" borderId="14" xfId="13" applyNumberFormat="1" applyFont="1" applyBorder="1" applyAlignment="1">
      <alignment horizontal="center" vertical="center"/>
    </xf>
    <xf numFmtId="58" fontId="39" fillId="0" borderId="14" xfId="0" applyNumberFormat="1" applyFont="1" applyBorder="1" applyAlignment="1">
      <alignment horizontal="center" vertical="center"/>
    </xf>
    <xf numFmtId="184" fontId="29" fillId="0" borderId="14" xfId="0" applyNumberFormat="1" applyFont="1" applyFill="1" applyBorder="1" applyAlignment="1">
      <alignment horizontal="center" vertical="center"/>
    </xf>
    <xf numFmtId="58" fontId="28" fillId="0" borderId="0" xfId="0" applyNumberFormat="1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179" fontId="43" fillId="0" borderId="0" xfId="0" applyNumberFormat="1" applyFont="1" applyBorder="1" applyAlignment="1">
      <alignment horizontal="center" vertical="center"/>
    </xf>
    <xf numFmtId="179" fontId="43" fillId="0" borderId="0" xfId="0" applyNumberFormat="1" applyFont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183" fontId="43" fillId="0" borderId="14" xfId="0" applyNumberFormat="1" applyFont="1" applyBorder="1" applyAlignment="1">
      <alignment horizontal="center" vertical="center"/>
    </xf>
    <xf numFmtId="184" fontId="43" fillId="9" borderId="14" xfId="0" applyNumberFormat="1" applyFont="1" applyFill="1" applyBorder="1" applyAlignment="1">
      <alignment horizontal="center" vertical="center"/>
    </xf>
    <xf numFmtId="179" fontId="43" fillId="0" borderId="14" xfId="0" applyNumberFormat="1" applyFont="1" applyBorder="1" applyAlignment="1">
      <alignment horizontal="center" vertical="center"/>
    </xf>
    <xf numFmtId="180" fontId="43" fillId="0" borderId="14" xfId="13" applyNumberFormat="1" applyFont="1" applyBorder="1" applyAlignment="1">
      <alignment horizontal="center" vertical="center"/>
    </xf>
    <xf numFmtId="0" fontId="43" fillId="0" borderId="14" xfId="10" applyFont="1" applyBorder="1" applyAlignment="1">
      <alignment horizontal="center" vertical="center"/>
    </xf>
    <xf numFmtId="58" fontId="43" fillId="0" borderId="14" xfId="0" applyNumberFormat="1" applyFont="1" applyBorder="1" applyAlignment="1">
      <alignment horizontal="center" vertical="center"/>
    </xf>
    <xf numFmtId="184" fontId="29" fillId="0" borderId="15" xfId="0" applyNumberFormat="1" applyFont="1" applyFill="1" applyBorder="1" applyAlignment="1">
      <alignment horizontal="center" vertical="center"/>
    </xf>
    <xf numFmtId="183" fontId="57" fillId="0" borderId="20" xfId="14" applyNumberFormat="1" applyFont="1" applyBorder="1" applyAlignment="1">
      <alignment horizontal="center" vertical="center"/>
    </xf>
    <xf numFmtId="184" fontId="29" fillId="0" borderId="21" xfId="0" applyNumberFormat="1" applyFont="1" applyFill="1" applyBorder="1" applyAlignment="1">
      <alignment horizontal="center" vertical="center"/>
    </xf>
    <xf numFmtId="183" fontId="57" fillId="0" borderId="21" xfId="14" applyNumberFormat="1" applyFont="1" applyBorder="1" applyAlignment="1">
      <alignment horizontal="center" vertical="center"/>
    </xf>
    <xf numFmtId="184" fontId="29" fillId="0" borderId="22" xfId="0" applyNumberFormat="1" applyFont="1" applyFill="1" applyBorder="1" applyAlignment="1">
      <alignment horizontal="center" vertical="center"/>
    </xf>
    <xf numFmtId="180" fontId="29" fillId="0" borderId="0" xfId="0" applyNumberFormat="1" applyFont="1" applyBorder="1" applyAlignment="1">
      <alignment horizontal="center" vertical="center"/>
    </xf>
    <xf numFmtId="180" fontId="43" fillId="0" borderId="0" xfId="0" applyNumberFormat="1" applyFont="1" applyBorder="1" applyAlignment="1">
      <alignment horizontal="center" vertical="center"/>
    </xf>
    <xf numFmtId="0" fontId="43" fillId="0" borderId="14" xfId="0" applyFont="1" applyBorder="1" applyAlignment="1">
      <alignment horizontal="center"/>
    </xf>
    <xf numFmtId="179" fontId="29" fillId="0" borderId="14" xfId="0" applyNumberFormat="1" applyFont="1" applyBorder="1" applyAlignment="1">
      <alignment horizontal="center"/>
    </xf>
    <xf numFmtId="2" fontId="43" fillId="10" borderId="14" xfId="0" applyNumberFormat="1" applyFont="1" applyFill="1" applyBorder="1" applyAlignment="1">
      <alignment horizontal="center" vertical="center"/>
    </xf>
    <xf numFmtId="2" fontId="43" fillId="11" borderId="14" xfId="0" applyNumberFormat="1" applyFont="1" applyFill="1" applyBorder="1" applyAlignment="1">
      <alignment horizontal="center" vertical="center"/>
    </xf>
    <xf numFmtId="177" fontId="56" fillId="0" borderId="0" xfId="14" applyNumberFormat="1">
      <alignment vertical="center"/>
    </xf>
    <xf numFmtId="0" fontId="48" fillId="0" borderId="0" xfId="0" applyFont="1">
      <alignment vertical="center"/>
    </xf>
    <xf numFmtId="0" fontId="48" fillId="0" borderId="0" xfId="0" applyFont="1" applyBorder="1">
      <alignment vertical="center"/>
    </xf>
    <xf numFmtId="180" fontId="43" fillId="0" borderId="14" xfId="0" applyNumberFormat="1" applyFont="1" applyBorder="1" applyAlignment="1">
      <alignment horizontal="center" vertical="center"/>
    </xf>
    <xf numFmtId="2" fontId="43" fillId="0" borderId="14" xfId="0" applyNumberFormat="1" applyFont="1" applyFill="1" applyBorder="1" applyAlignment="1">
      <alignment horizontal="center" vertical="center"/>
    </xf>
    <xf numFmtId="2" fontId="43" fillId="0" borderId="14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8" fillId="0" borderId="0" xfId="14" applyFont="1" applyBorder="1" applyAlignment="1">
      <alignment horizontal="center" vertical="center"/>
    </xf>
    <xf numFmtId="0" fontId="52" fillId="0" borderId="0" xfId="0" applyFont="1" applyFill="1">
      <alignment vertical="center"/>
    </xf>
    <xf numFmtId="180" fontId="43" fillId="0" borderId="14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56" fillId="0" borderId="0" xfId="14" applyFont="1">
      <alignment vertical="center"/>
    </xf>
    <xf numFmtId="183" fontId="56" fillId="0" borderId="0" xfId="14" applyNumberFormat="1">
      <alignment vertical="center"/>
    </xf>
    <xf numFmtId="185" fontId="56" fillId="0" borderId="0" xfId="14" applyNumberFormat="1">
      <alignment vertical="center"/>
    </xf>
    <xf numFmtId="0" fontId="58" fillId="0" borderId="0" xfId="14" applyFont="1" applyBorder="1" applyAlignment="1">
      <alignment horizontal="center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11" borderId="0" xfId="0" applyNumberFormat="1" applyFill="1">
      <alignment vertical="center"/>
    </xf>
    <xf numFmtId="0" fontId="19" fillId="0" borderId="14" xfId="0" applyFont="1" applyBorder="1" applyAlignment="1">
      <alignment horizontal="center" vertical="center"/>
    </xf>
    <xf numFmtId="14" fontId="43" fillId="0" borderId="0" xfId="0" applyNumberFormat="1" applyFont="1" applyBorder="1" applyAlignment="1">
      <alignment horizontal="center" vertical="center"/>
    </xf>
    <xf numFmtId="31" fontId="19" fillId="0" borderId="14" xfId="8" applyNumberFormat="1" applyFont="1" applyBorder="1" applyAlignment="1">
      <alignment horizontal="center" vertical="center"/>
    </xf>
    <xf numFmtId="0" fontId="19" fillId="0" borderId="14" xfId="8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31" fontId="28" fillId="0" borderId="14" xfId="0" applyNumberFormat="1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14" xfId="10" applyFont="1" applyBorder="1" applyAlignment="1">
      <alignment horizontal="center" vertical="center"/>
    </xf>
    <xf numFmtId="0" fontId="28" fillId="0" borderId="14" xfId="10" applyFont="1" applyBorder="1" applyAlignment="1">
      <alignment horizontal="center" vertical="center"/>
    </xf>
    <xf numFmtId="0" fontId="46" fillId="0" borderId="14" xfId="8" applyFont="1" applyBorder="1" applyAlignment="1">
      <alignment horizontal="center" vertical="center"/>
    </xf>
    <xf numFmtId="0" fontId="47" fillId="0" borderId="14" xfId="8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27" fillId="0" borderId="0" xfId="8" applyFont="1" applyAlignment="1">
      <alignment horizontal="center" vertical="center"/>
    </xf>
    <xf numFmtId="0" fontId="19" fillId="0" borderId="23" xfId="8" applyFont="1" applyBorder="1" applyAlignment="1">
      <alignment horizontal="center" vertical="justify" wrapText="1"/>
    </xf>
    <xf numFmtId="0" fontId="19" fillId="0" borderId="24" xfId="8" applyFont="1" applyBorder="1" applyAlignment="1">
      <alignment horizontal="center" vertical="justify" wrapText="1"/>
    </xf>
    <xf numFmtId="0" fontId="19" fillId="0" borderId="25" xfId="8" applyFont="1" applyBorder="1" applyAlignment="1">
      <alignment horizontal="center" vertical="justify" wrapText="1"/>
    </xf>
    <xf numFmtId="0" fontId="19" fillId="0" borderId="26" xfId="8" applyFont="1" applyBorder="1" applyAlignment="1">
      <alignment horizontal="center" vertical="justify" wrapText="1"/>
    </xf>
    <xf numFmtId="0" fontId="19" fillId="0" borderId="27" xfId="8" applyFont="1" applyBorder="1" applyAlignment="1">
      <alignment horizontal="center" vertical="justify" wrapText="1"/>
    </xf>
    <xf numFmtId="0" fontId="19" fillId="0" borderId="28" xfId="8" applyFont="1" applyBorder="1" applyAlignment="1">
      <alignment horizontal="center" vertical="justify" wrapText="1"/>
    </xf>
    <xf numFmtId="31" fontId="34" fillId="0" borderId="14" xfId="8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51" fillId="0" borderId="14" xfId="0" applyFont="1" applyBorder="1" applyAlignment="1">
      <alignment horizontal="center" vertical="center"/>
    </xf>
    <xf numFmtId="0" fontId="59" fillId="0" borderId="0" xfId="14" applyFont="1" applyAlignment="1">
      <alignment horizontal="center" vertical="center"/>
    </xf>
    <xf numFmtId="0" fontId="60" fillId="0" borderId="0" xfId="14" applyFont="1" applyAlignment="1">
      <alignment horizontal="center" vertical="center"/>
    </xf>
    <xf numFmtId="0" fontId="61" fillId="0" borderId="0" xfId="14" applyFont="1" applyAlignment="1">
      <alignment horizontal="left" vertical="center"/>
    </xf>
    <xf numFmtId="0" fontId="61" fillId="0" borderId="0" xfId="14" applyFont="1" applyFill="1" applyAlignment="1">
      <alignment horizontal="left" vertical="center"/>
    </xf>
    <xf numFmtId="0" fontId="62" fillId="0" borderId="0" xfId="14" applyFont="1" applyBorder="1" applyAlignment="1">
      <alignment horizontal="center" vertical="center"/>
    </xf>
    <xf numFmtId="0" fontId="62" fillId="0" borderId="29" xfId="14" applyFont="1" applyBorder="1" applyAlignment="1">
      <alignment horizontal="center" vertical="center"/>
    </xf>
    <xf numFmtId="0" fontId="62" fillId="0" borderId="30" xfId="14" applyFont="1" applyBorder="1" applyAlignment="1">
      <alignment horizontal="center" vertical="center"/>
    </xf>
    <xf numFmtId="0" fontId="62" fillId="0" borderId="31" xfId="14" applyFont="1" applyBorder="1" applyAlignment="1">
      <alignment horizontal="center" vertical="center"/>
    </xf>
    <xf numFmtId="177" fontId="57" fillId="0" borderId="32" xfId="14" applyNumberFormat="1" applyFont="1" applyBorder="1" applyAlignment="1">
      <alignment horizontal="center" vertical="center"/>
    </xf>
    <xf numFmtId="177" fontId="57" fillId="0" borderId="33" xfId="14" applyNumberFormat="1" applyFont="1" applyBorder="1" applyAlignment="1">
      <alignment horizontal="center" vertical="center"/>
    </xf>
    <xf numFmtId="177" fontId="57" fillId="0" borderId="34" xfId="14" applyNumberFormat="1" applyFont="1" applyBorder="1" applyAlignment="1">
      <alignment horizontal="center" vertical="center"/>
    </xf>
    <xf numFmtId="177" fontId="57" fillId="0" borderId="35" xfId="14" applyNumberFormat="1" applyFont="1" applyBorder="1" applyAlignment="1">
      <alignment horizontal="center" vertical="center"/>
    </xf>
    <xf numFmtId="177" fontId="57" fillId="0" borderId="36" xfId="14" applyNumberFormat="1" applyFont="1" applyBorder="1" applyAlignment="1">
      <alignment horizontal="center" vertical="center"/>
    </xf>
    <xf numFmtId="177" fontId="57" fillId="0" borderId="19" xfId="14" applyNumberFormat="1" applyFont="1" applyBorder="1" applyAlignment="1">
      <alignment horizontal="center" vertical="center"/>
    </xf>
    <xf numFmtId="177" fontId="57" fillId="0" borderId="37" xfId="14" applyNumberFormat="1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41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28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justify" wrapText="1"/>
    </xf>
    <xf numFmtId="31" fontId="43" fillId="0" borderId="14" xfId="0" applyNumberFormat="1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4" xfId="0" applyFont="1" applyBorder="1" applyAlignment="1">
      <alignment horizontal="center" vertical="center" wrapText="1"/>
    </xf>
    <xf numFmtId="0" fontId="43" fillId="0" borderId="14" xfId="1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justify" wrapText="1"/>
    </xf>
    <xf numFmtId="31" fontId="43" fillId="0" borderId="14" xfId="8" applyNumberFormat="1" applyFont="1" applyBorder="1" applyAlignment="1">
      <alignment horizontal="center" vertical="center"/>
    </xf>
    <xf numFmtId="0" fontId="43" fillId="0" borderId="14" xfId="8" applyFont="1" applyBorder="1" applyAlignment="1">
      <alignment horizontal="center" vertical="center"/>
    </xf>
    <xf numFmtId="0" fontId="43" fillId="0" borderId="0" xfId="0" applyFont="1" applyBorder="1" applyAlignment="1">
      <alignment horizontal="left" vertical="center"/>
    </xf>
    <xf numFmtId="0" fontId="43" fillId="0" borderId="4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 wrapText="1"/>
    </xf>
    <xf numFmtId="31" fontId="48" fillId="0" borderId="14" xfId="8" applyNumberFormat="1" applyFont="1" applyBorder="1" applyAlignment="1">
      <alignment horizontal="center" vertical="center"/>
    </xf>
    <xf numFmtId="0" fontId="48" fillId="0" borderId="14" xfId="8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</cellXfs>
  <cellStyles count="2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/>
    <cellStyle name="常规 2 2" xfId="8"/>
    <cellStyle name="常规 3" xfId="9"/>
    <cellStyle name="常规 4" xfId="10"/>
    <cellStyle name="常规 5" xfId="11"/>
    <cellStyle name="常规 5 2" xfId="12"/>
    <cellStyle name="常规 6" xfId="13"/>
    <cellStyle name="常规 7" xfId="14"/>
    <cellStyle name="超链接" xfId="15" builtinId="8"/>
    <cellStyle name="超链接 2" xfId="16"/>
    <cellStyle name="好" xfId="17" builtinId="26" customBuiltin="1"/>
    <cellStyle name="汇总" xfId="18" builtinId="25" customBuiltin="1"/>
    <cellStyle name="计算" xfId="19" builtinId="22" customBuiltin="1"/>
    <cellStyle name="检查单元格" xfId="20" builtinId="23" customBuiltin="1"/>
    <cellStyle name="解释性文本" xfId="21" builtinId="53" customBuiltin="1"/>
    <cellStyle name="警告文本" xfId="22" builtinId="11" customBuiltin="1"/>
    <cellStyle name="链接单元格" xfId="23" builtinId="24" customBuiltin="1"/>
    <cellStyle name="适中" xfId="24" builtinId="28" customBuiltin="1"/>
    <cellStyle name="输出" xfId="25" builtinId="21" customBuiltin="1"/>
    <cellStyle name="输入" xfId="26" builtinId="20" customBuiltin="1"/>
    <cellStyle name="注释" xfId="27" builtinId="10" customBuiltin="1"/>
  </cellStyles>
  <dxfs count="1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aseline="0"/>
            </a:pPr>
            <a:r>
              <a:rPr lang="zh-CN" altLang="en-US" sz="1100" b="1" i="0" u="none" strike="noStrike" baseline="0">
                <a:effectLst/>
                <a:latin typeface="+mn-ea"/>
                <a:ea typeface="+mn-ea"/>
              </a:rPr>
              <a:t>杭深</a:t>
            </a:r>
            <a:r>
              <a:rPr lang="zh-CN" altLang="zh-CN" sz="1100" b="1" i="0" u="none" strike="noStrike" baseline="0">
                <a:effectLst/>
                <a:latin typeface="+mn-ea"/>
                <a:ea typeface="+mn-ea"/>
              </a:rPr>
              <a:t>高铁</a:t>
            </a:r>
            <a:r>
              <a:rPr lang="en-US" altLang="zh-CN" sz="1100" b="1" i="0" u="none" strike="noStrike" kern="120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K647+050-K647+350</a:t>
            </a:r>
            <a:r>
              <a:rPr lang="zh-CN" altLang="en-US" sz="1100" baseline="0">
                <a:latin typeface="+mn-ea"/>
                <a:ea typeface="+mn-ea"/>
              </a:rPr>
              <a:t>上、下行路堤累计变化图</a:t>
            </a:r>
          </a:p>
        </c:rich>
      </c:tx>
      <c:layout>
        <c:manualLayout>
          <c:xMode val="edge"/>
          <c:yMode val="edge"/>
          <c:x val="0.36309814214399672"/>
          <c:y val="2.1903690610102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358893863757224E-2"/>
          <c:y val="8.5666077454603889E-2"/>
          <c:w val="0.9052646115314017"/>
          <c:h val="0.52223043548127912"/>
        </c:manualLayout>
      </c:layout>
      <c:lineChart>
        <c:grouping val="standard"/>
        <c:varyColors val="0"/>
        <c:ser>
          <c:idx val="0"/>
          <c:order val="0"/>
          <c:tx>
            <c:v>上行路堤CPⅢ点累计变化图</c:v>
          </c:tx>
          <c:spPr>
            <a:ln w="12700">
              <a:solidFill>
                <a:srgbClr val="0070C0"/>
              </a:solidFill>
            </a:ln>
          </c:spPr>
          <c:marker>
            <c:symbol val="diamond"/>
            <c:size val="2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上行路堤纵断面!$AC$7:$AC$27</c:f>
              <c:numCache>
                <c:formatCode>0.00</c:formatCode>
                <c:ptCount val="21"/>
                <c:pt idx="0">
                  <c:v>-2.0900000000096952</c:v>
                </c:pt>
                <c:pt idx="1">
                  <c:v>-1.1099999999828469</c:v>
                </c:pt>
                <c:pt idx="2">
                  <c:v>-1.6099999999710235</c:v>
                </c:pt>
                <c:pt idx="3">
                  <c:v>-4.8499999999762622</c:v>
                </c:pt>
                <c:pt idx="4">
                  <c:v>-2.3300000000290311</c:v>
                </c:pt>
                <c:pt idx="5">
                  <c:v>-3.6400000000185173</c:v>
                </c:pt>
                <c:pt idx="6">
                  <c:v>-0.53000000002612069</c:v>
                </c:pt>
                <c:pt idx="7">
                  <c:v>0.27000000000043656</c:v>
                </c:pt>
                <c:pt idx="8">
                  <c:v>-1.7599999999902138</c:v>
                </c:pt>
                <c:pt idx="9">
                  <c:v>-10.750000000030013</c:v>
                </c:pt>
                <c:pt idx="10">
                  <c:v>0.76999999998861313</c:v>
                </c:pt>
                <c:pt idx="11">
                  <c:v>-1.4400000000023283</c:v>
                </c:pt>
                <c:pt idx="12">
                  <c:v>1.1499999999955435</c:v>
                </c:pt>
                <c:pt idx="13">
                  <c:v>2.99999999811007E-2</c:v>
                </c:pt>
                <c:pt idx="14">
                  <c:v>0.42999999999437932</c:v>
                </c:pt>
                <c:pt idx="15">
                  <c:v>0.92999999998255589</c:v>
                </c:pt>
                <c:pt idx="16">
                  <c:v>0.56999999998197382</c:v>
                </c:pt>
                <c:pt idx="17">
                  <c:v>-0.36000000000058208</c:v>
                </c:pt>
                <c:pt idx="18">
                  <c:v>1.2199999999893407</c:v>
                </c:pt>
                <c:pt idx="19">
                  <c:v>0.40000000001327862</c:v>
                </c:pt>
                <c:pt idx="20">
                  <c:v>-1.5900000000215186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8-4D01-B8AE-F5EB001786C5}"/>
            </c:ext>
          </c:extLst>
        </c:ser>
        <c:ser>
          <c:idx val="1"/>
          <c:order val="1"/>
          <c:tx>
            <c:v>下行路堤CPⅢ点累计变化图</c:v>
          </c:tx>
          <c:spPr>
            <a:ln w="12700">
              <a:solidFill>
                <a:srgbClr val="C00000"/>
              </a:solidFill>
            </a:ln>
          </c:spPr>
          <c:marker>
            <c:symbol val="circle"/>
            <c:size val="2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下行路堤纵断面!$AC$7:$AC$27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-0.53000000002612069</c:v>
                </c:pt>
                <c:pt idx="3">
                  <c:v>-1.3200000000210821</c:v>
                </c:pt>
                <c:pt idx="4">
                  <c:v>-0.96000000002050001</c:v>
                </c:pt>
                <c:pt idx="5">
                  <c:v>2.99999999811007E-2</c:v>
                </c:pt>
                <c:pt idx="6">
                  <c:v>-0.15999999999394277</c:v>
                </c:pt>
                <c:pt idx="7">
                  <c:v>0.17000000002553861</c:v>
                </c:pt>
                <c:pt idx="8">
                  <c:v>0.17000000002553861</c:v>
                </c:pt>
                <c:pt idx="9">
                  <c:v>-13.930000000016207</c:v>
                </c:pt>
                <c:pt idx="10">
                  <c:v>0.34999999996898623</c:v>
                </c:pt>
                <c:pt idx="11">
                  <c:v>-0.77000000004545655</c:v>
                </c:pt>
                <c:pt idx="12">
                  <c:v>0.29000000000678483</c:v>
                </c:pt>
                <c:pt idx="13">
                  <c:v>-0.3399999999942338</c:v>
                </c:pt>
                <c:pt idx="14">
                  <c:v>0.90999999997620762</c:v>
                </c:pt>
                <c:pt idx="15">
                  <c:v>0.27999999997518898</c:v>
                </c:pt>
                <c:pt idx="16">
                  <c:v>-0.72000000000116415</c:v>
                </c:pt>
                <c:pt idx="17">
                  <c:v>0.69999999999481588</c:v>
                </c:pt>
                <c:pt idx="18">
                  <c:v>1.1499999999955435</c:v>
                </c:pt>
                <c:pt idx="19">
                  <c:v>0.90000000000145519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48-4D01-B8AE-F5EB0017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29632"/>
        <c:axId val="1"/>
      </c:lineChart>
      <c:catAx>
        <c:axId val="1871429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noFill/>
          </a:ln>
        </c:spPr>
        <c:txPr>
          <a:bodyPr rot="0" vert="eaVert" anchor="ctr" anchorCtr="0"/>
          <a:lstStyle/>
          <a:p>
            <a:pPr>
              <a:defRPr sz="1200" baseline="0"/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-1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871429632"/>
        <c:crosses val="autoZero"/>
        <c:crossBetween val="midCat"/>
        <c:majorUnit val="2"/>
      </c:valAx>
      <c:spPr>
        <a:ln>
          <a:solidFill>
            <a:srgbClr val="4F81BD"/>
          </a:solidFill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819669600123512"/>
          <c:y val="0.84971057189279908"/>
          <c:w val="0.69098356577976772"/>
          <c:h val="0.9710978984769760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aseline="0"/>
            </a:pPr>
            <a:r>
              <a:rPr lang="zh-CN" altLang="en-US" sz="1100" b="1" i="0" u="none" strike="noStrike" baseline="0">
                <a:effectLst/>
                <a:latin typeface="+mn-ea"/>
                <a:ea typeface="+mn-ea"/>
              </a:rPr>
              <a:t>杭深</a:t>
            </a:r>
            <a:r>
              <a:rPr lang="zh-CN" altLang="zh-CN" sz="1100" b="1" i="0" u="none" strike="noStrike" baseline="0">
                <a:effectLst/>
                <a:latin typeface="+mn-ea"/>
                <a:ea typeface="+mn-ea"/>
              </a:rPr>
              <a:t>高铁</a:t>
            </a:r>
            <a:r>
              <a:rPr lang="en-US" altLang="zh-CN" sz="1100" b="1" i="0" u="none" strike="noStrike" kern="120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K647+050-K647+350</a:t>
            </a:r>
            <a:r>
              <a:rPr lang="zh-CN" altLang="en-US" sz="1100" baseline="0">
                <a:latin typeface="+mn-ea"/>
                <a:ea typeface="+mn-ea"/>
              </a:rPr>
              <a:t>上、下行加密断面累计变化图</a:t>
            </a:r>
          </a:p>
        </c:rich>
      </c:tx>
      <c:layout>
        <c:manualLayout>
          <c:xMode val="edge"/>
          <c:yMode val="edge"/>
          <c:x val="0.36309814214399672"/>
          <c:y val="2.1903739305314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892662926938053E-2"/>
          <c:y val="0.11287696180834539"/>
          <c:w val="0.9052646115314017"/>
          <c:h val="0.52223043548127912"/>
        </c:manualLayout>
      </c:layout>
      <c:lineChart>
        <c:grouping val="standard"/>
        <c:varyColors val="0"/>
        <c:ser>
          <c:idx val="0"/>
          <c:order val="0"/>
          <c:tx>
            <c:v>上行路堤加密断面累计变化图</c:v>
          </c:tx>
          <c:spPr>
            <a:ln w="12700">
              <a:solidFill>
                <a:srgbClr val="0070C0"/>
              </a:solidFill>
            </a:ln>
          </c:spPr>
          <c:marker>
            <c:symbol val="diamond"/>
            <c:size val="2"/>
          </c:marker>
          <c:cat>
            <c:strRef>
              <c:f>'下行路堤加密断面 '!$B$7:$B$18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上行路堤加密断面!$H$7:$H$18</c:f>
              <c:numCache>
                <c:formatCode>0.00</c:formatCode>
                <c:ptCount val="12"/>
                <c:pt idx="0">
                  <c:v>-0.54000000000087311</c:v>
                </c:pt>
                <c:pt idx="1">
                  <c:v>0.49999999998817657</c:v>
                </c:pt>
                <c:pt idx="2">
                  <c:v>0.71000000002641173</c:v>
                </c:pt>
                <c:pt idx="3">
                  <c:v>1.7100000000027649</c:v>
                </c:pt>
                <c:pt idx="4">
                  <c:v>-1.7699999999649663</c:v>
                </c:pt>
                <c:pt idx="5">
                  <c:v>-1.2499999999704414</c:v>
                </c:pt>
                <c:pt idx="6">
                  <c:v>2.7100000000359614</c:v>
                </c:pt>
                <c:pt idx="7">
                  <c:v>1.1099999999828469</c:v>
                </c:pt>
                <c:pt idx="8">
                  <c:v>1.4800000000150249</c:v>
                </c:pt>
                <c:pt idx="9">
                  <c:v>1.699999999971169</c:v>
                </c:pt>
                <c:pt idx="10">
                  <c:v>1.2500000000272848</c:v>
                </c:pt>
                <c:pt idx="11">
                  <c:v>1.5200000000277214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23-40B4-BA9A-0F960A126E4A}"/>
            </c:ext>
          </c:extLst>
        </c:ser>
        <c:ser>
          <c:idx val="1"/>
          <c:order val="1"/>
          <c:tx>
            <c:v>下行路堤加密断面累计变化图</c:v>
          </c:tx>
          <c:spPr>
            <a:ln w="12700">
              <a:solidFill>
                <a:srgbClr val="C00000"/>
              </a:solidFill>
            </a:ln>
          </c:spPr>
          <c:marker>
            <c:symbol val="circle"/>
            <c:size val="2"/>
          </c:marker>
          <c:cat>
            <c:strRef>
              <c:f>'下行路堤加密断面 '!$B$7:$B$18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'下行路堤加密断面 '!$H$7:$H$18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0.54999999997562554</c:v>
                </c:pt>
                <c:pt idx="2">
                  <c:v>0.74000000000751243</c:v>
                </c:pt>
                <c:pt idx="3">
                  <c:v>1.1700000000018917</c:v>
                </c:pt>
                <c:pt idx="4">
                  <c:v>-2.299999999991087</c:v>
                </c:pt>
                <c:pt idx="5">
                  <c:v>-2.1999999999593456</c:v>
                </c:pt>
                <c:pt idx="6">
                  <c:v>2.1100000000160435</c:v>
                </c:pt>
                <c:pt idx="7">
                  <c:v>1.0800000000017462</c:v>
                </c:pt>
                <c:pt idx="9">
                  <c:v>1.4600000000086766</c:v>
                </c:pt>
                <c:pt idx="10">
                  <c:v>1.3400000000274304</c:v>
                </c:pt>
                <c:pt idx="11">
                  <c:v>1.8400000000156069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A23-40B4-BA9A-0F960A1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92096"/>
        <c:axId val="1"/>
      </c:lineChart>
      <c:catAx>
        <c:axId val="1892492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noFill/>
          </a:ln>
        </c:spPr>
        <c:txPr>
          <a:bodyPr rot="0" vert="eaVert" anchor="ctr" anchorCtr="0"/>
          <a:lstStyle/>
          <a:p>
            <a:pPr>
              <a:defRPr sz="1200" baseline="0"/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892492096"/>
        <c:crosses val="autoZero"/>
        <c:crossBetween val="midCat"/>
        <c:majorUnit val="1"/>
      </c:valAx>
      <c:spPr>
        <a:ln>
          <a:solidFill>
            <a:srgbClr val="4F81BD"/>
          </a:solidFill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819669600123512"/>
          <c:y val="0.84971060435627366"/>
          <c:w val="0.69098356577976772"/>
          <c:h val="0.9710979309404506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zh-CN" altLang="en-US" sz="1000" b="1"/>
              <a:t>相邻</a:t>
            </a:r>
            <a:r>
              <a:rPr lang="en-US" altLang="zh-CN" sz="1000" b="1"/>
              <a:t>CPⅢ</a:t>
            </a:r>
            <a:r>
              <a:rPr lang="zh-CN" altLang="en-US" sz="1000" b="1"/>
              <a:t>点间观测高差变化态势图</a:t>
            </a:r>
          </a:p>
        </c:rich>
      </c:tx>
      <c:layout>
        <c:manualLayout>
          <c:xMode val="edge"/>
          <c:yMode val="edge"/>
          <c:x val="0.3987857724680966"/>
          <c:y val="5.84795321637426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249763481551529E-2"/>
          <c:y val="0.11403508771929824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[1]上行路堤纵断面!$D$3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[1]上行路堤纵断面!$E$7:$E$42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E5-4E07-B8D3-AB88F0BD649E}"/>
            </c:ext>
          </c:extLst>
        </c:ser>
        <c:ser>
          <c:idx val="1"/>
          <c:order val="1"/>
          <c:tx>
            <c:strRef>
              <c:f>[1]上行路堤纵断面!$F$3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[1]上行路堤纵断面!$H$7:$H$42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E5-4E07-B8D3-AB88F0BD649E}"/>
            </c:ext>
          </c:extLst>
        </c:ser>
        <c:ser>
          <c:idx val="2"/>
          <c:order val="2"/>
          <c:tx>
            <c:strRef>
              <c:f>[1]上行路堤纵断面!$I$3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[1]上行路堤纵断面!$K$7:$K$42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E5-4E07-B8D3-AB88F0BD649E}"/>
            </c:ext>
          </c:extLst>
        </c:ser>
        <c:ser>
          <c:idx val="3"/>
          <c:order val="3"/>
          <c:tx>
            <c:strRef>
              <c:f>[1]上行路堤纵断面!$L$3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[1]上行路堤纵断面!$N$7:$N$42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E5-4E07-B8D3-AB88F0BD649E}"/>
            </c:ext>
          </c:extLst>
        </c:ser>
        <c:ser>
          <c:idx val="4"/>
          <c:order val="4"/>
          <c:tx>
            <c:strRef>
              <c:f>[1]上行路堤纵断面!$O$3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[1]上行路堤纵断面!$Q$7:$Q$42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E5-4E07-B8D3-AB88F0BD649E}"/>
            </c:ext>
          </c:extLst>
        </c:ser>
        <c:ser>
          <c:idx val="5"/>
          <c:order val="5"/>
          <c:tx>
            <c:strRef>
              <c:f>[1]上行路堤纵断面!$R$3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[1]上行路堤纵断面!$T$7:$T$42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E5-4E07-B8D3-AB88F0B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66688"/>
        <c:axId val="1"/>
      </c:lineChart>
      <c:catAx>
        <c:axId val="18631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166688"/>
        <c:crosses val="autoZero"/>
        <c:crossBetween val="midCat"/>
        <c:majorUnit val="3"/>
      </c:valAx>
      <c:spPr>
        <a:solidFill>
          <a:srgbClr val="CCFFCC"/>
        </a:solidFill>
      </c:spPr>
    </c:plotArea>
    <c:legend>
      <c:legendPos val="r"/>
      <c:layout>
        <c:manualLayout>
          <c:xMode val="edge"/>
          <c:yMode val="edge"/>
          <c:wMode val="edge"/>
          <c:hMode val="edge"/>
          <c:x val="0.85367404936451918"/>
          <c:y val="0.14035087719298245"/>
          <c:w val="1"/>
          <c:h val="0.84210526315789469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K647+050-K647+350</a:t>
            </a:r>
            <a:r>
              <a:rPr lang="zh-CN" altLang="en-US" sz="1000" b="1"/>
              <a:t>上行路堤</a:t>
            </a:r>
            <a:r>
              <a:rPr lang="en-US" altLang="en-US" sz="1000" b="1"/>
              <a:t>CPⅢ</a:t>
            </a:r>
            <a:r>
              <a:rPr lang="zh-CN" altLang="en-US" sz="1000" b="1"/>
              <a:t>点纵断面变化态势图</a:t>
            </a:r>
          </a:p>
        </c:rich>
      </c:tx>
      <c:layout>
        <c:manualLayout>
          <c:xMode val="edge"/>
          <c:yMode val="edge"/>
          <c:x val="0.38953965191437168"/>
          <c:y val="1.7543721013367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783856699187E-2"/>
          <c:y val="0.14651668541432322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上行路堤纵断面!$D$3</c:f>
              <c:strCache>
                <c:ptCount val="1"/>
                <c:pt idx="0">
                  <c:v>2016年7月3日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上行路堤纵断面!$E$7:$E$27</c:f>
              <c:numCache>
                <c:formatCode>General</c:formatCode>
                <c:ptCount val="21"/>
                <c:pt idx="6" formatCode="0.00">
                  <c:v>0.28999999994994141</c:v>
                </c:pt>
                <c:pt idx="7" formatCode="0.00">
                  <c:v>0.29000000000678483</c:v>
                </c:pt>
                <c:pt idx="8" formatCode="0.00">
                  <c:v>-0.95000000004574758</c:v>
                </c:pt>
                <c:pt idx="9" formatCode="0.00">
                  <c:v>-0.94000000001415174</c:v>
                </c:pt>
                <c:pt idx="10" formatCode="0.00">
                  <c:v>0.38999999998168278</c:v>
                </c:pt>
                <c:pt idx="11" formatCode="0.00">
                  <c:v>-0.94999999998890416</c:v>
                </c:pt>
                <c:pt idx="12" formatCode="0.00">
                  <c:v>0.36000000000058208</c:v>
                </c:pt>
                <c:pt idx="13" formatCode="0.00">
                  <c:v>1.0199999999827014</c:v>
                </c:pt>
                <c:pt idx="14" formatCode="0.00">
                  <c:v>-9.9999999974897946E-2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38-4B9A-BB80-7E72A40C0DD0}"/>
            </c:ext>
          </c:extLst>
        </c:ser>
        <c:ser>
          <c:idx val="1"/>
          <c:order val="1"/>
          <c:tx>
            <c:strRef>
              <c:f>上行路堤纵断面!$F$3</c:f>
              <c:strCache>
                <c:ptCount val="1"/>
                <c:pt idx="0">
                  <c:v>2016年8月4日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上行路堤纵断面!$H$7:$H$27</c:f>
              <c:numCache>
                <c:formatCode>0.00</c:formatCode>
                <c:ptCount val="21"/>
                <c:pt idx="0">
                  <c:v>-0.83000000000765795</c:v>
                </c:pt>
                <c:pt idx="1">
                  <c:v>-0.31999999998788553</c:v>
                </c:pt>
                <c:pt idx="2">
                  <c:v>-0.63999999997577106</c:v>
                </c:pt>
                <c:pt idx="3">
                  <c:v>-0.65999999998211933</c:v>
                </c:pt>
                <c:pt idx="4">
                  <c:v>-0.30000000003838068</c:v>
                </c:pt>
                <c:pt idx="5">
                  <c:v>-0.64000000003261448</c:v>
                </c:pt>
                <c:pt idx="6">
                  <c:v>0.3699999999753345</c:v>
                </c:pt>
                <c:pt idx="7">
                  <c:v>0.81000000000130967</c:v>
                </c:pt>
                <c:pt idx="8">
                  <c:v>-0.51999999999452484</c:v>
                </c:pt>
                <c:pt idx="9">
                  <c:v>-1.3500000000021828</c:v>
                </c:pt>
                <c:pt idx="10">
                  <c:v>0.47000000000707587</c:v>
                </c:pt>
                <c:pt idx="11">
                  <c:v>-0.70999999996956831</c:v>
                </c:pt>
                <c:pt idx="12">
                  <c:v>0.53000000002612069</c:v>
                </c:pt>
                <c:pt idx="13">
                  <c:v>1.1499999999955435</c:v>
                </c:pt>
                <c:pt idx="14">
                  <c:v>6.9999999993797246E-2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38-4B9A-BB80-7E72A40C0DD0}"/>
            </c:ext>
          </c:extLst>
        </c:ser>
        <c:ser>
          <c:idx val="2"/>
          <c:order val="2"/>
          <c:tx>
            <c:strRef>
              <c:f>上行路堤纵断面!$I$3</c:f>
              <c:strCache>
                <c:ptCount val="1"/>
                <c:pt idx="0">
                  <c:v>2016年8月31日</c:v>
                </c:pt>
              </c:strCache>
            </c:strRef>
          </c:tx>
          <c:spPr>
            <a:ln w="6350"/>
          </c:spPr>
          <c:marker>
            <c:symbol val="triangle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上行路堤纵断面!$K$7:$K$27</c:f>
              <c:numCache>
                <c:formatCode>0.00</c:formatCode>
                <c:ptCount val="21"/>
                <c:pt idx="0">
                  <c:v>-1.0400000000458931</c:v>
                </c:pt>
                <c:pt idx="1">
                  <c:v>-0.31999999998788553</c:v>
                </c:pt>
                <c:pt idx="2">
                  <c:v>-0.4500000000007276</c:v>
                </c:pt>
                <c:pt idx="3">
                  <c:v>-1.289999999983138</c:v>
                </c:pt>
                <c:pt idx="4">
                  <c:v>-1.0900000000333421</c:v>
                </c:pt>
                <c:pt idx="5">
                  <c:v>-0.99000000000160071</c:v>
                </c:pt>
                <c:pt idx="6">
                  <c:v>9.0000000000145519E-2</c:v>
                </c:pt>
                <c:pt idx="7">
                  <c:v>0.67000000001371518</c:v>
                </c:pt>
                <c:pt idx="8">
                  <c:v>-0.84000000003925379</c:v>
                </c:pt>
                <c:pt idx="9">
                  <c:v>-1.8900000000030559</c:v>
                </c:pt>
                <c:pt idx="10">
                  <c:v>0.2800000000320324</c:v>
                </c:pt>
                <c:pt idx="11">
                  <c:v>-1.010000000007949</c:v>
                </c:pt>
                <c:pt idx="12">
                  <c:v>0.67000000001371518</c:v>
                </c:pt>
                <c:pt idx="13">
                  <c:v>1.1299999999891952</c:v>
                </c:pt>
                <c:pt idx="14">
                  <c:v>9.0000000000145519E-2</c:v>
                </c:pt>
                <c:pt idx="15">
                  <c:v>0.31999999998788553</c:v>
                </c:pt>
                <c:pt idx="16">
                  <c:v>0.4500000000007276</c:v>
                </c:pt>
                <c:pt idx="17">
                  <c:v>0.16999999996869519</c:v>
                </c:pt>
                <c:pt idx="18">
                  <c:v>0.3100000000131331</c:v>
                </c:pt>
                <c:pt idx="19">
                  <c:v>-0.22000000001298758</c:v>
                </c:pt>
                <c:pt idx="20">
                  <c:v>-0.58999999998832209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38-4B9A-BB80-7E72A40C0DD0}"/>
            </c:ext>
          </c:extLst>
        </c:ser>
        <c:ser>
          <c:idx val="3"/>
          <c:order val="3"/>
          <c:tx>
            <c:strRef>
              <c:f>上行路堤纵断面!$L$3</c:f>
              <c:strCache>
                <c:ptCount val="1"/>
                <c:pt idx="0">
                  <c:v>2016年10月11日</c:v>
                </c:pt>
              </c:strCache>
            </c:strRef>
          </c:tx>
          <c:spPr>
            <a:ln w="6350"/>
          </c:spPr>
          <c:marker>
            <c:symbol val="x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上行路堤纵断面!$N$7:$N$27</c:f>
              <c:numCache>
                <c:formatCode>0.00</c:formatCode>
                <c:ptCount val="21"/>
                <c:pt idx="0">
                  <c:v>-1.1200000000144428</c:v>
                </c:pt>
                <c:pt idx="1">
                  <c:v>-0.63000000000101863</c:v>
                </c:pt>
                <c:pt idx="2">
                  <c:v>-0.99999999997635314</c:v>
                </c:pt>
                <c:pt idx="3">
                  <c:v>-1.8000000000029104</c:v>
                </c:pt>
                <c:pt idx="4">
                  <c:v>-0.74000000000751243</c:v>
                </c:pt>
                <c:pt idx="5">
                  <c:v>-1.0700000000269938</c:v>
                </c:pt>
                <c:pt idx="6">
                  <c:v>0.14999999996234692</c:v>
                </c:pt>
                <c:pt idx="7">
                  <c:v>0.80000000002655725</c:v>
                </c:pt>
                <c:pt idx="8">
                  <c:v>-0.87999999999510692</c:v>
                </c:pt>
                <c:pt idx="9">
                  <c:v>-2.9400000000237014</c:v>
                </c:pt>
                <c:pt idx="10">
                  <c:v>-0.4500000000007276</c:v>
                </c:pt>
                <c:pt idx="11">
                  <c:v>-1.0699999999701504</c:v>
                </c:pt>
                <c:pt idx="12">
                  <c:v>0.47000000000707587</c:v>
                </c:pt>
                <c:pt idx="13">
                  <c:v>0.81000000000130967</c:v>
                </c:pt>
                <c:pt idx="14">
                  <c:v>6.9999999993797246E-2</c:v>
                </c:pt>
                <c:pt idx="15">
                  <c:v>0.23999999996249244</c:v>
                </c:pt>
                <c:pt idx="16">
                  <c:v>0.11999999998124622</c:v>
                </c:pt>
                <c:pt idx="17">
                  <c:v>4.9999999987448973E-2</c:v>
                </c:pt>
                <c:pt idx="18">
                  <c:v>0.22999999998774001</c:v>
                </c:pt>
                <c:pt idx="19">
                  <c:v>0.11000000000649379</c:v>
                </c:pt>
                <c:pt idx="20">
                  <c:v>-0.45999999997548002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38-4B9A-BB80-7E72A40C0DD0}"/>
            </c:ext>
          </c:extLst>
        </c:ser>
        <c:ser>
          <c:idx val="4"/>
          <c:order val="4"/>
          <c:tx>
            <c:v>2016年11月13日</c:v>
          </c:tx>
          <c:spPr>
            <a:ln w="6350"/>
          </c:spP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上行路堤纵断面!$Q$7:$Q$27</c:f>
              <c:numCache>
                <c:formatCode>0.00</c:formatCode>
                <c:ptCount val="21"/>
                <c:pt idx="0">
                  <c:v>-1.5000000000213731</c:v>
                </c:pt>
                <c:pt idx="1">
                  <c:v>-0.81000000000130967</c:v>
                </c:pt>
                <c:pt idx="2">
                  <c:v>-1.2800000000083855</c:v>
                </c:pt>
                <c:pt idx="3">
                  <c:v>-2.4500000000102773</c:v>
                </c:pt>
                <c:pt idx="4">
                  <c:v>-1.5600000000404179</c:v>
                </c:pt>
                <c:pt idx="5">
                  <c:v>-1.6600000000153159</c:v>
                </c:pt>
                <c:pt idx="6">
                  <c:v>-0.4500000000007276</c:v>
                </c:pt>
                <c:pt idx="7">
                  <c:v>0.56000000000722139</c:v>
                </c:pt>
                <c:pt idx="8">
                  <c:v>-1.4600000000086766</c:v>
                </c:pt>
                <c:pt idx="9">
                  <c:v>-4.2300000000068394</c:v>
                </c:pt>
                <c:pt idx="10">
                  <c:v>-0.92000000000780346</c:v>
                </c:pt>
                <c:pt idx="11">
                  <c:v>-1.1399999999639476</c:v>
                </c:pt>
                <c:pt idx="12">
                  <c:v>0.49999999998817657</c:v>
                </c:pt>
                <c:pt idx="13">
                  <c:v>0.4500000000007276</c:v>
                </c:pt>
                <c:pt idx="14">
                  <c:v>-0.22999999998774001</c:v>
                </c:pt>
                <c:pt idx="15">
                  <c:v>4.9999999987448973E-2</c:v>
                </c:pt>
                <c:pt idx="16">
                  <c:v>6.9999999993797246E-2</c:v>
                </c:pt>
                <c:pt idx="17">
                  <c:v>-0.24000000001933586</c:v>
                </c:pt>
                <c:pt idx="18">
                  <c:v>0.49999999998817657</c:v>
                </c:pt>
                <c:pt idx="19">
                  <c:v>-0.13999999998759449</c:v>
                </c:pt>
                <c:pt idx="20">
                  <c:v>-0.60999999999467036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638-4B9A-BB80-7E72A40C0DD0}"/>
            </c:ext>
          </c:extLst>
        </c:ser>
        <c:ser>
          <c:idx val="5"/>
          <c:order val="5"/>
          <c:tx>
            <c:strRef>
              <c:f>上行路堤纵断面!$R$3</c:f>
              <c:strCache>
                <c:ptCount val="1"/>
                <c:pt idx="0">
                  <c:v>2016年12月18日</c:v>
                </c:pt>
              </c:strCache>
            </c:strRef>
          </c:tx>
          <c:spPr>
            <a:ln w="6350"/>
          </c:spPr>
          <c:val>
            <c:numRef>
              <c:f>上行路堤纵断面!$T$7:$T$27</c:f>
              <c:numCache>
                <c:formatCode>0.00</c:formatCode>
                <c:ptCount val="21"/>
                <c:pt idx="0">
                  <c:v>-1.5700000000151704</c:v>
                </c:pt>
                <c:pt idx="1">
                  <c:v>-0.94999999998890416</c:v>
                </c:pt>
                <c:pt idx="2">
                  <c:v>-1.3199999999642387</c:v>
                </c:pt>
                <c:pt idx="3">
                  <c:v>-3.1799999999861939</c:v>
                </c:pt>
                <c:pt idx="4">
                  <c:v>-1.4899999999897773</c:v>
                </c:pt>
                <c:pt idx="5">
                  <c:v>-2.4000000000228283</c:v>
                </c:pt>
                <c:pt idx="6">
                  <c:v>-0.67000000001371518</c:v>
                </c:pt>
                <c:pt idx="7">
                  <c:v>0.18999999997504347</c:v>
                </c:pt>
                <c:pt idx="8">
                  <c:v>-1.7300000000091131</c:v>
                </c:pt>
                <c:pt idx="9">
                  <c:v>-6.1699999999973443</c:v>
                </c:pt>
                <c:pt idx="10">
                  <c:v>-1.5999999999962711</c:v>
                </c:pt>
                <c:pt idx="11">
                  <c:v>-1.3199999999642387</c:v>
                </c:pt>
                <c:pt idx="12">
                  <c:v>0.3399999999942338</c:v>
                </c:pt>
                <c:pt idx="13">
                  <c:v>-8.0000000025393092E-2</c:v>
                </c:pt>
                <c:pt idx="14">
                  <c:v>-0.18000000000029104</c:v>
                </c:pt>
                <c:pt idx="15">
                  <c:v>0.13999999998759449</c:v>
                </c:pt>
                <c:pt idx="16">
                  <c:v>-0.10000000003174137</c:v>
                </c:pt>
                <c:pt idx="17">
                  <c:v>-0.7000000000516593</c:v>
                </c:pt>
                <c:pt idx="18">
                  <c:v>7.9999999968549673E-2</c:v>
                </c:pt>
                <c:pt idx="19">
                  <c:v>-0.20000000000663931</c:v>
                </c:pt>
                <c:pt idx="20">
                  <c:v>-1.289999999983138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638-4B9A-BB80-7E72A40C0DD0}"/>
            </c:ext>
          </c:extLst>
        </c:ser>
        <c:ser>
          <c:idx val="6"/>
          <c:order val="6"/>
          <c:tx>
            <c:strRef>
              <c:f>上行路堤纵断面!$U$3</c:f>
              <c:strCache>
                <c:ptCount val="1"/>
                <c:pt idx="0">
                  <c:v>2017年2月16日</c:v>
                </c:pt>
              </c:strCache>
            </c:strRef>
          </c:tx>
          <c:spPr>
            <a:ln w="6350"/>
          </c:spPr>
          <c:val>
            <c:numRef>
              <c:f>上行路堤纵断面!$W$7:$W$27</c:f>
              <c:numCache>
                <c:formatCode>0.00</c:formatCode>
                <c:ptCount val="21"/>
                <c:pt idx="0">
                  <c:v>-2.0800000000349428</c:v>
                </c:pt>
                <c:pt idx="1">
                  <c:v>-1.19000000000824</c:v>
                </c:pt>
                <c:pt idx="2">
                  <c:v>-1.6599999999584725</c:v>
                </c:pt>
                <c:pt idx="3">
                  <c:v>-4.2300000000068394</c:v>
                </c:pt>
                <c:pt idx="4">
                  <c:v>-2.2600000000352338</c:v>
                </c:pt>
                <c:pt idx="5">
                  <c:v>-3.210000000024138</c:v>
                </c:pt>
                <c:pt idx="6">
                  <c:v>-1.4300000000275759</c:v>
                </c:pt>
                <c:pt idx="7">
                  <c:v>-0.60999999999467036</c:v>
                </c:pt>
                <c:pt idx="8">
                  <c:v>-3.0600000000049477</c:v>
                </c:pt>
                <c:pt idx="9">
                  <c:v>-9.9400000000287037</c:v>
                </c:pt>
                <c:pt idx="10">
                  <c:v>-2.6399999999853208</c:v>
                </c:pt>
                <c:pt idx="11">
                  <c:v>-2.9499999999984539</c:v>
                </c:pt>
                <c:pt idx="12">
                  <c:v>-0.51999999999452484</c:v>
                </c:pt>
                <c:pt idx="13">
                  <c:v>-1.239999999995689</c:v>
                </c:pt>
                <c:pt idx="14">
                  <c:v>-1.2600000000020373</c:v>
                </c:pt>
                <c:pt idx="15">
                  <c:v>-0.82000000003290552</c:v>
                </c:pt>
                <c:pt idx="16">
                  <c:v>-0.94999999998890416</c:v>
                </c:pt>
                <c:pt idx="17">
                  <c:v>-1.0500000000206455</c:v>
                </c:pt>
                <c:pt idx="18">
                  <c:v>2.99999999811007E-2</c:v>
                </c:pt>
                <c:pt idx="19">
                  <c:v>-0.58000000001356966</c:v>
                </c:pt>
                <c:pt idx="20">
                  <c:v>-1.4400000000023283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638-4B9A-BB80-7E72A40C0DD0}"/>
            </c:ext>
          </c:extLst>
        </c:ser>
        <c:ser>
          <c:idx val="7"/>
          <c:order val="7"/>
          <c:tx>
            <c:strRef>
              <c:f>上行路堤纵断面!$X$3</c:f>
              <c:strCache>
                <c:ptCount val="1"/>
                <c:pt idx="0">
                  <c:v>2017年3月18日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val>
            <c:numRef>
              <c:f>上行路堤纵断面!$Z$7:$Z$27</c:f>
              <c:numCache>
                <c:formatCode>0.00</c:formatCode>
                <c:ptCount val="21"/>
                <c:pt idx="0">
                  <c:v>-1.9800000000032014</c:v>
                </c:pt>
                <c:pt idx="1">
                  <c:v>-1.1000000000080945</c:v>
                </c:pt>
                <c:pt idx="2">
                  <c:v>-1.569999999958327</c:v>
                </c:pt>
                <c:pt idx="3">
                  <c:v>-4.2899999999690408</c:v>
                </c:pt>
                <c:pt idx="4">
                  <c:v>-2.0299999999906504</c:v>
                </c:pt>
                <c:pt idx="5">
                  <c:v>-3.1200000000239925</c:v>
                </c:pt>
                <c:pt idx="6">
                  <c:v>-0.68000000004531103</c:v>
                </c:pt>
                <c:pt idx="7">
                  <c:v>9.9999999974897946E-2</c:v>
                </c:pt>
                <c:pt idx="8">
                  <c:v>-1.8499999999903594</c:v>
                </c:pt>
                <c:pt idx="9">
                  <c:v>-9.5699999999965257</c:v>
                </c:pt>
                <c:pt idx="10">
                  <c:v>-0.85000000001400622</c:v>
                </c:pt>
                <c:pt idx="11">
                  <c:v>-1.3000000000147338</c:v>
                </c:pt>
                <c:pt idx="12">
                  <c:v>0.98000000002684828</c:v>
                </c:pt>
                <c:pt idx="13">
                  <c:v>-8.0000000025393092E-2</c:v>
                </c:pt>
                <c:pt idx="14">
                  <c:v>0.20000000000663931</c:v>
                </c:pt>
                <c:pt idx="15">
                  <c:v>0.96999999999525244</c:v>
                </c:pt>
                <c:pt idx="16">
                  <c:v>0.66999999995687176</c:v>
                </c:pt>
                <c:pt idx="17">
                  <c:v>-9.0000000000145519E-2</c:v>
                </c:pt>
                <c:pt idx="18">
                  <c:v>1.0699999999701504</c:v>
                </c:pt>
                <c:pt idx="19">
                  <c:v>0.45999999997548002</c:v>
                </c:pt>
                <c:pt idx="20">
                  <c:v>-1.3599999999769352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638-4B9A-BB80-7E72A40C0DD0}"/>
            </c:ext>
          </c:extLst>
        </c:ser>
        <c:ser>
          <c:idx val="8"/>
          <c:order val="8"/>
          <c:tx>
            <c:strRef>
              <c:f>上行路堤纵断面!$AA$3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上行路堤纵断面!$AC$7:$AC$27</c:f>
              <c:numCache>
                <c:formatCode>0.00</c:formatCode>
                <c:ptCount val="21"/>
                <c:pt idx="0">
                  <c:v>-2.0900000000096952</c:v>
                </c:pt>
                <c:pt idx="1">
                  <c:v>-1.1099999999828469</c:v>
                </c:pt>
                <c:pt idx="2">
                  <c:v>-1.6099999999710235</c:v>
                </c:pt>
                <c:pt idx="3">
                  <c:v>-4.8499999999762622</c:v>
                </c:pt>
                <c:pt idx="4">
                  <c:v>-2.3300000000290311</c:v>
                </c:pt>
                <c:pt idx="5">
                  <c:v>-3.6400000000185173</c:v>
                </c:pt>
                <c:pt idx="6">
                  <c:v>-0.53000000002612069</c:v>
                </c:pt>
                <c:pt idx="7">
                  <c:v>0.27000000000043656</c:v>
                </c:pt>
                <c:pt idx="8">
                  <c:v>-1.7599999999902138</c:v>
                </c:pt>
                <c:pt idx="9">
                  <c:v>-10.750000000030013</c:v>
                </c:pt>
                <c:pt idx="10">
                  <c:v>0.76999999998861313</c:v>
                </c:pt>
                <c:pt idx="11">
                  <c:v>-1.4400000000023283</c:v>
                </c:pt>
                <c:pt idx="12">
                  <c:v>1.1499999999955435</c:v>
                </c:pt>
                <c:pt idx="13">
                  <c:v>2.99999999811007E-2</c:v>
                </c:pt>
                <c:pt idx="14">
                  <c:v>0.42999999999437932</c:v>
                </c:pt>
                <c:pt idx="15">
                  <c:v>0.92999999998255589</c:v>
                </c:pt>
                <c:pt idx="16">
                  <c:v>0.56999999998197382</c:v>
                </c:pt>
                <c:pt idx="17">
                  <c:v>-0.36000000000058208</c:v>
                </c:pt>
                <c:pt idx="18">
                  <c:v>1.2199999999893407</c:v>
                </c:pt>
                <c:pt idx="19">
                  <c:v>0.40000000001327862</c:v>
                </c:pt>
                <c:pt idx="20">
                  <c:v>-1.5900000000215186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638-4B9A-BB80-7E72A40C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92512"/>
        <c:axId val="1"/>
      </c:lineChart>
      <c:catAx>
        <c:axId val="18924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92492512"/>
        <c:crosses val="autoZero"/>
        <c:crossBetween val="midCat"/>
        <c:majorUnit val="2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/>
              <a:t>下行路堤</a:t>
            </a:r>
            <a:r>
              <a:rPr lang="en-US" altLang="en-US" sz="1000" b="1"/>
              <a:t>CPⅢ</a:t>
            </a:r>
            <a:r>
              <a:rPr lang="zh-CN" altLang="en-US" sz="1000" b="1"/>
              <a:t>点纵断面变化态势图</a:t>
            </a:r>
          </a:p>
        </c:rich>
      </c:tx>
      <c:layout>
        <c:manualLayout>
          <c:xMode val="edge"/>
          <c:yMode val="edge"/>
          <c:x val="0.34506640905524588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下行路堤纵断面!$D$3</c:f>
              <c:strCache>
                <c:ptCount val="1"/>
                <c:pt idx="0">
                  <c:v>2016年7月3日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下行路堤纵断面!$E$7:$E$21</c:f>
              <c:numCache>
                <c:formatCode>General</c:formatCode>
                <c:ptCount val="15"/>
                <c:pt idx="6" formatCode="0.00">
                  <c:v>0.15999999999394277</c:v>
                </c:pt>
                <c:pt idx="7" formatCode="0.00">
                  <c:v>-9.0000000000145519E-2</c:v>
                </c:pt>
                <c:pt idx="8" formatCode="0.00">
                  <c:v>-0.22999999998774001</c:v>
                </c:pt>
                <c:pt idx="9" formatCode="0.00">
                  <c:v>-1.1200000000144428</c:v>
                </c:pt>
                <c:pt idx="10" formatCode="0.00">
                  <c:v>0.37999999995008693</c:v>
                </c:pt>
                <c:pt idx="11" formatCode="0.00">
                  <c:v>-0.52000000005136826</c:v>
                </c:pt>
                <c:pt idx="12" formatCode="0.00">
                  <c:v>-0.3100000000131331</c:v>
                </c:pt>
                <c:pt idx="13" formatCode="0.00">
                  <c:v>-0.29999999998153726</c:v>
                </c:pt>
                <c:pt idx="14" formatCode="0.00">
                  <c:v>-0.24000000001933586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F8-4D27-BB18-8F5438EDCE7A}"/>
            </c:ext>
          </c:extLst>
        </c:ser>
        <c:ser>
          <c:idx val="1"/>
          <c:order val="1"/>
          <c:tx>
            <c:strRef>
              <c:f>下行路堤纵断面!$F$3</c:f>
              <c:strCache>
                <c:ptCount val="1"/>
                <c:pt idx="0">
                  <c:v>2016年8月4日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下行路堤纵断面!$H$7:$H$21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-0.42999999999437932</c:v>
                </c:pt>
                <c:pt idx="3">
                  <c:v>-0.56000000000722139</c:v>
                </c:pt>
                <c:pt idx="4">
                  <c:v>-0.4200000000196269</c:v>
                </c:pt>
                <c:pt idx="5">
                  <c:v>-2.0000000006348273E-2</c:v>
                </c:pt>
                <c:pt idx="6">
                  <c:v>-4.9999999987448973E-2</c:v>
                </c:pt>
                <c:pt idx="7">
                  <c:v>0.23000000004458343</c:v>
                </c:pt>
                <c:pt idx="8">
                  <c:v>9.0000000000145519E-2</c:v>
                </c:pt>
                <c:pt idx="9">
                  <c:v>-1.64999999998372</c:v>
                </c:pt>
                <c:pt idx="10">
                  <c:v>0.16999999996869519</c:v>
                </c:pt>
                <c:pt idx="11">
                  <c:v>-0.35000000002582965</c:v>
                </c:pt>
                <c:pt idx="12">
                  <c:v>-7.9999999968549673E-2</c:v>
                </c:pt>
                <c:pt idx="13">
                  <c:v>-0.3100000000131331</c:v>
                </c:pt>
                <c:pt idx="14">
                  <c:v>-0.15999999999394277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F8-4D27-BB18-8F5438EDCE7A}"/>
            </c:ext>
          </c:extLst>
        </c:ser>
        <c:ser>
          <c:idx val="2"/>
          <c:order val="2"/>
          <c:tx>
            <c:strRef>
              <c:f>下行路堤纵断面!$I$3</c:f>
              <c:strCache>
                <c:ptCount val="1"/>
                <c:pt idx="0">
                  <c:v>2016年8月31日</c:v>
                </c:pt>
              </c:strCache>
            </c:strRef>
          </c:tx>
          <c:spPr>
            <a:ln w="6350"/>
          </c:spPr>
          <c:marker>
            <c:symbol val="triangle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下行路堤纵断面!$K$7:$K$27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0.45999999997548002</c:v>
                </c:pt>
                <c:pt idx="3">
                  <c:v>-0.87999999999510692</c:v>
                </c:pt>
                <c:pt idx="4">
                  <c:v>-0.44000000002597517</c:v>
                </c:pt>
                <c:pt idx="5">
                  <c:v>-0.49000000001342414</c:v>
                </c:pt>
                <c:pt idx="6">
                  <c:v>-6.9999999993797246E-2</c:v>
                </c:pt>
                <c:pt idx="7">
                  <c:v>6.0000000019044819E-2</c:v>
                </c:pt>
                <c:pt idx="8">
                  <c:v>9.9999999747524271E-3</c:v>
                </c:pt>
                <c:pt idx="9">
                  <c:v>-2.6699999999664215</c:v>
                </c:pt>
                <c:pt idx="10">
                  <c:v>9.9999999974897946E-2</c:v>
                </c:pt>
                <c:pt idx="11">
                  <c:v>-0.38000000000693035</c:v>
                </c:pt>
                <c:pt idx="12">
                  <c:v>2.0000000006348273E-2</c:v>
                </c:pt>
                <c:pt idx="13">
                  <c:v>-0.24000000001933586</c:v>
                </c:pt>
                <c:pt idx="14">
                  <c:v>5.99999999622014E-2</c:v>
                </c:pt>
                <c:pt idx="15">
                  <c:v>0.27000000000043656</c:v>
                </c:pt>
                <c:pt idx="16">
                  <c:v>9.0000000000145519E-2</c:v>
                </c:pt>
                <c:pt idx="17">
                  <c:v>0.13000000001284207</c:v>
                </c:pt>
                <c:pt idx="18">
                  <c:v>0.23999999996249244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0F8-4D27-BB18-8F5438EDCE7A}"/>
            </c:ext>
          </c:extLst>
        </c:ser>
        <c:ser>
          <c:idx val="3"/>
          <c:order val="3"/>
          <c:tx>
            <c:strRef>
              <c:f>下行路堤纵断面!$L$3</c:f>
              <c:strCache>
                <c:ptCount val="1"/>
                <c:pt idx="0">
                  <c:v>2016年10月11日</c:v>
                </c:pt>
              </c:strCache>
            </c:strRef>
          </c:tx>
          <c:spPr>
            <a:ln w="6350"/>
          </c:spPr>
          <c:marker>
            <c:symbol val="x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下行路堤纵断面!$N$7:$N$27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-0.22999999998774001</c:v>
                </c:pt>
                <c:pt idx="3">
                  <c:v>-1.0000000000331966</c:v>
                </c:pt>
                <c:pt idx="4">
                  <c:v>-0.44000000002597517</c:v>
                </c:pt>
                <c:pt idx="5">
                  <c:v>-0.18000000000029104</c:v>
                </c:pt>
                <c:pt idx="6">
                  <c:v>-0.26000000002568413</c:v>
                </c:pt>
                <c:pt idx="7">
                  <c:v>0.49000000001342414</c:v>
                </c:pt>
                <c:pt idx="8">
                  <c:v>0.3100000000131331</c:v>
                </c:pt>
                <c:pt idx="9">
                  <c:v>-4.1499999999814463</c:v>
                </c:pt>
                <c:pt idx="10">
                  <c:v>-0.77000000004545655</c:v>
                </c:pt>
                <c:pt idx="11">
                  <c:v>-0.57000000003881723</c:v>
                </c:pt>
                <c:pt idx="12">
                  <c:v>-6.9999999993797246E-2</c:v>
                </c:pt>
                <c:pt idx="13">
                  <c:v>-0.18999999997504347</c:v>
                </c:pt>
                <c:pt idx="14">
                  <c:v>0.27999999997518898</c:v>
                </c:pt>
                <c:pt idx="15">
                  <c:v>0.29000000000678483</c:v>
                </c:pt>
                <c:pt idx="16">
                  <c:v>-0.27000000000043656</c:v>
                </c:pt>
                <c:pt idx="17">
                  <c:v>0.19000000003188688</c:v>
                </c:pt>
                <c:pt idx="18">
                  <c:v>0.32999999996263796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0F8-4D27-BB18-8F5438EDCE7A}"/>
            </c:ext>
          </c:extLst>
        </c:ser>
        <c:ser>
          <c:idx val="4"/>
          <c:order val="4"/>
          <c:tx>
            <c:v>2016年11月13日</c:v>
          </c:tx>
          <c:spPr>
            <a:ln w="6350"/>
          </c:spP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下行路堤纵断面!$Q$7:$Q$27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-0.72999999997591658</c:v>
                </c:pt>
                <c:pt idx="3">
                  <c:v>-0.96000000002050001</c:v>
                </c:pt>
                <c:pt idx="4">
                  <c:v>-1.0300000000142973</c:v>
                </c:pt>
                <c:pt idx="5">
                  <c:v>-0.24000000001933586</c:v>
                </c:pt>
                <c:pt idx="6">
                  <c:v>-0.29000000000678483</c:v>
                </c:pt>
                <c:pt idx="7">
                  <c:v>9.0000000000145519E-2</c:v>
                </c:pt>
                <c:pt idx="8">
                  <c:v>-0.27999999997518898</c:v>
                </c:pt>
                <c:pt idx="9">
                  <c:v>-5.6999999999902684</c:v>
                </c:pt>
                <c:pt idx="10">
                  <c:v>-0.95000000004574758</c:v>
                </c:pt>
                <c:pt idx="11">
                  <c:v>-0.89000000002670276</c:v>
                </c:pt>
                <c:pt idx="12">
                  <c:v>9.0000000000145519E-2</c:v>
                </c:pt>
                <c:pt idx="13">
                  <c:v>-0.60000000001991793</c:v>
                </c:pt>
                <c:pt idx="14">
                  <c:v>0.31999999998788553</c:v>
                </c:pt>
                <c:pt idx="15">
                  <c:v>0</c:v>
                </c:pt>
                <c:pt idx="16">
                  <c:v>-0.44000000002597517</c:v>
                </c:pt>
                <c:pt idx="17">
                  <c:v>0.10000000003174137</c:v>
                </c:pt>
                <c:pt idx="18">
                  <c:v>0.52999999996927727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0F8-4D27-BB18-8F5438EDCE7A}"/>
            </c:ext>
          </c:extLst>
        </c:ser>
        <c:ser>
          <c:idx val="5"/>
          <c:order val="5"/>
          <c:tx>
            <c:strRef>
              <c:f>下行路堤纵断面!$R$3</c:f>
              <c:strCache>
                <c:ptCount val="1"/>
                <c:pt idx="0">
                  <c:v>2016年12月18日</c:v>
                </c:pt>
              </c:strCache>
            </c:strRef>
          </c:tx>
          <c:spPr>
            <a:ln w="6350"/>
          </c:spPr>
          <c:val>
            <c:numRef>
              <c:f>下行路堤纵断面!$T$7:$T$27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4.9999999987448973E-2</c:v>
                </c:pt>
                <c:pt idx="3">
                  <c:v>-1.140000000020791</c:v>
                </c:pt>
                <c:pt idx="4">
                  <c:v>-0.83999999998241037</c:v>
                </c:pt>
                <c:pt idx="5">
                  <c:v>-0.51000000001977241</c:v>
                </c:pt>
                <c:pt idx="6">
                  <c:v>-0.38999999998168278</c:v>
                </c:pt>
                <c:pt idx="7">
                  <c:v>6.9999999993797246E-2</c:v>
                </c:pt>
                <c:pt idx="8">
                  <c:v>-0.63000000000101863</c:v>
                </c:pt>
                <c:pt idx="9">
                  <c:v>-7.9499999999939064</c:v>
                </c:pt>
                <c:pt idx="10">
                  <c:v>-1.7700000000218097</c:v>
                </c:pt>
                <c:pt idx="11">
                  <c:v>-1.2000000000398359</c:v>
                </c:pt>
                <c:pt idx="12">
                  <c:v>-0.11999999998124622</c:v>
                </c:pt>
                <c:pt idx="13">
                  <c:v>-0.74000000000751243</c:v>
                </c:pt>
                <c:pt idx="14">
                  <c:v>0.29000000000678483</c:v>
                </c:pt>
                <c:pt idx="15">
                  <c:v>-0.18000000000029104</c:v>
                </c:pt>
                <c:pt idx="16">
                  <c:v>-1.1000000000080945</c:v>
                </c:pt>
                <c:pt idx="17">
                  <c:v>-0.15999999999394277</c:v>
                </c:pt>
                <c:pt idx="18">
                  <c:v>0.12999999995599865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0F8-4D27-BB18-8F5438EDCE7A}"/>
            </c:ext>
          </c:extLst>
        </c:ser>
        <c:ser>
          <c:idx val="6"/>
          <c:order val="6"/>
          <c:tx>
            <c:strRef>
              <c:f>下行路堤纵断面!$U$3</c:f>
              <c:strCache>
                <c:ptCount val="1"/>
                <c:pt idx="0">
                  <c:v>2017年2月16日</c:v>
                </c:pt>
              </c:strCache>
            </c:strRef>
          </c:tx>
          <c:spPr>
            <a:ln w="6350"/>
          </c:spPr>
          <c:val>
            <c:numRef>
              <c:f>下行路堤纵断面!$W$7:$W$27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-0.4799999999818283</c:v>
                </c:pt>
                <c:pt idx="3">
                  <c:v>-1.2700000000336331</c:v>
                </c:pt>
                <c:pt idx="4">
                  <c:v>-1.2800000000083855</c:v>
                </c:pt>
                <c:pt idx="5">
                  <c:v>-0.53000000002612069</c:v>
                </c:pt>
                <c:pt idx="6">
                  <c:v>-0.92999999998255589</c:v>
                </c:pt>
                <c:pt idx="7">
                  <c:v>-0.67999999998846761</c:v>
                </c:pt>
                <c:pt idx="8">
                  <c:v>-1.3900000000148793</c:v>
                </c:pt>
                <c:pt idx="9">
                  <c:v>-12.16999999996915</c:v>
                </c:pt>
                <c:pt idx="10">
                  <c:v>-2.750000000048658</c:v>
                </c:pt>
                <c:pt idx="11">
                  <c:v>-2.3600000000101318</c:v>
                </c:pt>
                <c:pt idx="12">
                  <c:v>-0.96999999999525244</c:v>
                </c:pt>
                <c:pt idx="13">
                  <c:v>-1.64999999998372</c:v>
                </c:pt>
                <c:pt idx="14">
                  <c:v>-0.78000000002020897</c:v>
                </c:pt>
                <c:pt idx="15">
                  <c:v>-0.91000000003305104</c:v>
                </c:pt>
                <c:pt idx="16">
                  <c:v>-1.6899999999964166</c:v>
                </c:pt>
                <c:pt idx="17">
                  <c:v>-0.54999999997562554</c:v>
                </c:pt>
                <c:pt idx="18">
                  <c:v>9.9999999747524271E-3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0F8-4D27-BB18-8F5438EDCE7A}"/>
            </c:ext>
          </c:extLst>
        </c:ser>
        <c:ser>
          <c:idx val="7"/>
          <c:order val="7"/>
          <c:tx>
            <c:strRef>
              <c:f>下行路堤纵断面!$X$3</c:f>
              <c:strCache>
                <c:ptCount val="1"/>
                <c:pt idx="0">
                  <c:v>2017年3月18日</c:v>
                </c:pt>
              </c:strCache>
            </c:strRef>
          </c:tx>
          <c:spPr>
            <a:ln w="6350">
              <a:solidFill>
                <a:schemeClr val="accent1">
                  <a:tint val="77000"/>
                  <a:shade val="95000"/>
                  <a:satMod val="105000"/>
                </a:schemeClr>
              </a:solidFill>
            </a:ln>
          </c:spPr>
          <c:val>
            <c:numRef>
              <c:f>下行路堤纵断面!$Z$7:$Z$27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-0.44000000002597517</c:v>
                </c:pt>
                <c:pt idx="3">
                  <c:v>-1.1200000000144428</c:v>
                </c:pt>
                <c:pt idx="4">
                  <c:v>-0.87999999999510692</c:v>
                </c:pt>
                <c:pt idx="5">
                  <c:v>-0.13000000001284207</c:v>
                </c:pt>
                <c:pt idx="6">
                  <c:v>-0.27999999997518898</c:v>
                </c:pt>
                <c:pt idx="7">
                  <c:v>0.22000000001298758</c:v>
                </c:pt>
                <c:pt idx="8">
                  <c:v>4.9999999987448973E-2</c:v>
                </c:pt>
                <c:pt idx="9">
                  <c:v>-12.099999999975353</c:v>
                </c:pt>
                <c:pt idx="10">
                  <c:v>-1.19000000000824</c:v>
                </c:pt>
                <c:pt idx="11">
                  <c:v>-0.80000000002655725</c:v>
                </c:pt>
                <c:pt idx="12">
                  <c:v>0.29000000000678483</c:v>
                </c:pt>
                <c:pt idx="13">
                  <c:v>-0.4200000000196269</c:v>
                </c:pt>
                <c:pt idx="14">
                  <c:v>0.69999999999481588</c:v>
                </c:pt>
                <c:pt idx="15">
                  <c:v>0.32999999996263796</c:v>
                </c:pt>
                <c:pt idx="16">
                  <c:v>-0.74000000000751243</c:v>
                </c:pt>
                <c:pt idx="17">
                  <c:v>0.49999999998817657</c:v>
                </c:pt>
                <c:pt idx="18">
                  <c:v>1.0699999999701504</c:v>
                </c:pt>
                <c:pt idx="19">
                  <c:v>0.96000000002050001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0F8-4D27-BB18-8F5438EDCE7A}"/>
            </c:ext>
          </c:extLst>
        </c:ser>
        <c:ser>
          <c:idx val="8"/>
          <c:order val="8"/>
          <c:tx>
            <c:strRef>
              <c:f>下行路堤纵断面!$AA$3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下行路堤纵断面!$AC$7:$AC$27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-0.53000000002612069</c:v>
                </c:pt>
                <c:pt idx="3">
                  <c:v>-1.3200000000210821</c:v>
                </c:pt>
                <c:pt idx="4">
                  <c:v>-0.96000000002050001</c:v>
                </c:pt>
                <c:pt idx="5">
                  <c:v>2.99999999811007E-2</c:v>
                </c:pt>
                <c:pt idx="6">
                  <c:v>-0.15999999999394277</c:v>
                </c:pt>
                <c:pt idx="7">
                  <c:v>0.17000000002553861</c:v>
                </c:pt>
                <c:pt idx="8">
                  <c:v>0.17000000002553861</c:v>
                </c:pt>
                <c:pt idx="9">
                  <c:v>-13.930000000016207</c:v>
                </c:pt>
                <c:pt idx="10">
                  <c:v>0.34999999996898623</c:v>
                </c:pt>
                <c:pt idx="11">
                  <c:v>-0.77000000004545655</c:v>
                </c:pt>
                <c:pt idx="12">
                  <c:v>0.29000000000678483</c:v>
                </c:pt>
                <c:pt idx="13">
                  <c:v>-0.3399999999942338</c:v>
                </c:pt>
                <c:pt idx="14">
                  <c:v>0.90999999997620762</c:v>
                </c:pt>
                <c:pt idx="15">
                  <c:v>0.27999999997518898</c:v>
                </c:pt>
                <c:pt idx="16">
                  <c:v>-0.72000000000116415</c:v>
                </c:pt>
                <c:pt idx="17">
                  <c:v>0.69999999999481588</c:v>
                </c:pt>
                <c:pt idx="18">
                  <c:v>1.1499999999955435</c:v>
                </c:pt>
                <c:pt idx="19">
                  <c:v>0.90000000000145519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0F8-4D27-BB18-8F5438ED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28128"/>
        <c:axId val="1"/>
      </c:lineChart>
      <c:catAx>
        <c:axId val="18627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28128"/>
        <c:crosses val="autoZero"/>
        <c:crossBetween val="midCat"/>
        <c:majorUnit val="2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 i="0" u="none" strike="noStrike" baseline="0">
                <a:effectLst/>
              </a:rPr>
              <a:t>上</a:t>
            </a:r>
            <a:r>
              <a:rPr lang="zh-CN" altLang="en-US" sz="1000" b="1"/>
              <a:t>行路堤加密断面变化态势图</a:t>
            </a:r>
          </a:p>
        </c:rich>
      </c:tx>
      <c:layout>
        <c:manualLayout>
          <c:xMode val="edge"/>
          <c:yMode val="edge"/>
          <c:x val="0.34506639332805294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6"/>
          <c:order val="0"/>
          <c:tx>
            <c:strRef>
              <c:f>上行路堤加密断面!$D$3</c:f>
              <c:strCache>
                <c:ptCount val="1"/>
                <c:pt idx="0">
                  <c:v>2017年3月18 日</c:v>
                </c:pt>
              </c:strCache>
            </c:strRef>
          </c:tx>
          <c:spPr>
            <a:ln w="6350"/>
          </c:spPr>
          <c:cat>
            <c:strRef>
              <c:f>上行路堤加密断面!$B$7:$B$18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上行路堤加密断面!$E$7:$E$18</c:f>
              <c:numCache>
                <c:formatCode>0.00</c:formatCode>
                <c:ptCount val="12"/>
                <c:pt idx="0">
                  <c:v>0.47000000000707587</c:v>
                </c:pt>
                <c:pt idx="1">
                  <c:v>0.90999999997620762</c:v>
                </c:pt>
                <c:pt idx="2">
                  <c:v>0.99000000000160071</c:v>
                </c:pt>
                <c:pt idx="3">
                  <c:v>0.97000000005209586</c:v>
                </c:pt>
                <c:pt idx="4">
                  <c:v>0.11000000000649379</c:v>
                </c:pt>
                <c:pt idx="5">
                  <c:v>0.19000000003188688</c:v>
                </c:pt>
                <c:pt idx="6">
                  <c:v>1.8800000000283035</c:v>
                </c:pt>
                <c:pt idx="7">
                  <c:v>1.5799999999899228</c:v>
                </c:pt>
                <c:pt idx="8">
                  <c:v>1.469999999983429</c:v>
                </c:pt>
                <c:pt idx="9">
                  <c:v>1.3900000000148793</c:v>
                </c:pt>
                <c:pt idx="10">
                  <c:v>1.5099999999961256</c:v>
                </c:pt>
                <c:pt idx="11">
                  <c:v>1.4300000000275759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53-4C2B-855E-EFF3E6C75D8D}"/>
            </c:ext>
          </c:extLst>
        </c:ser>
        <c:ser>
          <c:idx val="0"/>
          <c:order val="1"/>
          <c:tx>
            <c:strRef>
              <c:f>上行路堤加密断面!$F$3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上行路堤加密断面!$H$7:$H$18</c:f>
              <c:numCache>
                <c:formatCode>0.00</c:formatCode>
                <c:ptCount val="12"/>
                <c:pt idx="0">
                  <c:v>-0.54000000000087311</c:v>
                </c:pt>
                <c:pt idx="1">
                  <c:v>0.49999999998817657</c:v>
                </c:pt>
                <c:pt idx="2">
                  <c:v>0.71000000002641173</c:v>
                </c:pt>
                <c:pt idx="3">
                  <c:v>1.7100000000027649</c:v>
                </c:pt>
                <c:pt idx="4">
                  <c:v>-1.7699999999649663</c:v>
                </c:pt>
                <c:pt idx="5">
                  <c:v>-1.2499999999704414</c:v>
                </c:pt>
                <c:pt idx="6">
                  <c:v>2.7100000000359614</c:v>
                </c:pt>
                <c:pt idx="7">
                  <c:v>1.1099999999828469</c:v>
                </c:pt>
                <c:pt idx="8">
                  <c:v>1.4800000000150249</c:v>
                </c:pt>
                <c:pt idx="9">
                  <c:v>1.699999999971169</c:v>
                </c:pt>
                <c:pt idx="10">
                  <c:v>1.2500000000272848</c:v>
                </c:pt>
                <c:pt idx="11">
                  <c:v>1.5200000000277214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53-4C2B-855E-EFF3E6C7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33120"/>
        <c:axId val="1"/>
      </c:lineChart>
      <c:catAx>
        <c:axId val="18627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33120"/>
        <c:crosses val="autoZero"/>
        <c:crossBetween val="midCat"/>
        <c:majorUnit val="1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 i="0" u="none" strike="noStrike" baseline="0">
                <a:effectLst/>
              </a:rPr>
              <a:t>下</a:t>
            </a:r>
            <a:r>
              <a:rPr lang="zh-CN" altLang="en-US" sz="1000" b="1"/>
              <a:t>行路堤加密断面变化态势图</a:t>
            </a:r>
          </a:p>
        </c:rich>
      </c:tx>
      <c:layout>
        <c:manualLayout>
          <c:xMode val="edge"/>
          <c:yMode val="edge"/>
          <c:x val="0.34506634299171107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6"/>
          <c:order val="0"/>
          <c:tx>
            <c:strRef>
              <c:f>'下行路堤加密断面 '!$D$3:$E$3</c:f>
              <c:strCache>
                <c:ptCount val="1"/>
                <c:pt idx="0">
                  <c:v>2017年3月18 日</c:v>
                </c:pt>
              </c:strCache>
            </c:strRef>
          </c:tx>
          <c:spPr>
            <a:ln w="6350"/>
          </c:spPr>
          <c:cat>
            <c:strRef>
              <c:f>上行路堤加密断面!$B$7:$B$18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'下行路堤加密断面 '!$E$7:$E$18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0.68999999996322003</c:v>
                </c:pt>
                <c:pt idx="2">
                  <c:v>0.83000000000765795</c:v>
                </c:pt>
                <c:pt idx="3">
                  <c:v>0.68000000004531103</c:v>
                </c:pt>
                <c:pt idx="4">
                  <c:v>-0.38000000000693035</c:v>
                </c:pt>
                <c:pt idx="5">
                  <c:v>-0.45999999997548002</c:v>
                </c:pt>
                <c:pt idx="6">
                  <c:v>1.1200000000144428</c:v>
                </c:pt>
                <c:pt idx="7">
                  <c:v>1.4599999999518332</c:v>
                </c:pt>
                <c:pt idx="9">
                  <c:v>1.2800000000083855</c:v>
                </c:pt>
                <c:pt idx="10">
                  <c:v>1.1100000000396903</c:v>
                </c:pt>
                <c:pt idx="11">
                  <c:v>1.510000000052969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C2-458A-80E3-B216ABC7D2E2}"/>
            </c:ext>
          </c:extLst>
        </c:ser>
        <c:ser>
          <c:idx val="0"/>
          <c:order val="1"/>
          <c:tx>
            <c:strRef>
              <c:f>'下行路堤加密断面 '!$F$3:$H$3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'下行路堤加密断面 '!$H$7:$H$18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0.54999999997562554</c:v>
                </c:pt>
                <c:pt idx="2">
                  <c:v>0.74000000000751243</c:v>
                </c:pt>
                <c:pt idx="3">
                  <c:v>1.1700000000018917</c:v>
                </c:pt>
                <c:pt idx="4">
                  <c:v>-2.299999999991087</c:v>
                </c:pt>
                <c:pt idx="5">
                  <c:v>-2.1999999999593456</c:v>
                </c:pt>
                <c:pt idx="6">
                  <c:v>2.1100000000160435</c:v>
                </c:pt>
                <c:pt idx="7">
                  <c:v>1.0800000000017462</c:v>
                </c:pt>
                <c:pt idx="9">
                  <c:v>1.4600000000086766</c:v>
                </c:pt>
                <c:pt idx="10">
                  <c:v>1.3400000000274304</c:v>
                </c:pt>
                <c:pt idx="11">
                  <c:v>1.8400000000156069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C2-458A-80E3-B216ABC7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34784"/>
        <c:axId val="1"/>
      </c:lineChart>
      <c:catAx>
        <c:axId val="18627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34784"/>
        <c:crosses val="autoZero"/>
        <c:crossBetween val="midCat"/>
        <c:majorUnit val="1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17</xdr:col>
      <xdr:colOff>85725</xdr:colOff>
      <xdr:row>16</xdr:row>
      <xdr:rowOff>0</xdr:rowOff>
    </xdr:to>
    <xdr:graphicFrame macro="">
      <xdr:nvGraphicFramePr>
        <xdr:cNvPr id="125209" name="图表 1">
          <a:extLst>
            <a:ext uri="{FF2B5EF4-FFF2-40B4-BE49-F238E27FC236}">
              <a16:creationId xmlns:a16="http://schemas.microsoft.com/office/drawing/2014/main" id="{8B122652-B388-4088-8421-92FF05B00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23</xdr:row>
      <xdr:rowOff>95250</xdr:rowOff>
    </xdr:from>
    <xdr:to>
      <xdr:col>17</xdr:col>
      <xdr:colOff>238125</xdr:colOff>
      <xdr:row>39</xdr:row>
      <xdr:rowOff>133350</xdr:rowOff>
    </xdr:to>
    <xdr:graphicFrame macro="">
      <xdr:nvGraphicFramePr>
        <xdr:cNvPr id="125210" name="图表 1">
          <a:extLst>
            <a:ext uri="{FF2B5EF4-FFF2-40B4-BE49-F238E27FC236}">
              <a16:creationId xmlns:a16="http://schemas.microsoft.com/office/drawing/2014/main" id="{7942E814-44CD-4E1E-835A-43135088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20</xdr:col>
      <xdr:colOff>0</xdr:colOff>
      <xdr:row>43</xdr:row>
      <xdr:rowOff>0</xdr:rowOff>
    </xdr:to>
    <xdr:graphicFrame macro="">
      <xdr:nvGraphicFramePr>
        <xdr:cNvPr id="124162" name="图表 1">
          <a:extLst>
            <a:ext uri="{FF2B5EF4-FFF2-40B4-BE49-F238E27FC236}">
              <a16:creationId xmlns:a16="http://schemas.microsoft.com/office/drawing/2014/main" id="{EE0CA3DA-4A74-4DA9-80B6-1A57FBDE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161925</xdr:rowOff>
    </xdr:from>
    <xdr:to>
      <xdr:col>20</xdr:col>
      <xdr:colOff>800100</xdr:colOff>
      <xdr:row>42</xdr:row>
      <xdr:rowOff>104775</xdr:rowOff>
    </xdr:to>
    <xdr:graphicFrame macro="">
      <xdr:nvGraphicFramePr>
        <xdr:cNvPr id="2364" name="图表 1">
          <a:extLst>
            <a:ext uri="{FF2B5EF4-FFF2-40B4-BE49-F238E27FC236}">
              <a16:creationId xmlns:a16="http://schemas.microsoft.com/office/drawing/2014/main" id="{1E30658A-7CD2-4F36-A08E-FC527BF3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57150</xdr:rowOff>
    </xdr:from>
    <xdr:to>
      <xdr:col>21</xdr:col>
      <xdr:colOff>19050</xdr:colOff>
      <xdr:row>42</xdr:row>
      <xdr:rowOff>161925</xdr:rowOff>
    </xdr:to>
    <xdr:graphicFrame macro="">
      <xdr:nvGraphicFramePr>
        <xdr:cNvPr id="4412" name="图表 1">
          <a:extLst>
            <a:ext uri="{FF2B5EF4-FFF2-40B4-BE49-F238E27FC236}">
              <a16:creationId xmlns:a16="http://schemas.microsoft.com/office/drawing/2014/main" id="{6F687143-F525-4230-88BA-1C0E6E07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22</xdr:col>
      <xdr:colOff>0</xdr:colOff>
      <xdr:row>34</xdr:row>
      <xdr:rowOff>104775</xdr:rowOff>
    </xdr:to>
    <xdr:graphicFrame macro="">
      <xdr:nvGraphicFramePr>
        <xdr:cNvPr id="1059869" name="图表 1">
          <a:extLst>
            <a:ext uri="{FF2B5EF4-FFF2-40B4-BE49-F238E27FC236}">
              <a16:creationId xmlns:a16="http://schemas.microsoft.com/office/drawing/2014/main" id="{F344BC77-764A-4FBE-8C7B-F6DC4560D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23</xdr:col>
      <xdr:colOff>266700</xdr:colOff>
      <xdr:row>34</xdr:row>
      <xdr:rowOff>104775</xdr:rowOff>
    </xdr:to>
    <xdr:graphicFrame macro="">
      <xdr:nvGraphicFramePr>
        <xdr:cNvPr id="1060894" name="图表 1">
          <a:extLst>
            <a:ext uri="{FF2B5EF4-FFF2-40B4-BE49-F238E27FC236}">
              <a16:creationId xmlns:a16="http://schemas.microsoft.com/office/drawing/2014/main" id="{070C8F5F-B410-4AF5-947A-7011115B4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XXX&#39640;&#38081;Kx+xxx-Kx+xxx&#27573;&#27785;&#38477;&#26029;&#38754;&#25104;&#26524;&#34920;(&#27169;&#26495;%202016.04.2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xxxx.xx.xx观测成果"/>
      <sheetName val="累计变化合成图"/>
      <sheetName val="相邻CPⅢ点观测高差表"/>
      <sheetName val="上行路堤纵断面"/>
      <sheetName val="下行路堤纵断面"/>
      <sheetName val="上行底座板纵断面"/>
      <sheetName val="下行底座板纵断面"/>
      <sheetName val="上行轨道板纵断面"/>
      <sheetName val="下行轨道板纵断面"/>
    </sheetNames>
    <sheetDataSet>
      <sheetData sheetId="0"/>
      <sheetData sheetId="1"/>
      <sheetData sheetId="2"/>
      <sheetData sheetId="3"/>
      <sheetData sheetId="4">
        <row r="3">
          <cell r="D3" t="str">
            <v>年  月  日</v>
          </cell>
          <cell r="F3" t="str">
            <v>年  月  日</v>
          </cell>
          <cell r="I3" t="str">
            <v>年  月  日</v>
          </cell>
          <cell r="L3" t="str">
            <v>年  月  日</v>
          </cell>
          <cell r="O3" t="str">
            <v>年  月  日</v>
          </cell>
          <cell r="R3" t="str">
            <v>年  月  日</v>
          </cell>
        </row>
        <row r="7">
          <cell r="B7">
            <v>63922.541859933604</v>
          </cell>
        </row>
        <row r="8">
          <cell r="B8">
            <v>63987.928367325578</v>
          </cell>
        </row>
        <row r="9">
          <cell r="B9">
            <v>64053.313425211374</v>
          </cell>
        </row>
        <row r="10">
          <cell r="B10">
            <v>64118.707120218132</v>
          </cell>
        </row>
        <row r="11">
          <cell r="B11">
            <v>64178.103067540571</v>
          </cell>
        </row>
        <row r="12">
          <cell r="B12">
            <v>64223.098373711633</v>
          </cell>
        </row>
        <row r="13">
          <cell r="B13">
            <v>64268.094189207601</v>
          </cell>
        </row>
        <row r="14">
          <cell r="B14">
            <v>64313.107096330867</v>
          </cell>
        </row>
        <row r="15">
          <cell r="B15">
            <v>64358.003719037035</v>
          </cell>
        </row>
        <row r="16">
          <cell r="B16">
            <v>64398.21371163131</v>
          </cell>
        </row>
        <row r="17">
          <cell r="B17">
            <v>64443.224487144849</v>
          </cell>
        </row>
        <row r="18">
          <cell r="B18">
            <v>64488.227751179074</v>
          </cell>
        </row>
        <row r="19">
          <cell r="B19">
            <v>64536.184042516645</v>
          </cell>
        </row>
        <row r="20">
          <cell r="B20">
            <v>64586.00593032191</v>
          </cell>
        </row>
        <row r="21">
          <cell r="B21">
            <v>64630.997345935975</v>
          </cell>
        </row>
        <row r="22">
          <cell r="B22">
            <v>64675.901709808531</v>
          </cell>
        </row>
        <row r="23">
          <cell r="B23">
            <v>64720.90696279172</v>
          </cell>
        </row>
        <row r="24">
          <cell r="B24">
            <v>64766.0011050838</v>
          </cell>
        </row>
        <row r="25">
          <cell r="B25">
            <v>64810.98039819752</v>
          </cell>
        </row>
        <row r="26">
          <cell r="B26">
            <v>64855.980617852962</v>
          </cell>
        </row>
        <row r="27">
          <cell r="B27">
            <v>64900.843876218067</v>
          </cell>
        </row>
        <row r="28">
          <cell r="B28">
            <v>64945.84145080905</v>
          </cell>
        </row>
        <row r="29">
          <cell r="B29">
            <v>64990.927135742342</v>
          </cell>
        </row>
        <row r="30">
          <cell r="B30">
            <v>65036.747181454208</v>
          </cell>
        </row>
        <row r="31">
          <cell r="B31">
            <v>65082.710678019757</v>
          </cell>
        </row>
        <row r="32">
          <cell r="B32">
            <v>65127.794632549019</v>
          </cell>
        </row>
        <row r="33">
          <cell r="B33">
            <v>65172.684691248069</v>
          </cell>
        </row>
        <row r="34">
          <cell r="B34">
            <v>65212.644508532445</v>
          </cell>
        </row>
        <row r="35">
          <cell r="B35">
            <v>65257.679038422335</v>
          </cell>
        </row>
        <row r="36">
          <cell r="B36">
            <v>65302.741213092173</v>
          </cell>
        </row>
        <row r="37">
          <cell r="B37">
            <v>65344.610580315311</v>
          </cell>
        </row>
        <row r="38">
          <cell r="B38">
            <v>65386.626969778386</v>
          </cell>
        </row>
        <row r="39">
          <cell r="B39">
            <v>65449.763743857955</v>
          </cell>
        </row>
        <row r="40">
          <cell r="B40">
            <v>65515.177758243219</v>
          </cell>
        </row>
        <row r="41">
          <cell r="B41">
            <v>65574.067088048585</v>
          </cell>
        </row>
        <row r="42">
          <cell r="B42">
            <v>65632.902253870634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57"/>
  <sheetViews>
    <sheetView workbookViewId="0">
      <selection activeCell="B5" sqref="B5"/>
    </sheetView>
  </sheetViews>
  <sheetFormatPr defaultRowHeight="14.25" x14ac:dyDescent="0.15"/>
  <cols>
    <col min="1" max="1" width="3.75" style="1" customWidth="1"/>
    <col min="2" max="2" width="40.5" style="23" bestFit="1" customWidth="1"/>
    <col min="3" max="3" width="17.125" style="1" customWidth="1"/>
    <col min="4" max="4" width="3.375" style="1" customWidth="1"/>
    <col min="5" max="16384" width="9" style="1"/>
  </cols>
  <sheetData>
    <row r="1" spans="2:4" ht="18.75" x14ac:dyDescent="0.15">
      <c r="B1" s="2" t="s">
        <v>0</v>
      </c>
    </row>
    <row r="2" spans="2:4" x14ac:dyDescent="0.15">
      <c r="B2" s="21" t="s">
        <v>18</v>
      </c>
      <c r="C2" s="24" t="s">
        <v>1</v>
      </c>
      <c r="D2" s="25">
        <v>1</v>
      </c>
    </row>
    <row r="3" spans="2:4" ht="18" customHeight="1" x14ac:dyDescent="0.15">
      <c r="B3" s="34" t="s">
        <v>36</v>
      </c>
      <c r="C3" s="35" t="s">
        <v>37</v>
      </c>
      <c r="D3" s="36">
        <v>2</v>
      </c>
    </row>
    <row r="4" spans="2:4" ht="18" customHeight="1" x14ac:dyDescent="0.15">
      <c r="B4" s="34" t="s">
        <v>38</v>
      </c>
      <c r="C4" s="35" t="s">
        <v>37</v>
      </c>
      <c r="D4" s="36">
        <v>3</v>
      </c>
    </row>
    <row r="5" spans="2:4" ht="18" customHeight="1" x14ac:dyDescent="0.15">
      <c r="B5" s="34" t="s">
        <v>39</v>
      </c>
      <c r="C5" s="35" t="s">
        <v>37</v>
      </c>
      <c r="D5" s="36">
        <v>4</v>
      </c>
    </row>
    <row r="6" spans="2:4" ht="18" customHeight="1" x14ac:dyDescent="0.15">
      <c r="B6" s="34" t="s">
        <v>40</v>
      </c>
      <c r="C6" s="35" t="s">
        <v>37</v>
      </c>
      <c r="D6" s="36">
        <v>5</v>
      </c>
    </row>
    <row r="7" spans="2:4" ht="18" customHeight="1" x14ac:dyDescent="0.15">
      <c r="B7" s="22"/>
    </row>
    <row r="8" spans="2:4" ht="18" customHeight="1" x14ac:dyDescent="0.15">
      <c r="B8" s="22"/>
    </row>
    <row r="9" spans="2:4" ht="18" customHeight="1" x14ac:dyDescent="0.15">
      <c r="B9" s="22"/>
    </row>
    <row r="10" spans="2:4" ht="18" customHeight="1" x14ac:dyDescent="0.15">
      <c r="B10" s="22"/>
    </row>
    <row r="11" spans="2:4" ht="18" customHeight="1" x14ac:dyDescent="0.15">
      <c r="B11" s="22"/>
    </row>
    <row r="12" spans="2:4" ht="18" customHeight="1" x14ac:dyDescent="0.15">
      <c r="B12" s="22"/>
    </row>
    <row r="13" spans="2:4" ht="18" customHeight="1" x14ac:dyDescent="0.15">
      <c r="B13" s="22"/>
    </row>
    <row r="14" spans="2:4" ht="18" customHeight="1" x14ac:dyDescent="0.15">
      <c r="B14" s="22"/>
    </row>
    <row r="15" spans="2:4" ht="18" customHeight="1" x14ac:dyDescent="0.15">
      <c r="B15" s="22"/>
    </row>
    <row r="16" spans="2:4" ht="18" customHeight="1" x14ac:dyDescent="0.15">
      <c r="B16" s="22"/>
    </row>
    <row r="17" spans="2:2" ht="18" customHeight="1" x14ac:dyDescent="0.15">
      <c r="B17" s="22"/>
    </row>
    <row r="18" spans="2:2" ht="18" customHeight="1" x14ac:dyDescent="0.15">
      <c r="B18" s="22"/>
    </row>
    <row r="19" spans="2:2" ht="18" customHeight="1" x14ac:dyDescent="0.15">
      <c r="B19" s="22"/>
    </row>
    <row r="20" spans="2:2" ht="18" customHeight="1" x14ac:dyDescent="0.15">
      <c r="B20" s="22"/>
    </row>
    <row r="21" spans="2:2" ht="18" customHeight="1" x14ac:dyDescent="0.15">
      <c r="B21" s="22"/>
    </row>
    <row r="22" spans="2:2" ht="18" customHeight="1" x14ac:dyDescent="0.15">
      <c r="B22" s="22"/>
    </row>
    <row r="23" spans="2:2" ht="18" customHeight="1" x14ac:dyDescent="0.15">
      <c r="B23" s="22"/>
    </row>
    <row r="24" spans="2:2" ht="18" customHeight="1" x14ac:dyDescent="0.15">
      <c r="B24" s="22"/>
    </row>
    <row r="25" spans="2:2" ht="18" customHeight="1" x14ac:dyDescent="0.15">
      <c r="B25" s="22"/>
    </row>
    <row r="26" spans="2:2" ht="18" customHeight="1" x14ac:dyDescent="0.15">
      <c r="B26" s="22"/>
    </row>
    <row r="27" spans="2:2" ht="18" customHeight="1" x14ac:dyDescent="0.15">
      <c r="B27" s="22"/>
    </row>
    <row r="28" spans="2:2" ht="18" customHeight="1" x14ac:dyDescent="0.15">
      <c r="B28" s="22"/>
    </row>
    <row r="29" spans="2:2" ht="18" customHeight="1" x14ac:dyDescent="0.15">
      <c r="B29" s="22"/>
    </row>
    <row r="30" spans="2:2" ht="18" customHeight="1" x14ac:dyDescent="0.15">
      <c r="B30" s="22"/>
    </row>
    <row r="31" spans="2:2" ht="18" customHeight="1" x14ac:dyDescent="0.15">
      <c r="B31" s="22"/>
    </row>
    <row r="32" spans="2:2" ht="18" customHeight="1" x14ac:dyDescent="0.15">
      <c r="B32" s="22"/>
    </row>
    <row r="33" spans="2:2" ht="18" customHeight="1" x14ac:dyDescent="0.15">
      <c r="B33" s="22"/>
    </row>
    <row r="34" spans="2:2" ht="18" customHeight="1" x14ac:dyDescent="0.15">
      <c r="B34" s="22"/>
    </row>
    <row r="35" spans="2:2" ht="18" customHeight="1" x14ac:dyDescent="0.15">
      <c r="B35" s="22"/>
    </row>
    <row r="36" spans="2:2" ht="18" customHeight="1" x14ac:dyDescent="0.15">
      <c r="B36" s="22"/>
    </row>
    <row r="37" spans="2:2" ht="18" customHeight="1" x14ac:dyDescent="0.15">
      <c r="B37" s="22"/>
    </row>
    <row r="38" spans="2:2" x14ac:dyDescent="0.15">
      <c r="B38" s="22"/>
    </row>
    <row r="39" spans="2:2" x14ac:dyDescent="0.15">
      <c r="B39" s="22"/>
    </row>
    <row r="40" spans="2:2" x14ac:dyDescent="0.15">
      <c r="B40" s="22"/>
    </row>
    <row r="41" spans="2:2" x14ac:dyDescent="0.15">
      <c r="B41" s="22"/>
    </row>
    <row r="42" spans="2:2" x14ac:dyDescent="0.15">
      <c r="B42" s="22"/>
    </row>
    <row r="43" spans="2:2" x14ac:dyDescent="0.15">
      <c r="B43" s="22"/>
    </row>
    <row r="44" spans="2:2" x14ac:dyDescent="0.15">
      <c r="B44" s="22"/>
    </row>
    <row r="45" spans="2:2" x14ac:dyDescent="0.15">
      <c r="B45" s="22"/>
    </row>
    <row r="46" spans="2:2" x14ac:dyDescent="0.15">
      <c r="B46" s="22"/>
    </row>
    <row r="47" spans="2:2" x14ac:dyDescent="0.15">
      <c r="B47" s="22"/>
    </row>
    <row r="48" spans="2:2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  <row r="52" spans="2:2" x14ac:dyDescent="0.15">
      <c r="B52" s="22"/>
    </row>
    <row r="53" spans="2:2" x14ac:dyDescent="0.15">
      <c r="B53" s="22"/>
    </row>
    <row r="54" spans="2:2" x14ac:dyDescent="0.15">
      <c r="B54" s="22"/>
    </row>
    <row r="55" spans="2:2" x14ac:dyDescent="0.15">
      <c r="B55" s="22"/>
    </row>
    <row r="56" spans="2:2" x14ac:dyDescent="0.15">
      <c r="B56" s="22"/>
    </row>
    <row r="57" spans="2:2" x14ac:dyDescent="0.15">
      <c r="B57" s="22"/>
    </row>
  </sheetData>
  <phoneticPr fontId="19" type="noConversion"/>
  <hyperlinks>
    <hyperlink ref="B2" location="xxxx.xx.xx观测成果!A1" display="xxxx.xx.xx观测成果!A1"/>
    <hyperlink ref="B5" location="上行路堤纵断面!A1" display="上行路堤纵断面成果表（图）"/>
    <hyperlink ref="B6" location="下行路堤纵断面!A1" display="下行路堤纵断面成果表（图）"/>
    <hyperlink ref="B3" location="累计变化合成图!A1" display="累计变化合成图!A1"/>
    <hyperlink ref="B4" location="相邻CPⅢ点观测高差表!A1" display="相邻CPⅢ点观测高差表!A1"/>
  </hyperlink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4.25" x14ac:dyDescent="0.15"/>
  <cols>
    <col min="1" max="1" width="9" style="59" customWidth="1"/>
    <col min="2" max="16384" width="9" style="59"/>
  </cols>
  <sheetData/>
  <phoneticPr fontId="19" type="noConversion"/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Normal="100" workbookViewId="0">
      <selection activeCell="S47" sqref="S47"/>
    </sheetView>
  </sheetViews>
  <sheetFormatPr defaultRowHeight="14.25" x14ac:dyDescent="0.15"/>
  <cols>
    <col min="1" max="1" width="9.625" style="49" customWidth="1"/>
    <col min="2" max="2" width="10.625" style="49" customWidth="1"/>
    <col min="3" max="3" width="7.5" style="49" bestFit="1" customWidth="1"/>
    <col min="4" max="4" width="7.625" style="49" customWidth="1"/>
    <col min="5" max="5" width="9" style="49" customWidth="1"/>
    <col min="6" max="6" width="7.5" style="49" bestFit="1" customWidth="1"/>
    <col min="7" max="8" width="4.5" style="49" customWidth="1"/>
    <col min="9" max="9" width="7.5" style="49" bestFit="1" customWidth="1"/>
    <col min="10" max="11" width="4.5" style="49" customWidth="1"/>
    <col min="12" max="12" width="7.5" style="49" bestFit="1" customWidth="1"/>
    <col min="13" max="14" width="4.5" style="49" customWidth="1"/>
    <col min="15" max="15" width="7.5" style="49" bestFit="1" customWidth="1"/>
    <col min="16" max="17" width="4.5" style="49" customWidth="1"/>
    <col min="18" max="18" width="7.5" style="49" bestFit="1" customWidth="1"/>
    <col min="19" max="20" width="4.5" style="49" customWidth="1"/>
    <col min="21" max="21" width="7.5" style="49" bestFit="1" customWidth="1"/>
    <col min="22" max="22" width="4.5" style="49" bestFit="1" customWidth="1"/>
    <col min="23" max="23" width="4.625" style="49" bestFit="1" customWidth="1"/>
    <col min="24" max="24" width="7.5" style="49" bestFit="1" customWidth="1"/>
    <col min="25" max="26" width="4.5" style="49" bestFit="1" customWidth="1"/>
    <col min="27" max="27" width="7.5" style="49" bestFit="1" customWidth="1"/>
    <col min="28" max="28" width="4.5" style="49" bestFit="1" customWidth="1"/>
    <col min="29" max="29" width="5.375" style="49" bestFit="1" customWidth="1"/>
    <col min="30" max="16384" width="9" style="49"/>
  </cols>
  <sheetData>
    <row r="1" spans="1:29" ht="33" customHeight="1" x14ac:dyDescent="0.1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9" s="50" customFormat="1" ht="13.5" customHeight="1" x14ac:dyDescent="0.15">
      <c r="A2" s="128" t="s">
        <v>215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9" s="52" customFormat="1" ht="13.5" customHeight="1" x14ac:dyDescent="0.15">
      <c r="A3" s="121" t="s">
        <v>42</v>
      </c>
      <c r="B3" s="122"/>
      <c r="C3" s="30" t="s">
        <v>35</v>
      </c>
      <c r="D3" s="127">
        <v>42554</v>
      </c>
      <c r="E3" s="109"/>
      <c r="F3" s="112">
        <v>42586</v>
      </c>
      <c r="G3" s="111"/>
      <c r="H3" s="111"/>
      <c r="I3" s="108">
        <v>42613</v>
      </c>
      <c r="J3" s="109"/>
      <c r="K3" s="109"/>
      <c r="L3" s="108">
        <v>42654</v>
      </c>
      <c r="M3" s="109"/>
      <c r="N3" s="109"/>
      <c r="O3" s="108">
        <v>42687</v>
      </c>
      <c r="P3" s="109"/>
      <c r="Q3" s="109"/>
      <c r="R3" s="112">
        <v>42722</v>
      </c>
      <c r="S3" s="111"/>
      <c r="T3" s="111"/>
      <c r="U3" s="112">
        <v>42782</v>
      </c>
      <c r="V3" s="111"/>
      <c r="W3" s="111"/>
      <c r="X3" s="112">
        <v>42812</v>
      </c>
      <c r="Y3" s="111"/>
      <c r="Z3" s="111"/>
      <c r="AA3" s="112">
        <v>42850</v>
      </c>
      <c r="AB3" s="111"/>
      <c r="AC3" s="111"/>
    </row>
    <row r="4" spans="1:29" s="52" customFormat="1" ht="13.5" customHeight="1" x14ac:dyDescent="0.15">
      <c r="A4" s="123"/>
      <c r="B4" s="124"/>
      <c r="C4" s="61">
        <v>42533</v>
      </c>
      <c r="D4" s="115" t="s">
        <v>58</v>
      </c>
      <c r="E4" s="116"/>
      <c r="F4" s="110" t="s">
        <v>80</v>
      </c>
      <c r="G4" s="111"/>
      <c r="H4" s="111"/>
      <c r="I4" s="117" t="s">
        <v>140</v>
      </c>
      <c r="J4" s="109"/>
      <c r="K4" s="109"/>
      <c r="L4" s="118" t="s">
        <v>141</v>
      </c>
      <c r="M4" s="109"/>
      <c r="N4" s="109"/>
      <c r="O4" s="109" t="s">
        <v>142</v>
      </c>
      <c r="P4" s="109"/>
      <c r="Q4" s="109"/>
      <c r="R4" s="110" t="s">
        <v>143</v>
      </c>
      <c r="S4" s="111"/>
      <c r="T4" s="111"/>
      <c r="U4" s="110" t="s">
        <v>144</v>
      </c>
      <c r="V4" s="111"/>
      <c r="W4" s="111"/>
      <c r="X4" s="130" t="s">
        <v>219</v>
      </c>
      <c r="Y4" s="111"/>
      <c r="Z4" s="111"/>
      <c r="AA4" s="119" t="s">
        <v>227</v>
      </c>
      <c r="AB4" s="111"/>
      <c r="AC4" s="111"/>
    </row>
    <row r="5" spans="1:29" s="52" customFormat="1" ht="13.5" customHeight="1" x14ac:dyDescent="0.15">
      <c r="A5" s="125"/>
      <c r="B5" s="126"/>
      <c r="C5" s="30" t="s">
        <v>23</v>
      </c>
      <c r="D5" s="32" t="s">
        <v>24</v>
      </c>
      <c r="E5" s="32" t="s">
        <v>25</v>
      </c>
      <c r="F5" s="47" t="s">
        <v>43</v>
      </c>
      <c r="G5" s="109" t="s">
        <v>44</v>
      </c>
      <c r="H5" s="109"/>
      <c r="I5" s="47" t="s">
        <v>43</v>
      </c>
      <c r="J5" s="109" t="s">
        <v>44</v>
      </c>
      <c r="K5" s="109"/>
      <c r="L5" s="47" t="s">
        <v>43</v>
      </c>
      <c r="M5" s="109" t="s">
        <v>44</v>
      </c>
      <c r="N5" s="109"/>
      <c r="O5" s="47" t="s">
        <v>43</v>
      </c>
      <c r="P5" s="109" t="s">
        <v>44</v>
      </c>
      <c r="Q5" s="109"/>
      <c r="R5" s="47" t="s">
        <v>43</v>
      </c>
      <c r="S5" s="109" t="s">
        <v>44</v>
      </c>
      <c r="T5" s="109"/>
      <c r="U5" s="47" t="s">
        <v>43</v>
      </c>
      <c r="V5" s="109" t="s">
        <v>44</v>
      </c>
      <c r="W5" s="109"/>
      <c r="X5" s="47" t="s">
        <v>43</v>
      </c>
      <c r="Y5" s="109" t="s">
        <v>44</v>
      </c>
      <c r="Z5" s="109"/>
      <c r="AA5" s="47" t="s">
        <v>43</v>
      </c>
      <c r="AB5" s="109" t="s">
        <v>44</v>
      </c>
      <c r="AC5" s="109"/>
    </row>
    <row r="6" spans="1:29" s="52" customFormat="1" ht="13.5" customHeight="1" x14ac:dyDescent="0.15">
      <c r="A6" s="53" t="s">
        <v>45</v>
      </c>
      <c r="B6" s="54" t="s">
        <v>45</v>
      </c>
      <c r="C6" s="30" t="s">
        <v>28</v>
      </c>
      <c r="D6" s="32" t="s">
        <v>28</v>
      </c>
      <c r="E6" s="32" t="s">
        <v>29</v>
      </c>
      <c r="F6" s="51" t="s">
        <v>46</v>
      </c>
      <c r="G6" s="51" t="s">
        <v>47</v>
      </c>
      <c r="H6" s="51" t="s">
        <v>48</v>
      </c>
      <c r="I6" s="51" t="s">
        <v>28</v>
      </c>
      <c r="J6" s="51" t="s">
        <v>33</v>
      </c>
      <c r="K6" s="51" t="s">
        <v>34</v>
      </c>
      <c r="L6" s="51" t="s">
        <v>28</v>
      </c>
      <c r="M6" s="51" t="s">
        <v>33</v>
      </c>
      <c r="N6" s="51" t="s">
        <v>34</v>
      </c>
      <c r="O6" s="51" t="s">
        <v>46</v>
      </c>
      <c r="P6" s="51" t="s">
        <v>47</v>
      </c>
      <c r="Q6" s="51" t="s">
        <v>48</v>
      </c>
      <c r="R6" s="51" t="s">
        <v>46</v>
      </c>
      <c r="S6" s="51" t="s">
        <v>47</v>
      </c>
      <c r="T6" s="51" t="s">
        <v>48</v>
      </c>
      <c r="U6" s="51" t="s">
        <v>46</v>
      </c>
      <c r="V6" s="51" t="s">
        <v>47</v>
      </c>
      <c r="W6" s="51" t="s">
        <v>48</v>
      </c>
      <c r="X6" s="51" t="s">
        <v>46</v>
      </c>
      <c r="Y6" s="51" t="s">
        <v>47</v>
      </c>
      <c r="Z6" s="51" t="s">
        <v>48</v>
      </c>
      <c r="AA6" s="51" t="s">
        <v>46</v>
      </c>
      <c r="AB6" s="51" t="s">
        <v>47</v>
      </c>
      <c r="AC6" s="51" t="s">
        <v>48</v>
      </c>
    </row>
    <row r="7" spans="1:29" s="58" customFormat="1" ht="13.5" customHeight="1" x14ac:dyDescent="0.2">
      <c r="A7" s="55">
        <v>647305</v>
      </c>
      <c r="B7" s="56">
        <v>647306</v>
      </c>
      <c r="C7" s="57">
        <v>-0.18501000000000001</v>
      </c>
      <c r="D7" s="57">
        <v>-0.18487999999999999</v>
      </c>
      <c r="E7" s="60">
        <f>(D7-C7)*1000</f>
        <v>0.13000000000001899</v>
      </c>
      <c r="F7" s="57">
        <v>-0.18459</v>
      </c>
      <c r="G7" s="48">
        <f>(F7-D7)*1000</f>
        <v>0.28999999999998471</v>
      </c>
      <c r="H7" s="48">
        <f>(F7-C7)*1000</f>
        <v>0.4200000000000037</v>
      </c>
      <c r="I7" s="57">
        <v>-0.18484</v>
      </c>
      <c r="J7" s="60">
        <f>(I7-F7)*1000</f>
        <v>-0.25000000000000022</v>
      </c>
      <c r="K7" s="60">
        <f>(I7-C7)*1000</f>
        <v>0.17000000000000348</v>
      </c>
      <c r="L7" s="57">
        <v>-0.18461</v>
      </c>
      <c r="M7" s="67">
        <f>(L7-I7)*1000</f>
        <v>0.23000000000000798</v>
      </c>
      <c r="N7" s="67">
        <f>(L7-C7)*1000</f>
        <v>0.40000000000001146</v>
      </c>
      <c r="O7" s="82">
        <v>-0.18517</v>
      </c>
      <c r="P7" s="60">
        <f>(O7-L7)*1000</f>
        <v>-0.56000000000000494</v>
      </c>
      <c r="Q7" s="60">
        <f>(O7-C7)*1000</f>
        <v>-0.15999999999999348</v>
      </c>
      <c r="R7" s="57">
        <v>-0.18526999999999999</v>
      </c>
      <c r="S7" s="60">
        <f>(R7-O7)*1000</f>
        <v>-9.9999999999988987E-2</v>
      </c>
      <c r="T7" s="60">
        <f>(R7-C7)*1000</f>
        <v>-0.25999999999998247</v>
      </c>
      <c r="U7" s="57">
        <v>-0.18540000000000001</v>
      </c>
      <c r="V7" s="60">
        <f>(U7-R7)*1000</f>
        <v>-0.13000000000001899</v>
      </c>
      <c r="W7" s="60">
        <f>(U7-C7)*1000</f>
        <v>-0.39000000000000146</v>
      </c>
      <c r="X7" s="57">
        <v>-0.18543999999999999</v>
      </c>
      <c r="Y7" s="60">
        <f>(X7-U7)*1000</f>
        <v>-3.9999999999984492E-2</v>
      </c>
      <c r="Z7" s="60">
        <f>(X7-C7)*1000</f>
        <v>-0.42999999999998595</v>
      </c>
      <c r="AA7" s="57">
        <v>-0.1855</v>
      </c>
      <c r="AB7" s="60">
        <f>(AA7-X7)*1000</f>
        <v>-6.0000000000004494E-2</v>
      </c>
      <c r="AC7" s="60">
        <f>(AA7-C7)*1000</f>
        <v>-0.48999999999999044</v>
      </c>
    </row>
    <row r="8" spans="1:29" s="58" customFormat="1" ht="13.5" customHeight="1" x14ac:dyDescent="0.2">
      <c r="A8" s="55">
        <v>647305</v>
      </c>
      <c r="B8" s="56">
        <v>647307</v>
      </c>
      <c r="C8" s="57">
        <v>-3.8940000000000002E-2</v>
      </c>
      <c r="D8" s="57">
        <v>-3.9190000000000003E-2</v>
      </c>
      <c r="E8" s="60">
        <f t="shared" ref="E8:E31" si="0">(D8-C8)*1000</f>
        <v>-0.25000000000000022</v>
      </c>
      <c r="F8" s="57">
        <v>-3.866E-2</v>
      </c>
      <c r="G8" s="48">
        <f t="shared" ref="G8:G16" si="1">(F8-D8)*1000</f>
        <v>0.53000000000000269</v>
      </c>
      <c r="H8" s="48">
        <f t="shared" ref="H8:H16" si="2">(F8-C8)*1000</f>
        <v>0.28000000000000247</v>
      </c>
      <c r="I8" s="57">
        <v>-3.8809999999999997E-2</v>
      </c>
      <c r="J8" s="60">
        <f t="shared" ref="J8:J31" si="3">(I8-F8)*1000</f>
        <v>-0.14999999999999736</v>
      </c>
      <c r="K8" s="60">
        <f t="shared" ref="K8:K31" si="4">(I8-C8)*1000</f>
        <v>0.13000000000000511</v>
      </c>
      <c r="L8" s="57">
        <v>-3.8190000000000002E-2</v>
      </c>
      <c r="M8" s="67">
        <f t="shared" ref="M8:M23" si="5">(L8-I8)*1000</f>
        <v>0.61999999999999555</v>
      </c>
      <c r="N8" s="67">
        <f t="shared" ref="N8:N23" si="6">(L8-C8)*1000</f>
        <v>0.75000000000000067</v>
      </c>
      <c r="O8" s="82">
        <v>-3.8559999999999997E-2</v>
      </c>
      <c r="P8" s="60">
        <f t="shared" ref="P8:P41" si="7">(O8-L8)*1000</f>
        <v>-0.36999999999999533</v>
      </c>
      <c r="Q8" s="60">
        <f t="shared" ref="Q8:Q41" si="8">(O8-C8)*1000</f>
        <v>0.38000000000000533</v>
      </c>
      <c r="R8" s="57">
        <v>-3.8519999999999999E-2</v>
      </c>
      <c r="S8" s="60">
        <f t="shared" ref="S8:S41" si="9">(R8-O8)*1000</f>
        <v>3.999999999999837E-2</v>
      </c>
      <c r="T8" s="60">
        <f t="shared" ref="T8:T41" si="10">(R8-C8)*1000</f>
        <v>0.4200000000000037</v>
      </c>
      <c r="U8" s="57">
        <v>-3.8510000000000003E-2</v>
      </c>
      <c r="V8" s="60">
        <f t="shared" ref="V8:V31" si="11">(U8-R8)*1000</f>
        <v>9.9999999999961231E-3</v>
      </c>
      <c r="W8" s="60">
        <f t="shared" ref="W8:W31" si="12">(U8-C8)*1000</f>
        <v>0.42999999999999983</v>
      </c>
      <c r="X8" s="57">
        <v>-3.8490000000000003E-2</v>
      </c>
      <c r="Y8" s="60">
        <f t="shared" ref="Y8:Y31" si="13">(X8-U8)*1000</f>
        <v>1.9999999999999185E-2</v>
      </c>
      <c r="Z8" s="60">
        <f t="shared" ref="Z8:Z31" si="14">(X8-C8)*1000</f>
        <v>0.44999999999999901</v>
      </c>
      <c r="AA8" s="57">
        <v>-3.8739999999999997E-2</v>
      </c>
      <c r="AB8" s="60">
        <f t="shared" ref="AB8:AB31" si="15">(AA8-X8)*1000</f>
        <v>-0.24999999999999328</v>
      </c>
      <c r="AC8" s="60">
        <f t="shared" ref="AC8:AC31" si="16">(AA8-C8)*1000</f>
        <v>0.20000000000000573</v>
      </c>
    </row>
    <row r="9" spans="1:29" s="58" customFormat="1" ht="13.5" customHeight="1" x14ac:dyDescent="0.2">
      <c r="A9" s="55">
        <v>647307</v>
      </c>
      <c r="B9" s="56">
        <v>647309</v>
      </c>
      <c r="C9" s="57">
        <v>-0.15276000000000001</v>
      </c>
      <c r="D9" s="57">
        <v>-0.15290999999999999</v>
      </c>
      <c r="E9" s="60">
        <f t="shared" si="0"/>
        <v>-0.14999999999998348</v>
      </c>
      <c r="F9" s="57">
        <v>-0.15290999999999999</v>
      </c>
      <c r="G9" s="48">
        <f t="shared" si="1"/>
        <v>0</v>
      </c>
      <c r="H9" s="48">
        <f t="shared" si="2"/>
        <v>-0.14999999999998348</v>
      </c>
      <c r="I9" s="57">
        <v>-0.15282000000000001</v>
      </c>
      <c r="J9" s="60">
        <f t="shared" si="3"/>
        <v>8.9999999999978986E-2</v>
      </c>
      <c r="K9" s="60">
        <f t="shared" si="4"/>
        <v>-6.0000000000004494E-2</v>
      </c>
      <c r="L9" s="57">
        <v>-0.15295</v>
      </c>
      <c r="M9" s="67">
        <f t="shared" si="5"/>
        <v>-0.12999999999999123</v>
      </c>
      <c r="N9" s="67">
        <f t="shared" si="6"/>
        <v>-0.18999999999999573</v>
      </c>
      <c r="O9" s="82">
        <v>-0.15314</v>
      </c>
      <c r="P9" s="60">
        <f t="shared" si="7"/>
        <v>-0.18999999999999573</v>
      </c>
      <c r="Q9" s="60">
        <f t="shared" si="8"/>
        <v>-0.37999999999999146</v>
      </c>
      <c r="R9" s="57">
        <v>-0.15351000000000001</v>
      </c>
      <c r="S9" s="60">
        <f t="shared" si="9"/>
        <v>-0.37000000000000921</v>
      </c>
      <c r="T9" s="60">
        <f t="shared" si="10"/>
        <v>-0.75000000000000067</v>
      </c>
      <c r="U9" s="57">
        <v>-0.15332000000000001</v>
      </c>
      <c r="V9" s="60">
        <f t="shared" si="11"/>
        <v>0.18999999999999573</v>
      </c>
      <c r="W9" s="60">
        <f t="shared" si="12"/>
        <v>-0.56000000000000494</v>
      </c>
      <c r="X9" s="57">
        <v>-0.15301999999999999</v>
      </c>
      <c r="Y9" s="60">
        <f t="shared" si="13"/>
        <v>0.30000000000002247</v>
      </c>
      <c r="Z9" s="60">
        <f t="shared" si="14"/>
        <v>-0.25999999999998247</v>
      </c>
      <c r="AA9" s="57">
        <v>-0.15289</v>
      </c>
      <c r="AB9" s="60">
        <f t="shared" si="15"/>
        <v>0.12999999999999123</v>
      </c>
      <c r="AC9" s="60">
        <f t="shared" si="16"/>
        <v>-0.12999999999999123</v>
      </c>
    </row>
    <row r="10" spans="1:29" s="58" customFormat="1" ht="13.5" customHeight="1" x14ac:dyDescent="0.2">
      <c r="A10" s="55">
        <v>647308</v>
      </c>
      <c r="B10" s="56">
        <v>647307</v>
      </c>
      <c r="C10" s="57">
        <v>4.4519999999999997E-2</v>
      </c>
      <c r="D10" s="57">
        <v>4.4139999999999999E-2</v>
      </c>
      <c r="E10" s="60">
        <f t="shared" si="0"/>
        <v>-0.37999999999999839</v>
      </c>
      <c r="F10" s="57">
        <v>4.394E-2</v>
      </c>
      <c r="G10" s="48">
        <f t="shared" si="1"/>
        <v>-0.19999999999999879</v>
      </c>
      <c r="H10" s="48">
        <f t="shared" si="2"/>
        <v>-0.57999999999999718</v>
      </c>
      <c r="I10" s="57">
        <v>4.3909999999999998E-2</v>
      </c>
      <c r="J10" s="60">
        <f t="shared" si="3"/>
        <v>-3.0000000000002247E-2</v>
      </c>
      <c r="K10" s="60">
        <f t="shared" si="4"/>
        <v>-0.60999999999999943</v>
      </c>
      <c r="L10" s="57">
        <v>4.4209999999999999E-2</v>
      </c>
      <c r="M10" s="67">
        <f t="shared" si="5"/>
        <v>0.30000000000000165</v>
      </c>
      <c r="N10" s="67">
        <f t="shared" si="6"/>
        <v>-0.30999999999999778</v>
      </c>
      <c r="O10" s="82">
        <v>4.4049999999999999E-2</v>
      </c>
      <c r="P10" s="60">
        <f t="shared" si="7"/>
        <v>-0.16000000000000042</v>
      </c>
      <c r="Q10" s="60">
        <f t="shared" si="8"/>
        <v>-0.4699999999999982</v>
      </c>
      <c r="R10" s="57">
        <v>4.4420000000000001E-2</v>
      </c>
      <c r="S10" s="60">
        <f t="shared" si="9"/>
        <v>0.37000000000000227</v>
      </c>
      <c r="T10" s="60">
        <f t="shared" si="10"/>
        <v>-9.9999999999995925E-2</v>
      </c>
      <c r="U10" s="57">
        <v>4.4359999999999997E-2</v>
      </c>
      <c r="V10" s="60">
        <f t="shared" si="11"/>
        <v>-6.0000000000004494E-2</v>
      </c>
      <c r="W10" s="60">
        <f t="shared" si="12"/>
        <v>-0.16000000000000042</v>
      </c>
      <c r="X10" s="57">
        <v>4.4479999999999999E-2</v>
      </c>
      <c r="Y10" s="60">
        <f t="shared" si="13"/>
        <v>0.12000000000000205</v>
      </c>
      <c r="Z10" s="60">
        <f t="shared" si="14"/>
        <v>-3.999999999999837E-2</v>
      </c>
      <c r="AA10" s="57">
        <v>4.4650000000000002E-2</v>
      </c>
      <c r="AB10" s="60">
        <f t="shared" si="15"/>
        <v>0.17000000000000348</v>
      </c>
      <c r="AC10" s="60">
        <f t="shared" si="16"/>
        <v>0.13000000000000511</v>
      </c>
    </row>
    <row r="11" spans="1:29" s="58" customFormat="1" ht="13.5" customHeight="1" x14ac:dyDescent="0.2">
      <c r="A11" s="55">
        <v>647308</v>
      </c>
      <c r="B11" s="56">
        <v>647306</v>
      </c>
      <c r="C11" s="57">
        <v>-0.10155</v>
      </c>
      <c r="D11" s="57">
        <v>-0.10155</v>
      </c>
      <c r="E11" s="60">
        <f t="shared" si="0"/>
        <v>0</v>
      </c>
      <c r="F11" s="57">
        <v>-0.10199</v>
      </c>
      <c r="G11" s="48">
        <f t="shared" si="1"/>
        <v>-0.43999999999999595</v>
      </c>
      <c r="H11" s="48">
        <f t="shared" si="2"/>
        <v>-0.43999999999999595</v>
      </c>
      <c r="I11" s="57">
        <v>-0.10212</v>
      </c>
      <c r="J11" s="60">
        <f t="shared" si="3"/>
        <v>-0.13000000000000511</v>
      </c>
      <c r="K11" s="60">
        <f t="shared" si="4"/>
        <v>-0.57000000000000106</v>
      </c>
      <c r="L11" s="57">
        <v>-0.1022</v>
      </c>
      <c r="M11" s="67">
        <f t="shared" si="5"/>
        <v>-7.999999999999674E-2</v>
      </c>
      <c r="N11" s="67">
        <f t="shared" si="6"/>
        <v>-0.6499999999999978</v>
      </c>
      <c r="O11" s="82">
        <v>-0.10256</v>
      </c>
      <c r="P11" s="60">
        <f t="shared" si="7"/>
        <v>-0.35999999999999921</v>
      </c>
      <c r="Q11" s="60">
        <f t="shared" si="8"/>
        <v>-1.0099999999999971</v>
      </c>
      <c r="R11" s="57">
        <v>-0.10238999999999999</v>
      </c>
      <c r="S11" s="60">
        <f t="shared" si="9"/>
        <v>0.17000000000000348</v>
      </c>
      <c r="T11" s="60">
        <f t="shared" si="10"/>
        <v>-0.83999999999999353</v>
      </c>
      <c r="U11" s="57">
        <v>-0.10237</v>
      </c>
      <c r="V11" s="60">
        <f t="shared" si="11"/>
        <v>1.9999999999992246E-2</v>
      </c>
      <c r="W11" s="60">
        <f t="shared" si="12"/>
        <v>-0.82000000000000128</v>
      </c>
      <c r="X11" s="57">
        <v>-0.10221</v>
      </c>
      <c r="Y11" s="60">
        <f t="shared" si="13"/>
        <v>0.16000000000000736</v>
      </c>
      <c r="Z11" s="60">
        <f t="shared" si="14"/>
        <v>-0.65999999999999392</v>
      </c>
      <c r="AA11" s="57">
        <v>-0.10231999999999999</v>
      </c>
      <c r="AB11" s="60">
        <f t="shared" si="15"/>
        <v>-0.10999999999999899</v>
      </c>
      <c r="AC11" s="60">
        <f t="shared" si="16"/>
        <v>-0.76999999999999291</v>
      </c>
    </row>
    <row r="12" spans="1:29" s="58" customFormat="1" ht="13.5" customHeight="1" x14ac:dyDescent="0.2">
      <c r="A12" s="55">
        <v>647309</v>
      </c>
      <c r="B12" s="56">
        <v>647311</v>
      </c>
      <c r="C12" s="57">
        <v>-0.29652000000000001</v>
      </c>
      <c r="D12" s="57">
        <v>-0.2974</v>
      </c>
      <c r="E12" s="60">
        <f t="shared" si="0"/>
        <v>-0.8799999999999919</v>
      </c>
      <c r="F12" s="57">
        <v>-0.29825000000000002</v>
      </c>
      <c r="G12" s="48">
        <f t="shared" si="1"/>
        <v>-0.85000000000001741</v>
      </c>
      <c r="H12" s="48">
        <f t="shared" si="2"/>
        <v>-1.7300000000000093</v>
      </c>
      <c r="I12" s="57">
        <v>-0.29918</v>
      </c>
      <c r="J12" s="60">
        <f t="shared" si="3"/>
        <v>-0.92999999999998639</v>
      </c>
      <c r="K12" s="60">
        <f t="shared" si="4"/>
        <v>-2.6599999999999957</v>
      </c>
      <c r="L12" s="57">
        <v>-0.30097000000000002</v>
      </c>
      <c r="M12" s="67">
        <f t="shared" si="5"/>
        <v>-1.7900000000000138</v>
      </c>
      <c r="N12" s="67">
        <f t="shared" si="6"/>
        <v>-4.4500000000000099</v>
      </c>
      <c r="O12" s="82">
        <v>-0.30192999999999998</v>
      </c>
      <c r="P12" s="60">
        <f t="shared" si="7"/>
        <v>-0.95999999999996088</v>
      </c>
      <c r="Q12" s="60">
        <f t="shared" si="8"/>
        <v>-5.4099999999999699</v>
      </c>
      <c r="R12" s="57">
        <v>-0.30392000000000002</v>
      </c>
      <c r="S12" s="60">
        <f t="shared" si="9"/>
        <v>-1.9900000000000473</v>
      </c>
      <c r="T12" s="60">
        <f t="shared" si="10"/>
        <v>-7.4000000000000181</v>
      </c>
      <c r="U12" s="57">
        <v>-0.30713000000000001</v>
      </c>
      <c r="V12" s="60">
        <f t="shared" si="11"/>
        <v>-3.2099999999999906</v>
      </c>
      <c r="W12" s="60">
        <f t="shared" si="12"/>
        <v>-10.610000000000008</v>
      </c>
      <c r="X12" s="57">
        <v>-0.30875999999999998</v>
      </c>
      <c r="Y12" s="60">
        <f t="shared" si="13"/>
        <v>-1.6299999999999648</v>
      </c>
      <c r="Z12" s="60">
        <f t="shared" si="14"/>
        <v>-12.239999999999974</v>
      </c>
      <c r="AA12" s="57">
        <v>-0.31069999999999998</v>
      </c>
      <c r="AB12" s="60">
        <f t="shared" si="15"/>
        <v>-1.9399999999999973</v>
      </c>
      <c r="AC12" s="60">
        <f t="shared" si="16"/>
        <v>-14.179999999999971</v>
      </c>
    </row>
    <row r="13" spans="1:29" s="58" customFormat="1" ht="13.5" customHeight="1" x14ac:dyDescent="0.2">
      <c r="A13" s="55">
        <v>647310</v>
      </c>
      <c r="B13" s="56">
        <v>647309</v>
      </c>
      <c r="C13" s="57">
        <v>0.20555000000000001</v>
      </c>
      <c r="D13" s="57">
        <v>0.20626</v>
      </c>
      <c r="E13" s="60">
        <f t="shared" si="0"/>
        <v>0.70999999999998842</v>
      </c>
      <c r="F13" s="57">
        <v>0.20615</v>
      </c>
      <c r="G13" s="48">
        <f t="shared" si="1"/>
        <v>-0.10999999999999899</v>
      </c>
      <c r="H13" s="48">
        <f t="shared" si="2"/>
        <v>0.59999999999998943</v>
      </c>
      <c r="I13" s="57">
        <v>0.20638000000000001</v>
      </c>
      <c r="J13" s="60">
        <f t="shared" si="3"/>
        <v>0.23000000000000798</v>
      </c>
      <c r="K13" s="60">
        <f t="shared" si="4"/>
        <v>0.82999999999999741</v>
      </c>
      <c r="L13" s="57">
        <v>0.20673</v>
      </c>
      <c r="M13" s="67">
        <f t="shared" si="5"/>
        <v>0.34999999999998921</v>
      </c>
      <c r="N13" s="67">
        <f t="shared" si="6"/>
        <v>1.1799999999999866</v>
      </c>
      <c r="O13" s="82">
        <v>0.20671999999999999</v>
      </c>
      <c r="P13" s="60">
        <f t="shared" si="7"/>
        <v>-1.0000000000010001E-2</v>
      </c>
      <c r="Q13" s="60">
        <f t="shared" si="8"/>
        <v>1.1699999999999766</v>
      </c>
      <c r="R13" s="57">
        <v>0.20660999999999999</v>
      </c>
      <c r="S13" s="60">
        <f t="shared" si="9"/>
        <v>-0.10999999999999899</v>
      </c>
      <c r="T13" s="60">
        <f t="shared" si="10"/>
        <v>1.0599999999999776</v>
      </c>
      <c r="U13" s="57">
        <v>0.20710000000000001</v>
      </c>
      <c r="V13" s="60">
        <f t="shared" si="11"/>
        <v>0.4900000000000182</v>
      </c>
      <c r="W13" s="60">
        <f t="shared" si="12"/>
        <v>1.5499999999999958</v>
      </c>
      <c r="X13" s="57">
        <v>0.20749000000000001</v>
      </c>
      <c r="Y13" s="60">
        <f t="shared" si="13"/>
        <v>0.39000000000000146</v>
      </c>
      <c r="Z13" s="60">
        <f t="shared" si="14"/>
        <v>1.9399999999999973</v>
      </c>
      <c r="AA13" s="57">
        <v>0.20752000000000001</v>
      </c>
      <c r="AB13" s="60">
        <f t="shared" si="15"/>
        <v>3.0000000000002247E-2</v>
      </c>
      <c r="AC13" s="60">
        <f t="shared" si="16"/>
        <v>1.9699999999999995</v>
      </c>
    </row>
    <row r="14" spans="1:29" s="58" customFormat="1" ht="13.5" customHeight="1" x14ac:dyDescent="0.2">
      <c r="A14" s="55">
        <v>647310</v>
      </c>
      <c r="B14" s="56">
        <v>647308</v>
      </c>
      <c r="C14" s="57">
        <v>0.31379000000000001</v>
      </c>
      <c r="D14" s="57">
        <v>0.31502999999999998</v>
      </c>
      <c r="E14" s="60">
        <f t="shared" si="0"/>
        <v>1.2399999999999634</v>
      </c>
      <c r="F14" s="57">
        <v>0.31512000000000001</v>
      </c>
      <c r="G14" s="48">
        <f t="shared" si="1"/>
        <v>9.0000000000034497E-2</v>
      </c>
      <c r="H14" s="48">
        <f t="shared" si="2"/>
        <v>1.3299999999999979</v>
      </c>
      <c r="I14" s="57">
        <v>0.31529000000000001</v>
      </c>
      <c r="J14" s="60">
        <f t="shared" si="3"/>
        <v>0.17000000000000348</v>
      </c>
      <c r="K14" s="60">
        <f t="shared" si="4"/>
        <v>1.5000000000000013</v>
      </c>
      <c r="L14" s="57">
        <v>0.31546999999999997</v>
      </c>
      <c r="M14" s="67">
        <f t="shared" si="5"/>
        <v>0.17999999999995797</v>
      </c>
      <c r="N14" s="67">
        <f t="shared" si="6"/>
        <v>1.6799999999999593</v>
      </c>
      <c r="O14" s="82">
        <v>0.31581999999999999</v>
      </c>
      <c r="P14" s="60">
        <f t="shared" si="7"/>
        <v>0.35000000000001696</v>
      </c>
      <c r="Q14" s="60">
        <f t="shared" si="8"/>
        <v>2.0299999999999763</v>
      </c>
      <c r="R14" s="57">
        <v>0.31574000000000002</v>
      </c>
      <c r="S14" s="60">
        <f t="shared" si="9"/>
        <v>-7.9999999999968985E-2</v>
      </c>
      <c r="T14" s="60">
        <f t="shared" si="10"/>
        <v>1.9500000000000073</v>
      </c>
      <c r="U14" s="57">
        <v>0.31623000000000001</v>
      </c>
      <c r="V14" s="60">
        <f t="shared" si="11"/>
        <v>0.48999999999999044</v>
      </c>
      <c r="W14" s="60">
        <f t="shared" si="12"/>
        <v>2.4399999999999977</v>
      </c>
      <c r="X14" s="57">
        <v>0.31583</v>
      </c>
      <c r="Y14" s="60">
        <f t="shared" si="13"/>
        <v>-0.40000000000001146</v>
      </c>
      <c r="Z14" s="60">
        <f t="shared" si="14"/>
        <v>2.0399999999999863</v>
      </c>
      <c r="AA14" s="57">
        <v>0.31589</v>
      </c>
      <c r="AB14" s="60">
        <f t="shared" si="15"/>
        <v>6.0000000000004494E-2</v>
      </c>
      <c r="AC14" s="60">
        <f t="shared" si="16"/>
        <v>2.0999999999999908</v>
      </c>
    </row>
    <row r="15" spans="1:29" s="58" customFormat="1" ht="13.5" customHeight="1" x14ac:dyDescent="0.2">
      <c r="A15" s="55">
        <v>647311</v>
      </c>
      <c r="B15" s="56">
        <v>647313</v>
      </c>
      <c r="C15" s="57">
        <v>0.24329999999999999</v>
      </c>
      <c r="D15" s="57">
        <v>0.24479000000000001</v>
      </c>
      <c r="E15" s="60">
        <f t="shared" si="0"/>
        <v>1.4900000000000191</v>
      </c>
      <c r="F15" s="57">
        <v>0.24512</v>
      </c>
      <c r="G15" s="48">
        <f t="shared" si="1"/>
        <v>0.32999999999999696</v>
      </c>
      <c r="H15" s="48">
        <f t="shared" si="2"/>
        <v>1.820000000000016</v>
      </c>
      <c r="I15" s="57">
        <v>0.24607000000000001</v>
      </c>
      <c r="J15" s="60">
        <f t="shared" si="3"/>
        <v>0.95000000000000639</v>
      </c>
      <c r="K15" s="60">
        <f t="shared" si="4"/>
        <v>2.7700000000000227</v>
      </c>
      <c r="L15" s="57">
        <v>0.24668999999999999</v>
      </c>
      <c r="M15" s="67">
        <f t="shared" si="5"/>
        <v>0.61999999999998168</v>
      </c>
      <c r="N15" s="67">
        <f t="shared" si="6"/>
        <v>3.3900000000000041</v>
      </c>
      <c r="O15" s="82">
        <v>0.24806</v>
      </c>
      <c r="P15" s="60">
        <f t="shared" si="7"/>
        <v>1.3700000000000101</v>
      </c>
      <c r="Q15" s="60">
        <f t="shared" si="8"/>
        <v>4.760000000000014</v>
      </c>
      <c r="R15" s="57">
        <v>0.24944</v>
      </c>
      <c r="S15" s="60">
        <f t="shared" si="9"/>
        <v>1.3799999999999923</v>
      </c>
      <c r="T15" s="60">
        <f t="shared" si="10"/>
        <v>6.1400000000000068</v>
      </c>
      <c r="U15" s="57">
        <v>0.25276999999999999</v>
      </c>
      <c r="V15" s="60">
        <f t="shared" si="11"/>
        <v>3.3299999999999996</v>
      </c>
      <c r="W15" s="60">
        <f t="shared" si="12"/>
        <v>9.470000000000006</v>
      </c>
      <c r="X15" s="57">
        <v>0.25409999999999999</v>
      </c>
      <c r="Y15" s="60">
        <f t="shared" si="13"/>
        <v>1.3299999999999979</v>
      </c>
      <c r="Z15" s="60">
        <f t="shared" si="14"/>
        <v>10.800000000000004</v>
      </c>
      <c r="AA15" s="57">
        <v>0.25756000000000001</v>
      </c>
      <c r="AB15" s="60">
        <f t="shared" si="15"/>
        <v>3.4600000000000186</v>
      </c>
      <c r="AC15" s="60">
        <f t="shared" si="16"/>
        <v>14.260000000000023</v>
      </c>
    </row>
    <row r="16" spans="1:29" s="58" customFormat="1" ht="13.5" customHeight="1" x14ac:dyDescent="0.2">
      <c r="A16" s="55">
        <v>647312</v>
      </c>
      <c r="B16" s="56">
        <v>647311</v>
      </c>
      <c r="C16" s="57">
        <v>0.10995000000000001</v>
      </c>
      <c r="D16" s="57">
        <v>0.10977000000000001</v>
      </c>
      <c r="E16" s="60">
        <f t="shared" si="0"/>
        <v>-0.1799999999999996</v>
      </c>
      <c r="F16" s="57">
        <v>0.10965</v>
      </c>
      <c r="G16" s="48">
        <f t="shared" si="1"/>
        <v>-0.12000000000000899</v>
      </c>
      <c r="H16" s="48">
        <f t="shared" si="2"/>
        <v>-0.30000000000000859</v>
      </c>
      <c r="I16" s="57">
        <v>0.10917</v>
      </c>
      <c r="J16" s="60">
        <f t="shared" si="3"/>
        <v>-0.47999999999999432</v>
      </c>
      <c r="K16" s="60">
        <f t="shared" si="4"/>
        <v>-0.78000000000000291</v>
      </c>
      <c r="L16" s="57">
        <v>0.10874</v>
      </c>
      <c r="M16" s="67">
        <f t="shared" si="5"/>
        <v>-0.42999999999999983</v>
      </c>
      <c r="N16" s="67">
        <f t="shared" si="6"/>
        <v>-1.2100000000000026</v>
      </c>
      <c r="O16" s="82">
        <v>0.10847999999999999</v>
      </c>
      <c r="P16" s="60">
        <f t="shared" si="7"/>
        <v>-0.26000000000001022</v>
      </c>
      <c r="Q16" s="60">
        <f t="shared" si="8"/>
        <v>-1.4700000000000131</v>
      </c>
      <c r="R16" s="57">
        <v>0.1082</v>
      </c>
      <c r="S16" s="60">
        <f t="shared" si="9"/>
        <v>-0.27999999999998859</v>
      </c>
      <c r="T16" s="60">
        <f t="shared" si="10"/>
        <v>-1.7500000000000016</v>
      </c>
      <c r="U16" s="57">
        <v>0.10774</v>
      </c>
      <c r="V16" s="60">
        <f t="shared" si="11"/>
        <v>-0.46000000000000207</v>
      </c>
      <c r="W16" s="60">
        <f t="shared" si="12"/>
        <v>-2.2100000000000035</v>
      </c>
      <c r="X16" s="57">
        <v>0.10732999999999999</v>
      </c>
      <c r="Y16" s="60">
        <f t="shared" si="13"/>
        <v>-0.41000000000000758</v>
      </c>
      <c r="Z16" s="60">
        <f t="shared" si="14"/>
        <v>-2.6200000000000112</v>
      </c>
      <c r="AA16" s="57">
        <v>0.10678</v>
      </c>
      <c r="AB16" s="60">
        <f t="shared" si="15"/>
        <v>-0.54999999999999494</v>
      </c>
      <c r="AC16" s="60">
        <f t="shared" si="16"/>
        <v>-3.1700000000000061</v>
      </c>
    </row>
    <row r="17" spans="1:29" s="58" customFormat="1" ht="13.5" customHeight="1" x14ac:dyDescent="0.2">
      <c r="A17" s="55">
        <v>647312</v>
      </c>
      <c r="B17" s="56">
        <v>647310</v>
      </c>
      <c r="C17" s="57">
        <v>0.20091999999999999</v>
      </c>
      <c r="D17" s="57">
        <v>0.20091000000000001</v>
      </c>
      <c r="E17" s="60">
        <f t="shared" si="0"/>
        <v>-9.9999999999822453E-3</v>
      </c>
      <c r="F17" s="57">
        <v>0.20175000000000001</v>
      </c>
      <c r="G17" s="48">
        <f t="shared" ref="G17:G31" si="17">(F17-D17)*1000</f>
        <v>0.84000000000000741</v>
      </c>
      <c r="H17" s="48">
        <f t="shared" ref="H17:H31" si="18">(F17-C17)*1000</f>
        <v>0.83000000000002516</v>
      </c>
      <c r="I17" s="57">
        <v>0.20197000000000001</v>
      </c>
      <c r="J17" s="60">
        <f t="shared" si="3"/>
        <v>0.21999999999999797</v>
      </c>
      <c r="K17" s="60">
        <f t="shared" si="4"/>
        <v>1.0500000000000231</v>
      </c>
      <c r="L17" s="57">
        <v>0.20297999999999999</v>
      </c>
      <c r="M17" s="67">
        <f t="shared" si="5"/>
        <v>1.0099999999999831</v>
      </c>
      <c r="N17" s="67">
        <f t="shared" si="6"/>
        <v>2.0600000000000063</v>
      </c>
      <c r="O17" s="82">
        <v>0.20369000000000001</v>
      </c>
      <c r="P17" s="60">
        <f t="shared" si="7"/>
        <v>0.71000000000001617</v>
      </c>
      <c r="Q17" s="60">
        <f t="shared" si="8"/>
        <v>2.7700000000000227</v>
      </c>
      <c r="R17" s="57">
        <v>0.20535</v>
      </c>
      <c r="S17" s="60">
        <f t="shared" si="9"/>
        <v>1.6599999999999948</v>
      </c>
      <c r="T17" s="60">
        <f t="shared" si="10"/>
        <v>4.4300000000000175</v>
      </c>
      <c r="U17" s="57">
        <v>0.20773</v>
      </c>
      <c r="V17" s="60">
        <f t="shared" si="11"/>
        <v>2.3799999999999932</v>
      </c>
      <c r="W17" s="60">
        <f t="shared" si="12"/>
        <v>6.8100000000000103</v>
      </c>
      <c r="X17" s="57">
        <v>0.20874000000000001</v>
      </c>
      <c r="Y17" s="60">
        <f t="shared" si="13"/>
        <v>1.0100000000000109</v>
      </c>
      <c r="Z17" s="60">
        <f t="shared" si="14"/>
        <v>7.8200000000000216</v>
      </c>
      <c r="AA17" s="57">
        <v>0.21002000000000001</v>
      </c>
      <c r="AB17" s="60">
        <f t="shared" si="15"/>
        <v>1.2800000000000034</v>
      </c>
      <c r="AC17" s="60">
        <f t="shared" si="16"/>
        <v>9.1000000000000245</v>
      </c>
    </row>
    <row r="18" spans="1:29" s="58" customFormat="1" ht="13.5" customHeight="1" x14ac:dyDescent="0.2">
      <c r="A18" s="55">
        <v>647313</v>
      </c>
      <c r="B18" s="56">
        <v>647315</v>
      </c>
      <c r="C18" s="57">
        <v>4.9709999999999997E-2</v>
      </c>
      <c r="D18" s="57">
        <v>4.8820000000000002E-2</v>
      </c>
      <c r="E18" s="60">
        <f t="shared" si="0"/>
        <v>-0.88999999999999502</v>
      </c>
      <c r="F18" s="57">
        <v>4.9189999999999998E-2</v>
      </c>
      <c r="G18" s="48">
        <f t="shared" si="17"/>
        <v>0.36999999999999533</v>
      </c>
      <c r="H18" s="48">
        <f t="shared" si="18"/>
        <v>-0.51999999999999957</v>
      </c>
      <c r="I18" s="57">
        <v>4.9230000000000003E-2</v>
      </c>
      <c r="J18" s="60">
        <f t="shared" si="3"/>
        <v>4.0000000000005309E-2</v>
      </c>
      <c r="K18" s="60">
        <f t="shared" si="4"/>
        <v>-0.47999999999999432</v>
      </c>
      <c r="L18" s="57">
        <v>4.9910000000000003E-2</v>
      </c>
      <c r="M18" s="67">
        <f t="shared" si="5"/>
        <v>0.68</v>
      </c>
      <c r="N18" s="67">
        <f t="shared" si="6"/>
        <v>0.20000000000000573</v>
      </c>
      <c r="O18" s="82">
        <v>4.9759999999999999E-2</v>
      </c>
      <c r="P18" s="60">
        <f t="shared" si="7"/>
        <v>-0.1500000000000043</v>
      </c>
      <c r="Q18" s="60">
        <f t="shared" si="8"/>
        <v>5.0000000000001432E-2</v>
      </c>
      <c r="R18" s="57">
        <v>5.0180000000000002E-2</v>
      </c>
      <c r="S18" s="60">
        <f t="shared" si="9"/>
        <v>0.4200000000000037</v>
      </c>
      <c r="T18" s="60">
        <f t="shared" si="10"/>
        <v>0.47000000000000514</v>
      </c>
      <c r="U18" s="57">
        <v>5.0119999999999998E-2</v>
      </c>
      <c r="V18" s="60">
        <f t="shared" si="11"/>
        <v>-6.0000000000004494E-2</v>
      </c>
      <c r="W18" s="60">
        <f t="shared" si="12"/>
        <v>0.41000000000000064</v>
      </c>
      <c r="X18" s="57">
        <v>5.0009999999999999E-2</v>
      </c>
      <c r="Y18" s="60">
        <f t="shared" si="13"/>
        <v>-0.10999999999999899</v>
      </c>
      <c r="Z18" s="60">
        <f t="shared" si="14"/>
        <v>0.30000000000000165</v>
      </c>
      <c r="AA18" s="57">
        <v>4.8500000000000001E-2</v>
      </c>
      <c r="AB18" s="60">
        <f t="shared" si="15"/>
        <v>-1.5099999999999976</v>
      </c>
      <c r="AC18" s="60">
        <f t="shared" si="16"/>
        <v>-1.2099999999999957</v>
      </c>
    </row>
    <row r="19" spans="1:29" s="58" customFormat="1" ht="13.5" customHeight="1" x14ac:dyDescent="0.2">
      <c r="A19" s="55">
        <v>647314</v>
      </c>
      <c r="B19" s="56">
        <v>647313</v>
      </c>
      <c r="C19" s="57">
        <v>-1.145E-2</v>
      </c>
      <c r="D19" s="57">
        <v>-1.146E-2</v>
      </c>
      <c r="E19" s="60">
        <f t="shared" si="0"/>
        <v>-9.9999999999995925E-3</v>
      </c>
      <c r="F19" s="57">
        <v>-1.175E-2</v>
      </c>
      <c r="G19" s="48">
        <f t="shared" si="17"/>
        <v>-0.29000000000000031</v>
      </c>
      <c r="H19" s="48">
        <f t="shared" si="18"/>
        <v>-0.29999999999999993</v>
      </c>
      <c r="I19" s="57">
        <v>-1.163E-2</v>
      </c>
      <c r="J19" s="60">
        <f t="shared" si="3"/>
        <v>0.12000000000000031</v>
      </c>
      <c r="K19" s="60">
        <f t="shared" si="4"/>
        <v>-0.1799999999999996</v>
      </c>
      <c r="L19" s="57">
        <v>-1.176E-2</v>
      </c>
      <c r="M19" s="67">
        <f t="shared" si="5"/>
        <v>-0.12999999999999989</v>
      </c>
      <c r="N19" s="67">
        <f t="shared" si="6"/>
        <v>-0.3099999999999995</v>
      </c>
      <c r="O19" s="82">
        <v>-1.1480000000000001E-2</v>
      </c>
      <c r="P19" s="60">
        <f t="shared" si="7"/>
        <v>0.27999999999999903</v>
      </c>
      <c r="Q19" s="60">
        <f t="shared" si="8"/>
        <v>-3.0000000000000512E-2</v>
      </c>
      <c r="R19" s="57">
        <v>-1.1679999999999999E-2</v>
      </c>
      <c r="S19" s="60">
        <f t="shared" si="9"/>
        <v>-0.19999999999999879</v>
      </c>
      <c r="T19" s="60">
        <f t="shared" si="10"/>
        <v>-0.22999999999999932</v>
      </c>
      <c r="U19" s="57">
        <v>-1.149E-2</v>
      </c>
      <c r="V19" s="60">
        <f t="shared" si="11"/>
        <v>0.1899999999999992</v>
      </c>
      <c r="W19" s="60">
        <f t="shared" si="12"/>
        <v>-4.0000000000000105E-2</v>
      </c>
      <c r="X19" s="57">
        <v>-1.176E-2</v>
      </c>
      <c r="Y19" s="60">
        <f t="shared" si="13"/>
        <v>-0.26999999999999941</v>
      </c>
      <c r="Z19" s="60">
        <f t="shared" si="14"/>
        <v>-0.3099999999999995</v>
      </c>
      <c r="AA19" s="57">
        <v>-1.184E-2</v>
      </c>
      <c r="AB19" s="60">
        <f t="shared" si="15"/>
        <v>-8.000000000000021E-2</v>
      </c>
      <c r="AC19" s="60">
        <f t="shared" si="16"/>
        <v>-0.38999999999999974</v>
      </c>
    </row>
    <row r="20" spans="1:29" s="58" customFormat="1" ht="13.5" customHeight="1" x14ac:dyDescent="0.2">
      <c r="A20" s="55">
        <v>647314</v>
      </c>
      <c r="B20" s="56">
        <v>647312</v>
      </c>
      <c r="C20" s="57">
        <v>-0.36470000000000002</v>
      </c>
      <c r="D20" s="57">
        <v>-0.36603000000000002</v>
      </c>
      <c r="E20" s="60">
        <f t="shared" si="0"/>
        <v>-1.3299999999999979</v>
      </c>
      <c r="F20" s="57">
        <v>-0.36652000000000001</v>
      </c>
      <c r="G20" s="48">
        <f t="shared" si="17"/>
        <v>-0.48999999999999044</v>
      </c>
      <c r="H20" s="48">
        <f t="shared" si="18"/>
        <v>-1.8199999999999883</v>
      </c>
      <c r="I20" s="57">
        <v>-0.36686999999999997</v>
      </c>
      <c r="J20" s="60">
        <f t="shared" si="3"/>
        <v>-0.34999999999996145</v>
      </c>
      <c r="K20" s="60">
        <f t="shared" si="4"/>
        <v>-2.1699999999999497</v>
      </c>
      <c r="L20" s="57">
        <v>-0.36719000000000002</v>
      </c>
      <c r="M20" s="67">
        <f t="shared" si="5"/>
        <v>-0.32000000000004247</v>
      </c>
      <c r="N20" s="67">
        <f t="shared" si="6"/>
        <v>-2.4899999999999922</v>
      </c>
      <c r="O20" s="82">
        <v>-0.36801</v>
      </c>
      <c r="P20" s="60">
        <f t="shared" si="7"/>
        <v>-0.81999999999998741</v>
      </c>
      <c r="Q20" s="60">
        <f t="shared" si="8"/>
        <v>-3.3099999999999796</v>
      </c>
      <c r="R20" s="57">
        <v>-0.36924000000000001</v>
      </c>
      <c r="S20" s="60">
        <f t="shared" si="9"/>
        <v>-1.2300000000000089</v>
      </c>
      <c r="T20" s="60">
        <f t="shared" si="10"/>
        <v>-4.5399999999999885</v>
      </c>
      <c r="U20" s="57">
        <v>-0.37214000000000003</v>
      </c>
      <c r="V20" s="60">
        <f t="shared" si="11"/>
        <v>-2.9000000000000137</v>
      </c>
      <c r="W20" s="60">
        <f t="shared" si="12"/>
        <v>-7.4400000000000022</v>
      </c>
      <c r="X20" s="57">
        <v>-0.37336000000000003</v>
      </c>
      <c r="Y20" s="60">
        <f t="shared" si="13"/>
        <v>-1.2199999999999989</v>
      </c>
      <c r="Z20" s="60">
        <f t="shared" si="14"/>
        <v>-8.66</v>
      </c>
      <c r="AA20" s="57">
        <v>-0.37605</v>
      </c>
      <c r="AB20" s="60">
        <f t="shared" si="15"/>
        <v>-2.6899999999999702</v>
      </c>
      <c r="AC20" s="60">
        <f t="shared" si="16"/>
        <v>-11.349999999999971</v>
      </c>
    </row>
    <row r="21" spans="1:29" s="58" customFormat="1" ht="13.5" customHeight="1" x14ac:dyDescent="0.2">
      <c r="A21" s="55">
        <v>647315</v>
      </c>
      <c r="B21" s="56">
        <v>647317</v>
      </c>
      <c r="C21" s="57">
        <v>-5.4900000000000001E-3</v>
      </c>
      <c r="D21" s="57">
        <v>-5.28E-3</v>
      </c>
      <c r="E21" s="60">
        <f t="shared" si="0"/>
        <v>0.21000000000000013</v>
      </c>
      <c r="F21" s="57">
        <v>-5.1999999999999998E-3</v>
      </c>
      <c r="G21" s="48">
        <f t="shared" si="17"/>
        <v>8.000000000000021E-2</v>
      </c>
      <c r="H21" s="48">
        <f t="shared" si="18"/>
        <v>0.29000000000000031</v>
      </c>
      <c r="I21" s="57">
        <v>-5.0800000000000003E-3</v>
      </c>
      <c r="J21" s="60">
        <f t="shared" si="3"/>
        <v>0.11999999999999944</v>
      </c>
      <c r="K21" s="60">
        <f t="shared" si="4"/>
        <v>0.40999999999999975</v>
      </c>
      <c r="L21" s="57">
        <v>-4.9800000000000001E-3</v>
      </c>
      <c r="M21" s="67">
        <f t="shared" si="5"/>
        <v>0.10000000000000026</v>
      </c>
      <c r="N21" s="67">
        <f t="shared" si="6"/>
        <v>0.51</v>
      </c>
      <c r="O21" s="82">
        <v>-4.4999999999999997E-3</v>
      </c>
      <c r="P21" s="60">
        <f t="shared" si="7"/>
        <v>0.48000000000000037</v>
      </c>
      <c r="Q21" s="60">
        <f t="shared" si="8"/>
        <v>0.99000000000000044</v>
      </c>
      <c r="R21" s="57">
        <v>-4.4799999999999996E-3</v>
      </c>
      <c r="S21" s="60">
        <f t="shared" si="9"/>
        <v>2.0000000000000052E-2</v>
      </c>
      <c r="T21" s="60">
        <f t="shared" si="10"/>
        <v>1.0100000000000005</v>
      </c>
      <c r="U21" s="57">
        <v>-4.0400000000000002E-3</v>
      </c>
      <c r="V21" s="60">
        <f t="shared" si="11"/>
        <v>0.43999999999999939</v>
      </c>
      <c r="W21" s="60">
        <f t="shared" si="12"/>
        <v>1.45</v>
      </c>
      <c r="X21" s="57">
        <v>-4.4600000000000004E-3</v>
      </c>
      <c r="Y21" s="60">
        <f t="shared" si="13"/>
        <v>-0.42000000000000026</v>
      </c>
      <c r="Z21" s="60">
        <f t="shared" si="14"/>
        <v>1.0299999999999996</v>
      </c>
      <c r="AA21" s="57">
        <v>-4.5300000000000002E-3</v>
      </c>
      <c r="AB21" s="60">
        <f t="shared" si="15"/>
        <v>-6.9999999999999757E-2</v>
      </c>
      <c r="AC21" s="60">
        <f t="shared" si="16"/>
        <v>0.96</v>
      </c>
    </row>
    <row r="22" spans="1:29" s="58" customFormat="1" ht="13.5" customHeight="1" x14ac:dyDescent="0.2">
      <c r="A22" s="55">
        <v>647316</v>
      </c>
      <c r="B22" s="56">
        <v>647315</v>
      </c>
      <c r="C22" s="57">
        <v>1.7780000000000001E-2</v>
      </c>
      <c r="D22" s="57">
        <v>1.8200000000000001E-2</v>
      </c>
      <c r="E22" s="60">
        <f t="shared" si="0"/>
        <v>0.42000000000000026</v>
      </c>
      <c r="F22" s="57">
        <v>1.813E-2</v>
      </c>
      <c r="G22" s="48">
        <f t="shared" si="17"/>
        <v>-7.0000000000000617E-2</v>
      </c>
      <c r="H22" s="48">
        <f t="shared" si="18"/>
        <v>0.34999999999999964</v>
      </c>
      <c r="I22" s="57">
        <v>1.84E-2</v>
      </c>
      <c r="J22" s="60">
        <f t="shared" si="3"/>
        <v>0.26999999999999941</v>
      </c>
      <c r="K22" s="60">
        <f t="shared" si="4"/>
        <v>0.619999999999999</v>
      </c>
      <c r="L22" s="57">
        <v>1.8280000000000001E-2</v>
      </c>
      <c r="M22" s="67">
        <f t="shared" si="5"/>
        <v>-0.11999999999999858</v>
      </c>
      <c r="N22" s="67">
        <f t="shared" si="6"/>
        <v>0.50000000000000044</v>
      </c>
      <c r="O22" s="82">
        <v>1.8020000000000001E-2</v>
      </c>
      <c r="P22" s="60">
        <f t="shared" si="7"/>
        <v>-0.25999999999999979</v>
      </c>
      <c r="Q22" s="60">
        <f t="shared" si="8"/>
        <v>0.24000000000000063</v>
      </c>
      <c r="R22" s="57">
        <v>1.7930000000000001E-2</v>
      </c>
      <c r="S22" s="60">
        <f t="shared" si="9"/>
        <v>-8.9999999999999802E-2</v>
      </c>
      <c r="T22" s="60">
        <f t="shared" si="10"/>
        <v>0.15000000000000083</v>
      </c>
      <c r="U22" s="57">
        <v>1.8519999999999998E-2</v>
      </c>
      <c r="V22" s="60">
        <f t="shared" si="11"/>
        <v>0.58999999999999675</v>
      </c>
      <c r="W22" s="60">
        <f t="shared" si="12"/>
        <v>0.73999999999999755</v>
      </c>
      <c r="X22" s="57">
        <v>1.8329999999999999E-2</v>
      </c>
      <c r="Y22" s="60">
        <f t="shared" si="13"/>
        <v>-0.1899999999999992</v>
      </c>
      <c r="Z22" s="60">
        <f t="shared" si="14"/>
        <v>0.54999999999999838</v>
      </c>
      <c r="AA22" s="57">
        <v>1.831E-2</v>
      </c>
      <c r="AB22" s="60">
        <f t="shared" si="15"/>
        <v>-1.9999999999999185E-2</v>
      </c>
      <c r="AC22" s="60">
        <f t="shared" si="16"/>
        <v>0.52999999999999925</v>
      </c>
    </row>
    <row r="23" spans="1:29" s="58" customFormat="1" ht="13.5" customHeight="1" x14ac:dyDescent="0.2">
      <c r="A23" s="55">
        <v>647316</v>
      </c>
      <c r="B23" s="56">
        <v>647314</v>
      </c>
      <c r="C23" s="57">
        <v>-2.0480000000000002E-2</v>
      </c>
      <c r="D23" s="57">
        <v>-1.915E-2</v>
      </c>
      <c r="E23" s="60">
        <f t="shared" si="0"/>
        <v>1.3300000000000014</v>
      </c>
      <c r="F23" s="57">
        <v>-1.9300000000000001E-2</v>
      </c>
      <c r="G23" s="48">
        <f t="shared" si="17"/>
        <v>-0.15000000000000083</v>
      </c>
      <c r="H23" s="48">
        <f t="shared" si="18"/>
        <v>1.1800000000000006</v>
      </c>
      <c r="I23" s="57">
        <v>-1.9199999999999998E-2</v>
      </c>
      <c r="J23" s="60">
        <f t="shared" si="3"/>
        <v>0.10000000000000286</v>
      </c>
      <c r="K23" s="60">
        <f t="shared" si="4"/>
        <v>1.2800000000000034</v>
      </c>
      <c r="L23" s="57">
        <v>-1.9869999999999999E-2</v>
      </c>
      <c r="M23" s="67">
        <f t="shared" si="5"/>
        <v>-0.67000000000000048</v>
      </c>
      <c r="N23" s="67">
        <f t="shared" si="6"/>
        <v>0.61000000000000287</v>
      </c>
      <c r="O23" s="82">
        <v>-2.026E-2</v>
      </c>
      <c r="P23" s="60">
        <f t="shared" si="7"/>
        <v>-0.39000000000000146</v>
      </c>
      <c r="Q23" s="60">
        <f t="shared" si="8"/>
        <v>0.22000000000000144</v>
      </c>
      <c r="R23" s="57">
        <v>-2.0809999999999999E-2</v>
      </c>
      <c r="S23" s="60">
        <f t="shared" si="9"/>
        <v>-0.54999999999999838</v>
      </c>
      <c r="T23" s="60">
        <f t="shared" si="10"/>
        <v>-0.32999999999999696</v>
      </c>
      <c r="U23" s="57">
        <v>-2.035E-2</v>
      </c>
      <c r="V23" s="60">
        <f t="shared" si="11"/>
        <v>0.45999999999999863</v>
      </c>
      <c r="W23" s="60">
        <f t="shared" si="12"/>
        <v>0.13000000000000164</v>
      </c>
      <c r="X23" s="57">
        <v>-1.9970000000000002E-2</v>
      </c>
      <c r="Y23" s="60">
        <f t="shared" si="13"/>
        <v>0.37999999999999839</v>
      </c>
      <c r="Z23" s="60">
        <f t="shared" si="14"/>
        <v>0.51</v>
      </c>
      <c r="AA23" s="57">
        <v>-1.821E-2</v>
      </c>
      <c r="AB23" s="60">
        <f t="shared" si="15"/>
        <v>1.7600000000000011</v>
      </c>
      <c r="AC23" s="60">
        <f t="shared" si="16"/>
        <v>2.2700000000000014</v>
      </c>
    </row>
    <row r="24" spans="1:29" s="58" customFormat="1" ht="13.5" customHeight="1" x14ac:dyDescent="0.2">
      <c r="A24" s="55">
        <v>647317</v>
      </c>
      <c r="B24" s="56">
        <v>647319</v>
      </c>
      <c r="C24" s="57">
        <v>2.4989999999999998E-2</v>
      </c>
      <c r="D24" s="57">
        <v>2.5000000000000001E-2</v>
      </c>
      <c r="E24" s="60">
        <f t="shared" si="0"/>
        <v>1.0000000000003062E-2</v>
      </c>
      <c r="F24" s="57">
        <v>2.4760000000000001E-2</v>
      </c>
      <c r="G24" s="48">
        <f t="shared" si="17"/>
        <v>-0.24000000000000063</v>
      </c>
      <c r="H24" s="48">
        <f t="shared" si="18"/>
        <v>-0.22999999999999757</v>
      </c>
      <c r="I24" s="57">
        <v>2.4740000000000002E-2</v>
      </c>
      <c r="J24" s="60">
        <f t="shared" si="3"/>
        <v>-1.9999999999999185E-2</v>
      </c>
      <c r="K24" s="60">
        <f t="shared" si="4"/>
        <v>-0.24999999999999675</v>
      </c>
      <c r="L24" s="57">
        <v>2.486E-2</v>
      </c>
      <c r="M24" s="67">
        <f t="shared" ref="M24:M31" si="19">(L24-I24)*1000</f>
        <v>0.11999999999999858</v>
      </c>
      <c r="N24" s="67">
        <f t="shared" ref="N24:N31" si="20">(L24-C24)*1000</f>
        <v>-0.12999999999999817</v>
      </c>
      <c r="O24" s="82">
        <v>2.4299999999999999E-2</v>
      </c>
      <c r="P24" s="60">
        <f t="shared" si="7"/>
        <v>-0.5600000000000015</v>
      </c>
      <c r="Q24" s="60">
        <f t="shared" si="8"/>
        <v>-0.68999999999999961</v>
      </c>
      <c r="R24" s="57">
        <v>2.4279999999999999E-2</v>
      </c>
      <c r="S24" s="60">
        <f t="shared" si="9"/>
        <v>-1.9999999999999185E-2</v>
      </c>
      <c r="T24" s="60">
        <f t="shared" si="10"/>
        <v>-0.70999999999999885</v>
      </c>
      <c r="U24" s="57">
        <v>2.4580000000000001E-2</v>
      </c>
      <c r="V24" s="60">
        <f t="shared" si="11"/>
        <v>0.30000000000000165</v>
      </c>
      <c r="W24" s="60">
        <f t="shared" si="12"/>
        <v>-0.40999999999999714</v>
      </c>
      <c r="X24" s="57">
        <v>2.4289999999999999E-2</v>
      </c>
      <c r="Y24" s="60">
        <f t="shared" si="13"/>
        <v>-0.29000000000000203</v>
      </c>
      <c r="Z24" s="60">
        <f t="shared" si="14"/>
        <v>-0.69999999999999929</v>
      </c>
      <c r="AA24" s="57">
        <v>2.4240000000000001E-2</v>
      </c>
      <c r="AB24" s="60">
        <f t="shared" si="15"/>
        <v>-4.9999999999997963E-2</v>
      </c>
      <c r="AC24" s="60">
        <f t="shared" si="16"/>
        <v>-0.74999999999999722</v>
      </c>
    </row>
    <row r="25" spans="1:29" s="58" customFormat="1" ht="13.5" customHeight="1" x14ac:dyDescent="0.2">
      <c r="A25" s="55">
        <v>647318</v>
      </c>
      <c r="B25" s="56">
        <v>647317</v>
      </c>
      <c r="C25" s="57">
        <v>-7.4749999999999997E-2</v>
      </c>
      <c r="D25" s="57">
        <v>-7.5429999999999997E-2</v>
      </c>
      <c r="E25" s="60">
        <f t="shared" si="0"/>
        <v>-0.68</v>
      </c>
      <c r="F25" s="57">
        <v>-7.535E-2</v>
      </c>
      <c r="G25" s="48">
        <f t="shared" si="17"/>
        <v>7.999999999999674E-2</v>
      </c>
      <c r="H25" s="48">
        <f t="shared" si="18"/>
        <v>-0.60000000000000331</v>
      </c>
      <c r="I25" s="57">
        <v>-7.5399999999999995E-2</v>
      </c>
      <c r="J25" s="60">
        <f t="shared" si="3"/>
        <v>-4.9999999999994493E-2</v>
      </c>
      <c r="K25" s="60">
        <f t="shared" si="4"/>
        <v>-0.6499999999999978</v>
      </c>
      <c r="L25" s="57">
        <v>-7.5289999999999996E-2</v>
      </c>
      <c r="M25" s="67">
        <f t="shared" si="19"/>
        <v>0.10999999999999899</v>
      </c>
      <c r="N25" s="67">
        <f t="shared" si="20"/>
        <v>-0.53999999999999881</v>
      </c>
      <c r="O25" s="82">
        <v>-7.5160000000000005E-2</v>
      </c>
      <c r="P25" s="60">
        <f t="shared" si="7"/>
        <v>0.12999999999999123</v>
      </c>
      <c r="Q25" s="60">
        <f t="shared" si="8"/>
        <v>-0.41000000000000758</v>
      </c>
      <c r="R25" s="57">
        <v>-7.5219999999999995E-2</v>
      </c>
      <c r="S25" s="60">
        <f t="shared" si="9"/>
        <v>-5.9999999999990616E-2</v>
      </c>
      <c r="T25" s="60">
        <f t="shared" si="10"/>
        <v>-0.4699999999999982</v>
      </c>
      <c r="U25" s="57">
        <v>-7.5230000000000005E-2</v>
      </c>
      <c r="V25" s="60">
        <f t="shared" si="11"/>
        <v>-1.0000000000010001E-2</v>
      </c>
      <c r="W25" s="60">
        <f t="shared" si="12"/>
        <v>-0.4800000000000082</v>
      </c>
      <c r="X25" s="57">
        <v>-7.5410000000000005E-2</v>
      </c>
      <c r="Y25" s="60">
        <f t="shared" si="13"/>
        <v>-0.1799999999999996</v>
      </c>
      <c r="Z25" s="60">
        <f t="shared" si="14"/>
        <v>-0.6600000000000078</v>
      </c>
      <c r="AA25" s="57">
        <v>-7.5520000000000004E-2</v>
      </c>
      <c r="AB25" s="60">
        <f t="shared" si="15"/>
        <v>-0.10999999999999899</v>
      </c>
      <c r="AC25" s="60">
        <f t="shared" si="16"/>
        <v>-0.77000000000000679</v>
      </c>
    </row>
    <row r="26" spans="1:29" s="58" customFormat="1" ht="13.5" customHeight="1" x14ac:dyDescent="0.2">
      <c r="A26" s="55">
        <v>647318</v>
      </c>
      <c r="B26" s="56">
        <v>647316</v>
      </c>
      <c r="C26" s="57">
        <v>-8.7040000000000006E-2</v>
      </c>
      <c r="D26" s="57">
        <v>-8.8349999999999998E-2</v>
      </c>
      <c r="E26" s="60">
        <f t="shared" si="0"/>
        <v>-1.3099999999999916</v>
      </c>
      <c r="F26" s="57">
        <v>-8.8279999999999997E-2</v>
      </c>
      <c r="G26" s="48">
        <f t="shared" si="17"/>
        <v>7.0000000000000617E-2</v>
      </c>
      <c r="H26" s="48">
        <f t="shared" si="18"/>
        <v>-1.2399999999999911</v>
      </c>
      <c r="I26" s="57">
        <v>-8.8719999999999993E-2</v>
      </c>
      <c r="J26" s="60">
        <f t="shared" si="3"/>
        <v>-0.43999999999999595</v>
      </c>
      <c r="K26" s="60">
        <f t="shared" si="4"/>
        <v>-1.6799999999999871</v>
      </c>
      <c r="L26" s="57">
        <v>-8.8590000000000002E-2</v>
      </c>
      <c r="M26" s="67">
        <f t="shared" si="19"/>
        <v>0.12999999999999123</v>
      </c>
      <c r="N26" s="67">
        <f t="shared" si="20"/>
        <v>-1.5499999999999958</v>
      </c>
      <c r="O26" s="82">
        <v>-8.8690000000000005E-2</v>
      </c>
      <c r="P26" s="60">
        <f t="shared" si="7"/>
        <v>-0.10000000000000286</v>
      </c>
      <c r="Q26" s="60">
        <f t="shared" si="8"/>
        <v>-1.6499999999999986</v>
      </c>
      <c r="R26" s="57">
        <v>-8.8719999999999993E-2</v>
      </c>
      <c r="S26" s="60">
        <f t="shared" si="9"/>
        <v>-2.9999999999988369E-2</v>
      </c>
      <c r="T26" s="60">
        <f t="shared" si="10"/>
        <v>-1.6799999999999871</v>
      </c>
      <c r="U26" s="57">
        <v>-8.9590000000000003E-2</v>
      </c>
      <c r="V26" s="60">
        <f t="shared" si="11"/>
        <v>-0.87000000000000965</v>
      </c>
      <c r="W26" s="60">
        <f t="shared" si="12"/>
        <v>-2.5499999999999967</v>
      </c>
      <c r="X26" s="57">
        <v>-8.9230000000000004E-2</v>
      </c>
      <c r="Y26" s="60">
        <f t="shared" si="13"/>
        <v>0.35999999999999921</v>
      </c>
      <c r="Z26" s="60">
        <f t="shared" si="14"/>
        <v>-2.1899999999999977</v>
      </c>
      <c r="AA26" s="57">
        <v>-8.9569999999999997E-2</v>
      </c>
      <c r="AB26" s="60">
        <f t="shared" si="15"/>
        <v>-0.33999999999999309</v>
      </c>
      <c r="AC26" s="60">
        <f t="shared" si="16"/>
        <v>-2.5299999999999905</v>
      </c>
    </row>
    <row r="27" spans="1:29" s="58" customFormat="1" ht="13.5" customHeight="1" x14ac:dyDescent="0.2">
      <c r="A27" s="55">
        <v>647319</v>
      </c>
      <c r="B27" s="56">
        <v>647321</v>
      </c>
      <c r="C27" s="57">
        <v>5.8450000000000002E-2</v>
      </c>
      <c r="D27" s="57">
        <v>5.851E-2</v>
      </c>
      <c r="E27" s="60">
        <f t="shared" si="0"/>
        <v>5.9999999999997555E-2</v>
      </c>
      <c r="F27" s="57">
        <v>5.8590000000000003E-2</v>
      </c>
      <c r="G27" s="48">
        <f t="shared" si="17"/>
        <v>8.0000000000003679E-2</v>
      </c>
      <c r="H27" s="48">
        <f t="shared" si="18"/>
        <v>0.14000000000000123</v>
      </c>
      <c r="I27" s="57">
        <v>5.8729999999999997E-2</v>
      </c>
      <c r="J27" s="60">
        <f t="shared" si="3"/>
        <v>0.1399999999999943</v>
      </c>
      <c r="K27" s="60">
        <f t="shared" si="4"/>
        <v>0.27999999999999553</v>
      </c>
      <c r="L27" s="57">
        <v>5.892E-2</v>
      </c>
      <c r="M27" s="67">
        <f t="shared" si="19"/>
        <v>0.19000000000000267</v>
      </c>
      <c r="N27" s="67">
        <f t="shared" si="20"/>
        <v>0.4699999999999982</v>
      </c>
      <c r="O27" s="82">
        <v>5.935E-2</v>
      </c>
      <c r="P27" s="60">
        <f t="shared" si="7"/>
        <v>0.42999999999999983</v>
      </c>
      <c r="Q27" s="60">
        <f t="shared" si="8"/>
        <v>0.89999999999999802</v>
      </c>
      <c r="R27" s="57">
        <v>5.9459999999999999E-2</v>
      </c>
      <c r="S27" s="60">
        <f t="shared" si="9"/>
        <v>0.10999999999999899</v>
      </c>
      <c r="T27" s="60">
        <f t="shared" si="10"/>
        <v>1.0099999999999971</v>
      </c>
      <c r="U27" s="57">
        <v>5.9490000000000001E-2</v>
      </c>
      <c r="V27" s="60">
        <f t="shared" si="11"/>
        <v>3.0000000000002247E-2</v>
      </c>
      <c r="W27" s="60">
        <f t="shared" si="12"/>
        <v>1.0399999999999991</v>
      </c>
      <c r="X27" s="57">
        <v>5.9450000000000003E-2</v>
      </c>
      <c r="Y27" s="60">
        <f t="shared" si="13"/>
        <v>-3.999999999999837E-2</v>
      </c>
      <c r="Z27" s="60">
        <f t="shared" si="14"/>
        <v>1.0000000000000009</v>
      </c>
      <c r="AA27" s="57">
        <v>5.9310000000000002E-2</v>
      </c>
      <c r="AB27" s="60">
        <f t="shared" si="15"/>
        <v>-0.14000000000000123</v>
      </c>
      <c r="AC27" s="60">
        <f t="shared" si="16"/>
        <v>0.85999999999999965</v>
      </c>
    </row>
    <row r="28" spans="1:29" s="58" customFormat="1" ht="13.5" customHeight="1" x14ac:dyDescent="0.2">
      <c r="A28" s="55">
        <v>647320</v>
      </c>
      <c r="B28" s="56">
        <v>647319</v>
      </c>
      <c r="C28" s="57">
        <v>-3.1989999999999998E-2</v>
      </c>
      <c r="D28" s="57">
        <v>-3.3320000000000002E-2</v>
      </c>
      <c r="E28" s="60">
        <f t="shared" si="0"/>
        <v>-1.3300000000000047</v>
      </c>
      <c r="F28" s="57">
        <v>-3.3450000000000001E-2</v>
      </c>
      <c r="G28" s="48">
        <f t="shared" si="17"/>
        <v>-0.12999999999999817</v>
      </c>
      <c r="H28" s="48">
        <f t="shared" si="18"/>
        <v>-1.4600000000000031</v>
      </c>
      <c r="I28" s="57">
        <v>-3.3360000000000001E-2</v>
      </c>
      <c r="J28" s="60">
        <f t="shared" si="3"/>
        <v>8.9999999999999802E-2</v>
      </c>
      <c r="K28" s="60">
        <f t="shared" si="4"/>
        <v>-1.3700000000000032</v>
      </c>
      <c r="L28" s="57">
        <v>-3.3000000000000002E-2</v>
      </c>
      <c r="M28" s="67">
        <f t="shared" si="19"/>
        <v>0.35999999999999921</v>
      </c>
      <c r="N28" s="67">
        <f t="shared" si="20"/>
        <v>-1.010000000000004</v>
      </c>
      <c r="O28" s="82">
        <v>-3.3029999999999997E-2</v>
      </c>
      <c r="P28" s="60">
        <f t="shared" si="7"/>
        <v>-2.9999999999995308E-2</v>
      </c>
      <c r="Q28" s="60">
        <f t="shared" si="8"/>
        <v>-1.0399999999999991</v>
      </c>
      <c r="R28" s="57">
        <v>-3.2629999999999999E-2</v>
      </c>
      <c r="S28" s="60">
        <f t="shared" si="9"/>
        <v>0.39999999999999758</v>
      </c>
      <c r="T28" s="60">
        <f t="shared" si="10"/>
        <v>-0.64000000000000168</v>
      </c>
      <c r="U28" s="57">
        <v>-3.2509999999999997E-2</v>
      </c>
      <c r="V28" s="60">
        <f t="shared" si="11"/>
        <v>0.12000000000000205</v>
      </c>
      <c r="W28" s="60">
        <f t="shared" si="12"/>
        <v>-0.51999999999999957</v>
      </c>
      <c r="X28" s="57">
        <v>-3.2370000000000003E-2</v>
      </c>
      <c r="Y28" s="60">
        <f t="shared" si="13"/>
        <v>0.1399999999999943</v>
      </c>
      <c r="Z28" s="60">
        <f t="shared" si="14"/>
        <v>-0.38000000000000533</v>
      </c>
      <c r="AA28" s="57">
        <v>-3.2300000000000002E-2</v>
      </c>
      <c r="AB28" s="60">
        <f t="shared" si="15"/>
        <v>7.0000000000000617E-2</v>
      </c>
      <c r="AC28" s="60">
        <f t="shared" si="16"/>
        <v>-0.31000000000000472</v>
      </c>
    </row>
    <row r="29" spans="1:29" s="58" customFormat="1" ht="13.5" customHeight="1" x14ac:dyDescent="0.2">
      <c r="A29" s="55">
        <v>647320</v>
      </c>
      <c r="B29" s="56">
        <v>647318</v>
      </c>
      <c r="C29" s="57">
        <v>1.7770000000000001E-2</v>
      </c>
      <c r="D29" s="57">
        <v>1.711E-2</v>
      </c>
      <c r="E29" s="60">
        <f t="shared" si="0"/>
        <v>-0.66000000000000081</v>
      </c>
      <c r="F29" s="57">
        <v>1.7149999999999999E-2</v>
      </c>
      <c r="G29" s="48">
        <f t="shared" si="17"/>
        <v>3.999999999999837E-2</v>
      </c>
      <c r="H29" s="48">
        <f t="shared" si="18"/>
        <v>-0.62000000000000255</v>
      </c>
      <c r="I29" s="57">
        <v>1.7309999999999999E-2</v>
      </c>
      <c r="J29" s="60">
        <f t="shared" si="3"/>
        <v>0.16000000000000042</v>
      </c>
      <c r="K29" s="60">
        <f t="shared" si="4"/>
        <v>-0.46000000000000207</v>
      </c>
      <c r="L29" s="57">
        <v>1.7430000000000001E-2</v>
      </c>
      <c r="M29" s="67">
        <f t="shared" si="19"/>
        <v>0.12000000000000205</v>
      </c>
      <c r="N29" s="67">
        <f t="shared" si="20"/>
        <v>-0.34</v>
      </c>
      <c r="O29" s="82">
        <v>1.7829999999999999E-2</v>
      </c>
      <c r="P29" s="60">
        <f t="shared" si="7"/>
        <v>0.39999999999999758</v>
      </c>
      <c r="Q29" s="60">
        <f t="shared" si="8"/>
        <v>5.9999999999997555E-2</v>
      </c>
      <c r="R29" s="57">
        <v>1.8180000000000002E-2</v>
      </c>
      <c r="S29" s="60">
        <f t="shared" si="9"/>
        <v>0.35000000000000309</v>
      </c>
      <c r="T29" s="60">
        <f t="shared" si="10"/>
        <v>0.41000000000000064</v>
      </c>
      <c r="U29" s="57">
        <v>1.856E-2</v>
      </c>
      <c r="V29" s="60">
        <f t="shared" si="11"/>
        <v>0.37999999999999839</v>
      </c>
      <c r="W29" s="60">
        <f t="shared" si="12"/>
        <v>0.78999999999999904</v>
      </c>
      <c r="X29" s="57">
        <v>1.9009999999999999E-2</v>
      </c>
      <c r="Y29" s="60">
        <f t="shared" si="13"/>
        <v>0.44999999999999901</v>
      </c>
      <c r="Z29" s="60">
        <f t="shared" si="14"/>
        <v>1.239999999999998</v>
      </c>
      <c r="AA29" s="57">
        <v>1.8950000000000002E-2</v>
      </c>
      <c r="AB29" s="60">
        <f t="shared" si="15"/>
        <v>-5.9999999999997555E-2</v>
      </c>
      <c r="AC29" s="60">
        <f t="shared" si="16"/>
        <v>1.1800000000000006</v>
      </c>
    </row>
    <row r="30" spans="1:29" s="58" customFormat="1" ht="13.5" customHeight="1" x14ac:dyDescent="0.2">
      <c r="A30" s="55">
        <v>647321</v>
      </c>
      <c r="B30" s="56">
        <v>647322</v>
      </c>
      <c r="C30" s="57">
        <v>-4.8640000000000003E-2</v>
      </c>
      <c r="D30" s="57">
        <v>-4.8509999999999998E-2</v>
      </c>
      <c r="E30" s="60">
        <f t="shared" si="0"/>
        <v>0.13000000000000511</v>
      </c>
      <c r="F30" s="57">
        <v>-4.8410000000000002E-2</v>
      </c>
      <c r="G30" s="48">
        <f t="shared" si="17"/>
        <v>9.9999999999995925E-2</v>
      </c>
      <c r="H30" s="48">
        <f t="shared" si="18"/>
        <v>0.23000000000000104</v>
      </c>
      <c r="I30" s="57">
        <v>-4.861E-2</v>
      </c>
      <c r="J30" s="60">
        <f t="shared" si="3"/>
        <v>-0.19999999999999879</v>
      </c>
      <c r="K30" s="60">
        <f t="shared" si="4"/>
        <v>3.0000000000002247E-2</v>
      </c>
      <c r="L30" s="57">
        <v>-4.8860000000000001E-2</v>
      </c>
      <c r="M30" s="67">
        <f t="shared" si="19"/>
        <v>-0.25000000000000022</v>
      </c>
      <c r="N30" s="67">
        <f t="shared" si="20"/>
        <v>-0.21999999999999797</v>
      </c>
      <c r="O30" s="82">
        <v>-4.9189999999999998E-2</v>
      </c>
      <c r="P30" s="60">
        <f t="shared" si="7"/>
        <v>-0.32999999999999696</v>
      </c>
      <c r="Q30" s="60">
        <f t="shared" si="8"/>
        <v>-0.54999999999999494</v>
      </c>
      <c r="R30" s="57">
        <v>-4.9119999999999997E-2</v>
      </c>
      <c r="S30" s="60">
        <f t="shared" si="9"/>
        <v>7.0000000000000617E-2</v>
      </c>
      <c r="T30" s="60">
        <f t="shared" si="10"/>
        <v>-0.47999999999999432</v>
      </c>
      <c r="U30" s="57">
        <v>-4.9230000000000003E-2</v>
      </c>
      <c r="V30" s="60">
        <f t="shared" si="11"/>
        <v>-0.11000000000000593</v>
      </c>
      <c r="W30" s="60">
        <f t="shared" si="12"/>
        <v>-0.5900000000000003</v>
      </c>
      <c r="X30" s="57">
        <v>-4.9059999999999999E-2</v>
      </c>
      <c r="Y30" s="60">
        <f t="shared" si="13"/>
        <v>0.17000000000000348</v>
      </c>
      <c r="Z30" s="60">
        <f t="shared" si="14"/>
        <v>-0.41999999999999676</v>
      </c>
      <c r="AA30" s="57">
        <v>-4.9180000000000001E-2</v>
      </c>
      <c r="AB30" s="60">
        <f t="shared" si="15"/>
        <v>-0.12000000000000205</v>
      </c>
      <c r="AC30" s="60">
        <f t="shared" si="16"/>
        <v>-0.53999999999999881</v>
      </c>
    </row>
    <row r="31" spans="1:29" s="58" customFormat="1" ht="13.5" customHeight="1" x14ac:dyDescent="0.2">
      <c r="A31" s="55">
        <v>647322</v>
      </c>
      <c r="B31" s="56">
        <v>647320</v>
      </c>
      <c r="C31" s="57">
        <v>2.2190000000000001E-2</v>
      </c>
      <c r="D31" s="57">
        <v>2.332E-2</v>
      </c>
      <c r="E31" s="60">
        <f t="shared" si="0"/>
        <v>1.129999999999999</v>
      </c>
      <c r="F31" s="57">
        <v>2.3279999999999999E-2</v>
      </c>
      <c r="G31" s="48">
        <f t="shared" si="17"/>
        <v>-4.000000000000184E-2</v>
      </c>
      <c r="H31" s="48">
        <f t="shared" si="18"/>
        <v>1.0899999999999972</v>
      </c>
      <c r="I31" s="57">
        <v>2.3230000000000001E-2</v>
      </c>
      <c r="J31" s="60">
        <f t="shared" si="3"/>
        <v>-4.9999999999997963E-2</v>
      </c>
      <c r="K31" s="60">
        <f t="shared" si="4"/>
        <v>1.0399999999999991</v>
      </c>
      <c r="L31" s="57">
        <v>2.2939999999999999E-2</v>
      </c>
      <c r="M31" s="67">
        <f t="shared" si="19"/>
        <v>-0.29000000000000203</v>
      </c>
      <c r="N31" s="67">
        <f t="shared" si="20"/>
        <v>0.74999999999999722</v>
      </c>
      <c r="O31" s="82">
        <v>2.2870000000000001E-2</v>
      </c>
      <c r="P31" s="60">
        <f t="shared" si="7"/>
        <v>-6.9999999999997148E-2</v>
      </c>
      <c r="Q31" s="60">
        <f t="shared" si="8"/>
        <v>0.68</v>
      </c>
      <c r="R31" s="57">
        <v>2.2339999999999999E-2</v>
      </c>
      <c r="S31" s="60">
        <f t="shared" si="9"/>
        <v>-0.53000000000000269</v>
      </c>
      <c r="T31" s="60">
        <f t="shared" si="10"/>
        <v>0.14999999999999736</v>
      </c>
      <c r="U31" s="57">
        <v>2.222E-2</v>
      </c>
      <c r="V31" s="60">
        <f t="shared" si="11"/>
        <v>-0.11999999999999858</v>
      </c>
      <c r="W31" s="60">
        <f t="shared" si="12"/>
        <v>2.9999999999998778E-2</v>
      </c>
      <c r="X31" s="57">
        <v>2.1950000000000001E-2</v>
      </c>
      <c r="Y31" s="60">
        <f t="shared" si="13"/>
        <v>-0.26999999999999941</v>
      </c>
      <c r="Z31" s="60">
        <f t="shared" si="14"/>
        <v>-0.24000000000000063</v>
      </c>
      <c r="AA31" s="57">
        <v>2.1530000000000001E-2</v>
      </c>
      <c r="AB31" s="60">
        <f t="shared" si="15"/>
        <v>-0.42000000000000026</v>
      </c>
      <c r="AC31" s="60">
        <f t="shared" si="16"/>
        <v>-0.66000000000000081</v>
      </c>
    </row>
    <row r="32" spans="1:29" x14ac:dyDescent="0.15">
      <c r="P32" s="60">
        <f t="shared" si="7"/>
        <v>0</v>
      </c>
      <c r="Q32" s="60">
        <f t="shared" si="8"/>
        <v>0</v>
      </c>
      <c r="S32" s="60">
        <f t="shared" si="9"/>
        <v>0</v>
      </c>
      <c r="T32" s="60">
        <f t="shared" si="10"/>
        <v>0</v>
      </c>
      <c r="X32"/>
      <c r="Y32"/>
      <c r="Z32"/>
    </row>
    <row r="33" spans="1:26" x14ac:dyDescent="0.15">
      <c r="P33" s="60">
        <f t="shared" si="7"/>
        <v>0</v>
      </c>
      <c r="Q33" s="60">
        <f t="shared" si="8"/>
        <v>0</v>
      </c>
      <c r="S33" s="60">
        <f t="shared" si="9"/>
        <v>0</v>
      </c>
      <c r="T33" s="60">
        <f t="shared" si="10"/>
        <v>0</v>
      </c>
      <c r="X33"/>
      <c r="Y33"/>
      <c r="Z33"/>
    </row>
    <row r="34" spans="1:26" x14ac:dyDescent="0.15">
      <c r="P34" s="60">
        <f t="shared" si="7"/>
        <v>0</v>
      </c>
      <c r="Q34" s="60">
        <f t="shared" si="8"/>
        <v>0</v>
      </c>
      <c r="S34" s="60">
        <f t="shared" si="9"/>
        <v>0</v>
      </c>
      <c r="T34" s="60">
        <f t="shared" si="10"/>
        <v>0</v>
      </c>
      <c r="X34"/>
      <c r="Y34"/>
      <c r="Z34"/>
    </row>
    <row r="35" spans="1:26" x14ac:dyDescent="0.15">
      <c r="P35" s="60">
        <f t="shared" si="7"/>
        <v>0</v>
      </c>
      <c r="Q35" s="60">
        <f t="shared" si="8"/>
        <v>0</v>
      </c>
      <c r="S35" s="60">
        <f t="shared" si="9"/>
        <v>0</v>
      </c>
      <c r="T35" s="60">
        <f t="shared" si="10"/>
        <v>0</v>
      </c>
      <c r="X35"/>
      <c r="Y35"/>
      <c r="Z35"/>
    </row>
    <row r="36" spans="1:26" x14ac:dyDescent="0.15">
      <c r="P36" s="60">
        <f t="shared" si="7"/>
        <v>0</v>
      </c>
      <c r="Q36" s="60">
        <f t="shared" si="8"/>
        <v>0</v>
      </c>
      <c r="S36" s="60">
        <f t="shared" si="9"/>
        <v>0</v>
      </c>
      <c r="T36" s="60">
        <f t="shared" si="10"/>
        <v>0</v>
      </c>
      <c r="X36"/>
      <c r="Y36"/>
      <c r="Z36"/>
    </row>
    <row r="37" spans="1:26" x14ac:dyDescent="0.15">
      <c r="P37" s="60">
        <f t="shared" si="7"/>
        <v>0</v>
      </c>
      <c r="Q37" s="60">
        <f t="shared" si="8"/>
        <v>0</v>
      </c>
      <c r="S37" s="60">
        <f t="shared" si="9"/>
        <v>0</v>
      </c>
      <c r="T37" s="60">
        <f t="shared" si="10"/>
        <v>0</v>
      </c>
      <c r="X37"/>
      <c r="Y37"/>
      <c r="Z37"/>
    </row>
    <row r="38" spans="1:26" x14ac:dyDescent="0.15">
      <c r="P38" s="60">
        <f t="shared" si="7"/>
        <v>0</v>
      </c>
      <c r="Q38" s="60">
        <f t="shared" si="8"/>
        <v>0</v>
      </c>
      <c r="S38" s="60">
        <f t="shared" si="9"/>
        <v>0</v>
      </c>
      <c r="T38" s="60">
        <f t="shared" si="10"/>
        <v>0</v>
      </c>
      <c r="X38"/>
      <c r="Y38"/>
      <c r="Z38"/>
    </row>
    <row r="39" spans="1:26" x14ac:dyDescent="0.15">
      <c r="P39" s="60">
        <f t="shared" si="7"/>
        <v>0</v>
      </c>
      <c r="Q39" s="60">
        <f t="shared" si="8"/>
        <v>0</v>
      </c>
      <c r="S39" s="60">
        <f t="shared" si="9"/>
        <v>0</v>
      </c>
      <c r="T39" s="60">
        <f t="shared" si="10"/>
        <v>0</v>
      </c>
      <c r="X39"/>
      <c r="Y39"/>
      <c r="Z39"/>
    </row>
    <row r="40" spans="1:26" x14ac:dyDescent="0.15">
      <c r="P40" s="60">
        <f t="shared" si="7"/>
        <v>0</v>
      </c>
      <c r="Q40" s="60">
        <f t="shared" si="8"/>
        <v>0</v>
      </c>
      <c r="S40" s="60">
        <f t="shared" si="9"/>
        <v>0</v>
      </c>
      <c r="T40" s="60">
        <f t="shared" si="10"/>
        <v>0</v>
      </c>
      <c r="X40"/>
      <c r="Y40"/>
      <c r="Z40"/>
    </row>
    <row r="41" spans="1:26" x14ac:dyDescent="0.15">
      <c r="P41" s="60">
        <f t="shared" si="7"/>
        <v>0</v>
      </c>
      <c r="Q41" s="60">
        <f t="shared" si="8"/>
        <v>0</v>
      </c>
      <c r="S41" s="60">
        <f t="shared" si="9"/>
        <v>0</v>
      </c>
      <c r="T41" s="60">
        <f t="shared" si="10"/>
        <v>0</v>
      </c>
      <c r="X41"/>
      <c r="Y41"/>
      <c r="Z41"/>
    </row>
    <row r="44" spans="1:26" ht="24.95" customHeight="1" x14ac:dyDescent="0.15">
      <c r="A44" s="113" t="s">
        <v>230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</row>
  </sheetData>
  <mergeCells count="30">
    <mergeCell ref="AA3:AC3"/>
    <mergeCell ref="AA4:AC4"/>
    <mergeCell ref="AB5:AC5"/>
    <mergeCell ref="A1:T1"/>
    <mergeCell ref="A3:B5"/>
    <mergeCell ref="D3:E3"/>
    <mergeCell ref="F3:H3"/>
    <mergeCell ref="J5:K5"/>
    <mergeCell ref="O4:Q4"/>
    <mergeCell ref="A2:T2"/>
    <mergeCell ref="G5:H5"/>
    <mergeCell ref="L3:N3"/>
    <mergeCell ref="R3:T3"/>
    <mergeCell ref="X3:Z3"/>
    <mergeCell ref="X4:Z4"/>
    <mergeCell ref="Y5:Z5"/>
    <mergeCell ref="A44:U44"/>
    <mergeCell ref="D4:E4"/>
    <mergeCell ref="S5:T5"/>
    <mergeCell ref="F4:H4"/>
    <mergeCell ref="I4:K4"/>
    <mergeCell ref="P5:Q5"/>
    <mergeCell ref="L4:N4"/>
    <mergeCell ref="I3:K3"/>
    <mergeCell ref="M5:N5"/>
    <mergeCell ref="R4:T4"/>
    <mergeCell ref="U3:W3"/>
    <mergeCell ref="U4:W4"/>
    <mergeCell ref="V5:W5"/>
    <mergeCell ref="O3:Q3"/>
  </mergeCells>
  <phoneticPr fontId="19" type="noConversion"/>
  <conditionalFormatting sqref="G7:G31">
    <cfRule type="cellIs" dxfId="123" priority="12" stopIfTrue="1" operator="greaterThanOrEqual">
      <formula>3</formula>
    </cfRule>
  </conditionalFormatting>
  <conditionalFormatting sqref="G7:G31">
    <cfRule type="cellIs" dxfId="122" priority="9" operator="lessThanOrEqual">
      <formula>-3</formula>
    </cfRule>
    <cfRule type="cellIs" dxfId="121" priority="10" operator="between">
      <formula>2</formula>
      <formula>3</formula>
    </cfRule>
    <cfRule type="cellIs" dxfId="120" priority="11" operator="between">
      <formula>-2</formula>
      <formula>-3</formula>
    </cfRule>
  </conditionalFormatting>
  <conditionalFormatting sqref="H7:H31">
    <cfRule type="cellIs" dxfId="119" priority="8" stopIfTrue="1" operator="greaterThanOrEqual">
      <formula>3</formula>
    </cfRule>
  </conditionalFormatting>
  <conditionalFormatting sqref="H7:H31">
    <cfRule type="cellIs" dxfId="118" priority="5" operator="lessThanOrEqual">
      <formula>-3</formula>
    </cfRule>
    <cfRule type="cellIs" dxfId="117" priority="6" operator="between">
      <formula>2</formula>
      <formula>3</formula>
    </cfRule>
    <cfRule type="cellIs" dxfId="116" priority="7" operator="between">
      <formula>-2</formula>
      <formula>-3</formula>
    </cfRule>
  </conditionalFormatting>
  <conditionalFormatting sqref="N7:N31">
    <cfRule type="cellIs" dxfId="115" priority="4" stopIfTrue="1" operator="greaterThanOrEqual">
      <formula>3</formula>
    </cfRule>
  </conditionalFormatting>
  <conditionalFormatting sqref="N7:N31">
    <cfRule type="cellIs" dxfId="114" priority="1" operator="lessThanOrEqual">
      <formula>-3</formula>
    </cfRule>
    <cfRule type="cellIs" dxfId="113" priority="2" operator="between">
      <formula>2</formula>
      <formula>3</formula>
    </cfRule>
    <cfRule type="cellIs" dxfId="112" priority="3" operator="between">
      <formula>-2</formula>
      <formula>-3</formula>
    </cfRule>
  </conditionalFormatting>
  <printOptions horizontalCentered="1"/>
  <pageMargins left="0.74803149606299213" right="0.7" top="0.78740157480314965" bottom="0.59055118110236227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I9" sqref="I9"/>
    </sheetView>
  </sheetViews>
  <sheetFormatPr defaultRowHeight="14.25" x14ac:dyDescent="0.15"/>
  <cols>
    <col min="1" max="1" width="9.375" style="3" bestFit="1" customWidth="1"/>
    <col min="2" max="2" width="13.375" style="3" bestFit="1" customWidth="1"/>
    <col min="3" max="3" width="11" style="3" bestFit="1" customWidth="1"/>
    <col min="4" max="4" width="9.375" style="3" bestFit="1" customWidth="1"/>
    <col min="5" max="5" width="13.375" style="3" bestFit="1" customWidth="1"/>
    <col min="6" max="6" width="10" style="3" bestFit="1" customWidth="1"/>
    <col min="7" max="7" width="10.5" style="3" bestFit="1" customWidth="1"/>
    <col min="8" max="9" width="10.5" style="3" customWidth="1"/>
    <col min="10" max="10" width="9" style="3"/>
    <col min="11" max="12" width="10.5" style="3" bestFit="1" customWidth="1"/>
    <col min="13" max="13" width="18.375" style="3" bestFit="1" customWidth="1"/>
    <col min="14" max="14" width="18.375" bestFit="1" customWidth="1"/>
    <col min="16" max="16" width="10.5" style="3" bestFit="1" customWidth="1"/>
    <col min="17" max="16384" width="9" style="3"/>
  </cols>
  <sheetData>
    <row r="1" spans="1:6" ht="30" customHeight="1" x14ac:dyDescent="0.15">
      <c r="A1" s="131" t="s">
        <v>216</v>
      </c>
      <c r="B1" s="131"/>
      <c r="C1" s="131"/>
      <c r="D1" s="131"/>
      <c r="E1" s="131"/>
      <c r="F1" s="131"/>
    </row>
    <row r="2" spans="1:6" ht="14.25" customHeight="1" x14ac:dyDescent="0.15">
      <c r="A2" s="132" t="s">
        <v>228</v>
      </c>
      <c r="B2" s="132"/>
      <c r="C2" s="132"/>
      <c r="D2" s="132"/>
      <c r="E2" s="132"/>
      <c r="F2" s="132"/>
    </row>
    <row r="3" spans="1:6" ht="14.25" customHeight="1" x14ac:dyDescent="0.15">
      <c r="A3" s="133" t="s">
        <v>68</v>
      </c>
      <c r="B3" s="133"/>
      <c r="C3" s="133"/>
      <c r="D3" s="133"/>
      <c r="E3" s="133"/>
      <c r="F3" s="133"/>
    </row>
    <row r="4" spans="1:6" ht="14.25" customHeight="1" x14ac:dyDescent="0.15">
      <c r="A4" s="133" t="s">
        <v>69</v>
      </c>
      <c r="B4" s="133"/>
      <c r="C4" s="133"/>
      <c r="D4" s="133"/>
      <c r="E4" s="133"/>
      <c r="F4" s="133"/>
    </row>
    <row r="5" spans="1:6" ht="14.25" customHeight="1" x14ac:dyDescent="0.15">
      <c r="A5" s="133" t="s">
        <v>70</v>
      </c>
      <c r="B5" s="133"/>
      <c r="C5" s="133"/>
      <c r="D5" s="133"/>
      <c r="E5" s="133"/>
      <c r="F5" s="133"/>
    </row>
    <row r="6" spans="1:6" ht="14.25" customHeight="1" x14ac:dyDescent="0.15">
      <c r="A6" s="134" t="s">
        <v>229</v>
      </c>
      <c r="B6" s="134"/>
      <c r="C6" s="134"/>
      <c r="D6" s="134"/>
      <c r="E6" s="134"/>
      <c r="F6" s="134"/>
    </row>
    <row r="7" spans="1:6" ht="20.100000000000001" customHeight="1" thickBot="1" x14ac:dyDescent="0.2">
      <c r="A7" s="136" t="s">
        <v>2</v>
      </c>
      <c r="B7" s="136"/>
      <c r="C7" s="136"/>
      <c r="D7" s="136"/>
      <c r="E7" s="136"/>
      <c r="F7" s="136"/>
    </row>
    <row r="8" spans="1:6" ht="14.25" customHeight="1" x14ac:dyDescent="0.15">
      <c r="A8" s="4" t="s">
        <v>3</v>
      </c>
      <c r="B8" s="5" t="s">
        <v>4</v>
      </c>
      <c r="C8" s="5" t="s">
        <v>5</v>
      </c>
      <c r="D8" s="5" t="s">
        <v>3</v>
      </c>
      <c r="E8" s="5" t="s">
        <v>4</v>
      </c>
      <c r="F8" s="6" t="s">
        <v>5</v>
      </c>
    </row>
    <row r="9" spans="1:6" ht="14.25" customHeight="1" x14ac:dyDescent="0.15">
      <c r="A9" s="26">
        <v>646335</v>
      </c>
      <c r="B9" s="27">
        <v>646337</v>
      </c>
      <c r="C9" s="9">
        <v>2.4309999999999998E-2</v>
      </c>
      <c r="D9" s="27"/>
      <c r="E9" s="27"/>
      <c r="F9" s="10"/>
    </row>
    <row r="10" spans="1:6" ht="14.25" customHeight="1" x14ac:dyDescent="0.15">
      <c r="A10" s="26">
        <v>647331</v>
      </c>
      <c r="B10" s="27">
        <v>647333</v>
      </c>
      <c r="C10" s="9">
        <v>0.13270000000000001</v>
      </c>
      <c r="D10" s="27"/>
      <c r="E10" s="27"/>
      <c r="F10" s="10"/>
    </row>
    <row r="11" spans="1:6" ht="14.25" customHeight="1" x14ac:dyDescent="0.15">
      <c r="A11" s="38"/>
      <c r="B11" s="37"/>
      <c r="C11" s="37"/>
      <c r="D11" s="37"/>
      <c r="E11" s="37"/>
      <c r="F11" s="39"/>
    </row>
    <row r="12" spans="1:6" ht="14.25" customHeight="1" x14ac:dyDescent="0.15">
      <c r="A12" s="38"/>
      <c r="B12" s="37"/>
      <c r="C12" s="9"/>
      <c r="D12" s="8"/>
      <c r="E12" s="8"/>
      <c r="F12" s="10"/>
    </row>
    <row r="13" spans="1:6" ht="14.25" customHeight="1" x14ac:dyDescent="0.15">
      <c r="A13" s="7"/>
      <c r="B13" s="8"/>
      <c r="C13" s="9"/>
      <c r="D13" s="8"/>
      <c r="E13" s="8"/>
      <c r="F13" s="10"/>
    </row>
    <row r="14" spans="1:6" ht="14.25" customHeight="1" x14ac:dyDescent="0.15">
      <c r="A14" s="7"/>
      <c r="B14" s="8"/>
      <c r="C14" s="9"/>
      <c r="D14" s="8"/>
      <c r="E14" s="8"/>
      <c r="F14" s="10"/>
    </row>
    <row r="15" spans="1:6" ht="14.25" customHeight="1" x14ac:dyDescent="0.15">
      <c r="A15" s="40">
        <v>1</v>
      </c>
      <c r="B15" s="43">
        <f>A14+A15</f>
        <v>1</v>
      </c>
      <c r="C15" s="11"/>
      <c r="D15" s="11"/>
      <c r="E15" s="11"/>
      <c r="F15" s="41"/>
    </row>
    <row r="16" spans="1:6" x14ac:dyDescent="0.15">
      <c r="A16" s="42">
        <v>2</v>
      </c>
      <c r="B16" s="43">
        <f>A15+A16</f>
        <v>3</v>
      </c>
      <c r="C16" s="43"/>
      <c r="D16" s="43"/>
      <c r="E16" s="43"/>
      <c r="F16" s="44"/>
    </row>
    <row r="17" spans="1:17" ht="20.100000000000001" customHeight="1" thickBot="1" x14ac:dyDescent="0.2">
      <c r="A17" s="137" t="s">
        <v>6</v>
      </c>
      <c r="B17" s="136"/>
      <c r="C17" s="136"/>
      <c r="D17" s="136"/>
      <c r="E17" s="136"/>
      <c r="F17" s="138"/>
    </row>
    <row r="18" spans="1:17" ht="14.25" customHeight="1" thickBot="1" x14ac:dyDescent="0.2">
      <c r="A18" s="139" t="s">
        <v>7</v>
      </c>
      <c r="B18" s="141" t="s">
        <v>8</v>
      </c>
      <c r="C18" s="142"/>
      <c r="D18" s="143" t="s">
        <v>7</v>
      </c>
      <c r="E18" s="141" t="s">
        <v>8</v>
      </c>
      <c r="F18" s="145"/>
    </row>
    <row r="19" spans="1:17" ht="14.25" customHeight="1" x14ac:dyDescent="0.15">
      <c r="A19" s="140"/>
      <c r="B19" s="12" t="s">
        <v>9</v>
      </c>
      <c r="C19" s="12" t="s">
        <v>10</v>
      </c>
      <c r="D19" s="144"/>
      <c r="E19" s="12" t="s">
        <v>9</v>
      </c>
      <c r="F19" s="13" t="s">
        <v>10</v>
      </c>
    </row>
    <row r="20" spans="1:17" ht="14.25" customHeight="1" x14ac:dyDescent="0.15">
      <c r="A20" s="26">
        <v>646335</v>
      </c>
      <c r="B20" s="15">
        <f>C20-0.01</f>
        <v>499.99</v>
      </c>
      <c r="C20" s="15">
        <v>500</v>
      </c>
      <c r="D20" s="28"/>
      <c r="E20" s="15"/>
      <c r="F20" s="17"/>
    </row>
    <row r="21" spans="1:17" ht="14.25" customHeight="1" x14ac:dyDescent="0.15">
      <c r="A21" s="26">
        <v>646337</v>
      </c>
      <c r="B21" s="15">
        <f>C21-0.01</f>
        <v>500.01420000000002</v>
      </c>
      <c r="C21" s="15">
        <v>500.02420000000001</v>
      </c>
      <c r="D21" s="28"/>
      <c r="E21" s="15"/>
      <c r="F21" s="17"/>
    </row>
    <row r="22" spans="1:17" ht="14.25" customHeight="1" x14ac:dyDescent="0.15">
      <c r="A22" s="26"/>
      <c r="B22" s="15"/>
      <c r="C22" s="15"/>
      <c r="D22" s="28"/>
      <c r="E22" s="15"/>
      <c r="F22" s="17"/>
    </row>
    <row r="23" spans="1:17" ht="14.25" customHeight="1" x14ac:dyDescent="0.15">
      <c r="A23" s="27">
        <v>647333</v>
      </c>
      <c r="B23" s="15">
        <f>C23-0.01</f>
        <v>500.1918</v>
      </c>
      <c r="C23" s="15">
        <v>500.20179999999999</v>
      </c>
      <c r="D23" s="28"/>
      <c r="E23" s="15"/>
      <c r="F23" s="17"/>
    </row>
    <row r="24" spans="1:17" ht="14.25" customHeight="1" x14ac:dyDescent="0.15">
      <c r="A24" s="37"/>
      <c r="B24" s="37"/>
      <c r="C24" s="37"/>
      <c r="D24" s="16"/>
      <c r="E24" s="15"/>
      <c r="F24" s="17"/>
    </row>
    <row r="25" spans="1:17" ht="14.25" customHeight="1" x14ac:dyDescent="0.15">
      <c r="A25" s="16"/>
      <c r="B25" s="15"/>
      <c r="C25" s="15"/>
      <c r="D25" s="16"/>
      <c r="E25" s="15"/>
      <c r="F25" s="17"/>
    </row>
    <row r="26" spans="1:17" ht="14.25" customHeight="1" x14ac:dyDescent="0.15">
      <c r="A26" s="14"/>
      <c r="B26" s="15"/>
      <c r="C26" s="15"/>
      <c r="D26" s="16"/>
      <c r="E26" s="15"/>
      <c r="F26" s="17"/>
    </row>
    <row r="27" spans="1:17" ht="14.25" customHeight="1" x14ac:dyDescent="0.15">
      <c r="A27" s="14"/>
      <c r="B27" s="15"/>
      <c r="C27" s="15"/>
      <c r="D27" s="16"/>
      <c r="E27" s="15"/>
      <c r="F27" s="17"/>
    </row>
    <row r="28" spans="1:17" ht="14.25" customHeight="1" x14ac:dyDescent="0.15">
      <c r="A28" s="18"/>
      <c r="B28" s="19"/>
      <c r="C28" s="19"/>
      <c r="D28" s="18"/>
      <c r="E28" s="19"/>
      <c r="F28" s="19"/>
    </row>
    <row r="30" spans="1:17" ht="20.100000000000001" customHeight="1" thickBot="1" x14ac:dyDescent="0.2">
      <c r="A30" s="135" t="s">
        <v>11</v>
      </c>
      <c r="B30" s="135"/>
      <c r="C30" s="135"/>
      <c r="D30" s="135"/>
      <c r="E30" s="135"/>
      <c r="F30" s="135"/>
    </row>
    <row r="31" spans="1:17" ht="14.25" customHeight="1" x14ac:dyDescent="0.15">
      <c r="A31" s="45" t="s">
        <v>12</v>
      </c>
      <c r="B31" s="46" t="s">
        <v>13</v>
      </c>
      <c r="C31" s="46" t="s">
        <v>14</v>
      </c>
      <c r="D31" s="5" t="s">
        <v>12</v>
      </c>
      <c r="E31" s="5" t="s">
        <v>13</v>
      </c>
      <c r="F31" s="6" t="s">
        <v>14</v>
      </c>
    </row>
    <row r="32" spans="1:17" ht="14.25" customHeight="1" x14ac:dyDescent="0.2">
      <c r="A32" s="26">
        <v>646335</v>
      </c>
      <c r="B32" s="83">
        <v>500</v>
      </c>
      <c r="C32" s="62" t="s">
        <v>83</v>
      </c>
      <c r="D32" s="27">
        <v>646336</v>
      </c>
      <c r="E32" s="83">
        <v>500.07634000000002</v>
      </c>
      <c r="F32" s="75" t="s">
        <v>83</v>
      </c>
      <c r="H32"/>
      <c r="J32"/>
      <c r="K32" s="100"/>
      <c r="L32" s="100"/>
      <c r="M32" s="100"/>
      <c r="N32" s="100"/>
      <c r="P32" s="86"/>
      <c r="Q32" s="86"/>
    </row>
    <row r="33" spans="1:17" ht="14.25" customHeight="1" x14ac:dyDescent="0.2">
      <c r="A33" s="26">
        <v>646337</v>
      </c>
      <c r="B33" s="83">
        <v>500.02420000000001</v>
      </c>
      <c r="C33" s="62" t="s">
        <v>84</v>
      </c>
      <c r="D33" s="27">
        <v>646338</v>
      </c>
      <c r="E33" s="83">
        <v>499.95951000000002</v>
      </c>
      <c r="F33" s="75" t="s">
        <v>84</v>
      </c>
      <c r="H33"/>
      <c r="J33"/>
      <c r="K33" s="100"/>
      <c r="L33" s="100"/>
      <c r="M33" s="100"/>
      <c r="N33" s="100"/>
      <c r="P33" s="86"/>
      <c r="Q33" s="86"/>
    </row>
    <row r="34" spans="1:17" ht="14.25" customHeight="1" x14ac:dyDescent="0.2">
      <c r="A34" s="26">
        <v>646339</v>
      </c>
      <c r="B34" s="83">
        <v>500.02364999999998</v>
      </c>
      <c r="C34" s="62" t="s">
        <v>133</v>
      </c>
      <c r="D34" s="27">
        <v>646340</v>
      </c>
      <c r="E34" s="83">
        <v>500.08859000000001</v>
      </c>
      <c r="F34" s="75" t="s">
        <v>133</v>
      </c>
      <c r="H34"/>
      <c r="J34"/>
      <c r="K34" s="100"/>
      <c r="L34" s="100"/>
      <c r="M34" s="100"/>
      <c r="N34" s="100"/>
      <c r="P34" s="86"/>
      <c r="Q34" s="86"/>
    </row>
    <row r="35" spans="1:17" ht="14.25" customHeight="1" x14ac:dyDescent="0.2">
      <c r="A35" s="26">
        <v>646341</v>
      </c>
      <c r="B35" s="83">
        <v>500.11408</v>
      </c>
      <c r="C35" s="62" t="s">
        <v>134</v>
      </c>
      <c r="D35" s="27">
        <v>646342</v>
      </c>
      <c r="E35" s="83">
        <v>499.90352000000001</v>
      </c>
      <c r="F35" s="75" t="s">
        <v>134</v>
      </c>
      <c r="H35"/>
      <c r="J35"/>
      <c r="K35" s="100"/>
      <c r="L35" s="100"/>
      <c r="M35" s="100"/>
      <c r="N35" s="100"/>
      <c r="P35" s="86"/>
      <c r="Q35" s="86"/>
    </row>
    <row r="36" spans="1:17" ht="14.25" customHeight="1" x14ac:dyDescent="0.2">
      <c r="A36" s="26">
        <v>647301</v>
      </c>
      <c r="B36" s="83">
        <v>500.10156999999998</v>
      </c>
      <c r="C36" s="62" t="s">
        <v>135</v>
      </c>
      <c r="D36" s="27">
        <v>647302</v>
      </c>
      <c r="E36" s="83">
        <v>500.02188999999998</v>
      </c>
      <c r="F36" s="75" t="s">
        <v>135</v>
      </c>
      <c r="I36" s="98"/>
      <c r="J36"/>
      <c r="K36" s="100"/>
      <c r="L36" s="100"/>
      <c r="M36" s="100"/>
      <c r="N36" s="100"/>
      <c r="P36" s="86"/>
      <c r="Q36" s="86"/>
    </row>
    <row r="37" spans="1:17" ht="14.25" customHeight="1" x14ac:dyDescent="0.2">
      <c r="A37" s="26">
        <v>647303</v>
      </c>
      <c r="B37" s="83">
        <v>500.09697</v>
      </c>
      <c r="C37" s="62">
        <v>647022</v>
      </c>
      <c r="D37" s="27">
        <v>647304</v>
      </c>
      <c r="E37" s="83">
        <v>499.96913000000001</v>
      </c>
      <c r="F37" s="75">
        <v>647022</v>
      </c>
      <c r="I37" s="98"/>
      <c r="J37"/>
      <c r="K37" s="100"/>
      <c r="L37" s="100"/>
      <c r="M37" s="100"/>
      <c r="N37" s="100"/>
      <c r="P37" s="86"/>
      <c r="Q37" s="86"/>
    </row>
    <row r="38" spans="1:17" ht="14.25" customHeight="1" x14ac:dyDescent="0.2">
      <c r="A38" s="26">
        <v>647305</v>
      </c>
      <c r="B38" s="83">
        <v>500.18135000000001</v>
      </c>
      <c r="C38" s="62" t="s">
        <v>71</v>
      </c>
      <c r="D38" s="27">
        <v>647306</v>
      </c>
      <c r="E38" s="83">
        <v>499.99597</v>
      </c>
      <c r="F38" s="75" t="s">
        <v>71</v>
      </c>
      <c r="I38" s="98"/>
      <c r="J38"/>
      <c r="K38" s="100"/>
      <c r="L38" s="100"/>
      <c r="M38" s="100"/>
      <c r="N38" s="100"/>
      <c r="P38" s="86"/>
      <c r="Q38" s="86"/>
    </row>
    <row r="39" spans="1:17" ht="14.25" customHeight="1" x14ac:dyDescent="0.2">
      <c r="A39" s="26">
        <v>647307</v>
      </c>
      <c r="B39" s="83">
        <v>500.14274</v>
      </c>
      <c r="C39" s="62" t="s">
        <v>72</v>
      </c>
      <c r="D39" s="27">
        <v>647308</v>
      </c>
      <c r="E39" s="83">
        <v>500.09832</v>
      </c>
      <c r="F39" s="75" t="s">
        <v>72</v>
      </c>
      <c r="I39" s="98"/>
      <c r="J39"/>
      <c r="K39" s="100"/>
      <c r="L39" s="100"/>
      <c r="M39" s="100"/>
      <c r="N39" s="100"/>
      <c r="P39" s="86"/>
      <c r="Q39" s="86"/>
    </row>
    <row r="40" spans="1:17" ht="14.25" customHeight="1" x14ac:dyDescent="0.2">
      <c r="A40" s="26">
        <v>647309</v>
      </c>
      <c r="B40" s="83">
        <v>499.98997000000003</v>
      </c>
      <c r="C40" s="62" t="s">
        <v>183</v>
      </c>
      <c r="D40" s="27">
        <v>647310</v>
      </c>
      <c r="E40" s="83">
        <v>499.78250000000003</v>
      </c>
      <c r="F40" s="75" t="s">
        <v>73</v>
      </c>
      <c r="H40"/>
      <c r="J40"/>
      <c r="K40" s="100"/>
      <c r="L40" s="100"/>
      <c r="M40" s="100"/>
      <c r="N40" s="100"/>
      <c r="P40" s="86"/>
      <c r="Q40" s="86"/>
    </row>
    <row r="41" spans="1:17" ht="14.25" customHeight="1" x14ac:dyDescent="0.2">
      <c r="A41" s="26">
        <v>647311</v>
      </c>
      <c r="B41" s="83">
        <v>499.67935999999997</v>
      </c>
      <c r="C41" s="62" t="s">
        <v>74</v>
      </c>
      <c r="D41" s="27">
        <v>647312</v>
      </c>
      <c r="E41" s="83">
        <v>499.57258999999999</v>
      </c>
      <c r="F41" s="75" t="s">
        <v>74</v>
      </c>
      <c r="H41"/>
      <c r="J41"/>
      <c r="K41" s="100"/>
      <c r="L41" s="100"/>
      <c r="M41" s="100"/>
      <c r="N41" s="100"/>
      <c r="P41" s="86"/>
      <c r="Q41" s="86"/>
    </row>
    <row r="42" spans="1:17" ht="14.25" customHeight="1" x14ac:dyDescent="0.2">
      <c r="A42" s="26">
        <v>647313</v>
      </c>
      <c r="B42" s="83">
        <v>499.93693999999999</v>
      </c>
      <c r="C42" s="62" t="s">
        <v>75</v>
      </c>
      <c r="D42" s="27">
        <v>647314</v>
      </c>
      <c r="E42" s="83">
        <v>499.94880999999998</v>
      </c>
      <c r="F42" s="75" t="s">
        <v>75</v>
      </c>
      <c r="H42"/>
      <c r="J42"/>
      <c r="K42" s="100"/>
      <c r="L42" s="100"/>
      <c r="M42" s="100"/>
      <c r="N42" s="100"/>
      <c r="P42" s="86"/>
      <c r="Q42" s="86"/>
    </row>
    <row r="43" spans="1:17" ht="14.25" customHeight="1" x14ac:dyDescent="0.2">
      <c r="A43" s="26">
        <v>647315</v>
      </c>
      <c r="B43" s="83">
        <v>499.98552999999998</v>
      </c>
      <c r="C43" s="62" t="s">
        <v>76</v>
      </c>
      <c r="D43" s="27">
        <v>647316</v>
      </c>
      <c r="E43" s="83">
        <v>499.96708999999998</v>
      </c>
      <c r="F43" s="75" t="s">
        <v>76</v>
      </c>
      <c r="H43"/>
      <c r="J43"/>
      <c r="K43" s="100"/>
      <c r="L43" s="100"/>
      <c r="M43" s="100"/>
      <c r="N43" s="100"/>
      <c r="P43" s="86"/>
      <c r="Q43" s="86"/>
    </row>
    <row r="44" spans="1:17" ht="14.25" customHeight="1" x14ac:dyDescent="0.2">
      <c r="A44" s="26">
        <v>647317</v>
      </c>
      <c r="B44" s="83">
        <v>499.98111</v>
      </c>
      <c r="C44" s="62" t="s">
        <v>77</v>
      </c>
      <c r="D44" s="27">
        <v>647318</v>
      </c>
      <c r="E44" s="83">
        <v>500.05671999999998</v>
      </c>
      <c r="F44" s="75" t="s">
        <v>77</v>
      </c>
      <c r="H44"/>
      <c r="J44"/>
      <c r="K44" s="100"/>
      <c r="L44" s="100"/>
      <c r="M44" s="100"/>
      <c r="N44" s="100"/>
      <c r="P44" s="86"/>
      <c r="Q44" s="86"/>
    </row>
    <row r="45" spans="1:17" ht="14.25" customHeight="1" x14ac:dyDescent="0.2">
      <c r="A45" s="26">
        <v>647319</v>
      </c>
      <c r="B45" s="83">
        <v>500.00547</v>
      </c>
      <c r="C45" s="62" t="s">
        <v>78</v>
      </c>
      <c r="D45" s="27">
        <v>647320</v>
      </c>
      <c r="E45" s="83">
        <v>500.03782999999999</v>
      </c>
      <c r="F45" s="75" t="s">
        <v>78</v>
      </c>
      <c r="H45"/>
      <c r="J45"/>
      <c r="K45" s="100"/>
      <c r="L45" s="100"/>
      <c r="M45" s="100"/>
      <c r="N45" s="100"/>
      <c r="P45" s="86"/>
      <c r="Q45" s="86"/>
    </row>
    <row r="46" spans="1:17" ht="14.25" customHeight="1" x14ac:dyDescent="0.2">
      <c r="A46" s="26">
        <v>647321</v>
      </c>
      <c r="B46" s="83">
        <v>500.06515999999999</v>
      </c>
      <c r="C46" s="62" t="s">
        <v>79</v>
      </c>
      <c r="D46" s="27">
        <v>647322</v>
      </c>
      <c r="E46" s="83">
        <v>500.01603999999998</v>
      </c>
      <c r="F46" s="75" t="s">
        <v>79</v>
      </c>
      <c r="H46"/>
      <c r="J46"/>
      <c r="K46" s="100"/>
      <c r="L46" s="100"/>
      <c r="M46" s="100"/>
      <c r="N46" s="100"/>
      <c r="P46" s="86"/>
      <c r="Q46" s="86"/>
    </row>
    <row r="47" spans="1:17" ht="14.25" customHeight="1" x14ac:dyDescent="0.2">
      <c r="A47" s="26">
        <v>647323</v>
      </c>
      <c r="B47" s="83">
        <v>499.91338999999999</v>
      </c>
      <c r="C47" s="62" t="s">
        <v>136</v>
      </c>
      <c r="D47" s="27">
        <v>647324</v>
      </c>
      <c r="E47" s="83">
        <v>499.94774000000001</v>
      </c>
      <c r="F47" s="75" t="s">
        <v>136</v>
      </c>
      <c r="H47"/>
      <c r="J47"/>
      <c r="K47" s="100"/>
      <c r="L47" s="100"/>
      <c r="M47" s="100"/>
      <c r="N47" s="100"/>
      <c r="P47" s="86"/>
      <c r="Q47" s="86"/>
    </row>
    <row r="48" spans="1:17" ht="14.25" customHeight="1" x14ac:dyDescent="0.2">
      <c r="A48" s="26">
        <v>647325</v>
      </c>
      <c r="B48" s="83">
        <v>500.08544000000001</v>
      </c>
      <c r="C48" s="62" t="s">
        <v>137</v>
      </c>
      <c r="D48" s="27">
        <v>647326</v>
      </c>
      <c r="E48" s="83">
        <v>499.87052</v>
      </c>
      <c r="F48" s="75" t="s">
        <v>137</v>
      </c>
      <c r="H48"/>
      <c r="J48"/>
      <c r="K48" s="100"/>
      <c r="L48" s="100"/>
      <c r="M48" s="100"/>
      <c r="N48" s="100"/>
      <c r="P48" s="86"/>
      <c r="Q48" s="86"/>
    </row>
    <row r="49" spans="1:17" ht="14.25" customHeight="1" x14ac:dyDescent="0.2">
      <c r="A49" s="26">
        <v>647327</v>
      </c>
      <c r="B49" s="83">
        <v>499.91579999999999</v>
      </c>
      <c r="C49" s="62" t="s">
        <v>138</v>
      </c>
      <c r="D49" s="27">
        <v>647328</v>
      </c>
      <c r="E49" s="83">
        <v>499.88967000000002</v>
      </c>
      <c r="F49" s="75" t="s">
        <v>138</v>
      </c>
      <c r="H49"/>
      <c r="J49"/>
      <c r="K49" s="100"/>
      <c r="L49" s="100"/>
      <c r="M49" s="100"/>
      <c r="N49" s="100"/>
      <c r="P49" s="86"/>
      <c r="Q49" s="86"/>
    </row>
    <row r="50" spans="1:17" ht="14.25" customHeight="1" x14ac:dyDescent="0.2">
      <c r="A50" s="26">
        <v>647329</v>
      </c>
      <c r="B50" s="83">
        <v>500.02001000000001</v>
      </c>
      <c r="C50" s="62" t="s">
        <v>139</v>
      </c>
      <c r="D50" s="27">
        <v>647330</v>
      </c>
      <c r="E50" s="83">
        <v>499.94168999999999</v>
      </c>
      <c r="F50" s="75" t="s">
        <v>139</v>
      </c>
      <c r="H50"/>
      <c r="J50"/>
      <c r="K50" s="100"/>
      <c r="L50" s="100"/>
      <c r="M50" s="100"/>
      <c r="N50" s="100"/>
      <c r="P50" s="86"/>
      <c r="Q50" s="86"/>
    </row>
    <row r="51" spans="1:17" ht="14.25" customHeight="1" x14ac:dyDescent="0.2">
      <c r="A51" s="26">
        <v>647331</v>
      </c>
      <c r="B51" s="83">
        <v>500.06889999999999</v>
      </c>
      <c r="C51" s="62" t="s">
        <v>81</v>
      </c>
      <c r="D51" s="27">
        <v>647332</v>
      </c>
      <c r="E51" s="83">
        <v>499.93920000000003</v>
      </c>
      <c r="F51" s="75" t="s">
        <v>81</v>
      </c>
      <c r="H51"/>
      <c r="J51"/>
      <c r="K51" s="100"/>
      <c r="L51" s="100"/>
      <c r="M51" s="100"/>
      <c r="N51" s="100"/>
      <c r="P51" s="86"/>
      <c r="Q51" s="86"/>
    </row>
    <row r="52" spans="1:17" ht="14.25" customHeight="1" thickBot="1" x14ac:dyDescent="0.25">
      <c r="A52" s="76">
        <v>647333</v>
      </c>
      <c r="B52" s="83">
        <v>500.20179999999999</v>
      </c>
      <c r="C52" s="77" t="s">
        <v>82</v>
      </c>
      <c r="D52" s="78">
        <v>647334</v>
      </c>
      <c r="E52" s="83">
        <v>499.89443999999997</v>
      </c>
      <c r="F52" s="79" t="s">
        <v>82</v>
      </c>
      <c r="H52"/>
      <c r="J52"/>
      <c r="K52" s="100"/>
      <c r="L52" s="100"/>
      <c r="M52" s="100"/>
      <c r="N52" s="100"/>
      <c r="P52" s="86"/>
      <c r="Q52" s="86"/>
    </row>
    <row r="53" spans="1:17" ht="14.25" customHeight="1" x14ac:dyDescent="0.15">
      <c r="A53" s="11" t="s">
        <v>15</v>
      </c>
      <c r="B53" s="101" t="s">
        <v>231</v>
      </c>
      <c r="C53" s="11" t="s">
        <v>16</v>
      </c>
      <c r="D53" s="101" t="s">
        <v>145</v>
      </c>
      <c r="E53" s="20" t="s">
        <v>17</v>
      </c>
      <c r="F53" s="11" t="s">
        <v>223</v>
      </c>
      <c r="K53" s="99"/>
      <c r="L53" s="99"/>
      <c r="M53" s="99"/>
      <c r="N53" s="99"/>
      <c r="P53" s="86"/>
      <c r="Q53" s="86"/>
    </row>
    <row r="54" spans="1:17" x14ac:dyDescent="0.15">
      <c r="L54" s="98"/>
    </row>
    <row r="55" spans="1:17" x14ac:dyDescent="0.15">
      <c r="L55" s="98"/>
    </row>
    <row r="56" spans="1:17" x14ac:dyDescent="0.15">
      <c r="A56" s="135" t="s">
        <v>146</v>
      </c>
      <c r="B56" s="135"/>
      <c r="C56" s="135"/>
      <c r="D56" s="135"/>
      <c r="E56" s="135"/>
      <c r="F56" s="135"/>
      <c r="L56" s="98"/>
    </row>
    <row r="57" spans="1:17" x14ac:dyDescent="0.15">
      <c r="A57" s="8" t="s">
        <v>147</v>
      </c>
      <c r="B57" s="8" t="s">
        <v>148</v>
      </c>
      <c r="C57" s="8" t="s">
        <v>149</v>
      </c>
      <c r="D57" s="8" t="s">
        <v>147</v>
      </c>
      <c r="E57" s="8" t="s">
        <v>148</v>
      </c>
      <c r="F57" s="8" t="s">
        <v>149</v>
      </c>
    </row>
    <row r="58" spans="1:17" x14ac:dyDescent="0.15">
      <c r="A58" s="8" t="s">
        <v>164</v>
      </c>
      <c r="B58" s="15">
        <v>498.81736000000001</v>
      </c>
      <c r="C58" s="62" t="s">
        <v>180</v>
      </c>
      <c r="D58" s="8" t="s">
        <v>165</v>
      </c>
      <c r="E58" s="15">
        <v>498.48953999999998</v>
      </c>
      <c r="F58" s="62" t="s">
        <v>177</v>
      </c>
      <c r="I58" s="86"/>
      <c r="J58" s="86"/>
    </row>
    <row r="59" spans="1:17" x14ac:dyDescent="0.15">
      <c r="A59" s="8" t="s">
        <v>163</v>
      </c>
      <c r="B59" s="15">
        <v>498.77226999999999</v>
      </c>
      <c r="C59" s="62" t="s">
        <v>181</v>
      </c>
      <c r="D59" s="8" t="s">
        <v>166</v>
      </c>
      <c r="E59" s="15">
        <v>498.58344</v>
      </c>
      <c r="F59" s="62" t="s">
        <v>178</v>
      </c>
      <c r="I59" s="86"/>
      <c r="J59" s="86"/>
    </row>
    <row r="60" spans="1:17" x14ac:dyDescent="0.15">
      <c r="A60" s="8" t="s">
        <v>162</v>
      </c>
      <c r="B60" s="15">
        <v>498.77042</v>
      </c>
      <c r="C60" s="62" t="s">
        <v>179</v>
      </c>
      <c r="D60" s="8" t="s">
        <v>167</v>
      </c>
      <c r="E60" s="15">
        <v>498.75092000000001</v>
      </c>
      <c r="F60" s="62" t="s">
        <v>179</v>
      </c>
      <c r="I60" s="86"/>
      <c r="J60" s="86"/>
    </row>
    <row r="61" spans="1:17" x14ac:dyDescent="0.15">
      <c r="A61" s="8" t="s">
        <v>161</v>
      </c>
      <c r="B61" s="15">
        <v>498.78361999999998</v>
      </c>
      <c r="C61" s="62" t="s">
        <v>182</v>
      </c>
      <c r="D61" s="8" t="s">
        <v>168</v>
      </c>
      <c r="E61" s="15">
        <v>498.98944999999998</v>
      </c>
      <c r="F61" s="62" t="s">
        <v>182</v>
      </c>
      <c r="I61" s="86"/>
      <c r="J61" s="86"/>
      <c r="L61" s="98"/>
    </row>
    <row r="62" spans="1:17" x14ac:dyDescent="0.15">
      <c r="A62" s="8" t="s">
        <v>160</v>
      </c>
      <c r="B62" s="15">
        <v>498.33467000000002</v>
      </c>
      <c r="C62" s="62" t="s">
        <v>184</v>
      </c>
      <c r="D62" s="8" t="s">
        <v>169</v>
      </c>
      <c r="E62" s="15">
        <v>498.43317000000002</v>
      </c>
      <c r="F62" s="62" t="s">
        <v>184</v>
      </c>
      <c r="I62" s="86"/>
      <c r="J62" s="86"/>
      <c r="L62" s="98"/>
    </row>
    <row r="63" spans="1:17" x14ac:dyDescent="0.15">
      <c r="A63" s="8" t="s">
        <v>159</v>
      </c>
      <c r="B63" s="15">
        <v>498.36950000000002</v>
      </c>
      <c r="C63" s="62" t="s">
        <v>185</v>
      </c>
      <c r="D63" s="8" t="s">
        <v>170</v>
      </c>
      <c r="E63" s="15">
        <v>498.46836000000002</v>
      </c>
      <c r="F63" s="62" t="s">
        <v>185</v>
      </c>
      <c r="I63" s="86"/>
      <c r="J63" s="86"/>
      <c r="L63" s="98"/>
    </row>
    <row r="64" spans="1:17" x14ac:dyDescent="0.15">
      <c r="A64" s="8" t="s">
        <v>158</v>
      </c>
      <c r="B64" s="15">
        <v>499.80045000000001</v>
      </c>
      <c r="C64" s="62" t="s">
        <v>186</v>
      </c>
      <c r="D64" s="8" t="s">
        <v>171</v>
      </c>
      <c r="E64" s="15">
        <v>499.84140000000002</v>
      </c>
      <c r="F64" s="62" t="s">
        <v>186</v>
      </c>
      <c r="I64" s="86"/>
      <c r="J64" s="86"/>
      <c r="L64" s="98"/>
    </row>
    <row r="65" spans="1:12" x14ac:dyDescent="0.15">
      <c r="A65" s="8" t="s">
        <v>157</v>
      </c>
      <c r="B65" s="15">
        <v>499.80819000000002</v>
      </c>
      <c r="C65" s="62" t="s">
        <v>187</v>
      </c>
      <c r="D65" s="8" t="s">
        <v>172</v>
      </c>
      <c r="E65" s="15">
        <v>499.83733999999998</v>
      </c>
      <c r="F65" s="62" t="s">
        <v>187</v>
      </c>
      <c r="I65" s="86"/>
      <c r="J65" s="86"/>
      <c r="L65" s="98"/>
    </row>
    <row r="66" spans="1:12" x14ac:dyDescent="0.15">
      <c r="A66" s="8" t="s">
        <v>192</v>
      </c>
      <c r="B66" s="15">
        <v>498.64805000000001</v>
      </c>
      <c r="C66" s="62" t="s">
        <v>188</v>
      </c>
      <c r="D66" s="8" t="s">
        <v>173</v>
      </c>
      <c r="E66" s="15">
        <v>498.76879000000002</v>
      </c>
      <c r="F66" s="62" t="s">
        <v>188</v>
      </c>
      <c r="I66" s="86"/>
      <c r="J66" s="86"/>
      <c r="L66" s="98"/>
    </row>
    <row r="67" spans="1:12" x14ac:dyDescent="0.15">
      <c r="A67" s="8" t="s">
        <v>156</v>
      </c>
      <c r="B67" s="15">
        <v>499.84109000000001</v>
      </c>
      <c r="C67" s="62" t="s">
        <v>189</v>
      </c>
      <c r="D67" s="8" t="s">
        <v>174</v>
      </c>
      <c r="E67" s="15">
        <v>498.78796999999997</v>
      </c>
      <c r="F67" s="62" t="s">
        <v>189</v>
      </c>
      <c r="I67" s="86"/>
      <c r="J67" s="86"/>
      <c r="L67" s="98"/>
    </row>
    <row r="68" spans="1:12" x14ac:dyDescent="0.15">
      <c r="A68" s="8" t="s">
        <v>155</v>
      </c>
      <c r="B68" s="15">
        <v>499.80068</v>
      </c>
      <c r="C68" s="62" t="s">
        <v>190</v>
      </c>
      <c r="D68" s="8" t="s">
        <v>175</v>
      </c>
      <c r="E68" s="15">
        <v>498.69303000000002</v>
      </c>
      <c r="F68" s="62" t="s">
        <v>190</v>
      </c>
      <c r="I68" s="86"/>
      <c r="J68" s="86"/>
      <c r="L68" s="98"/>
    </row>
    <row r="69" spans="1:12" x14ac:dyDescent="0.15">
      <c r="A69" s="8" t="s">
        <v>154</v>
      </c>
      <c r="B69" s="15">
        <v>498.74414999999999</v>
      </c>
      <c r="C69" s="62" t="s">
        <v>191</v>
      </c>
      <c r="D69" s="8" t="s">
        <v>176</v>
      </c>
      <c r="E69" s="15">
        <v>498.70818000000003</v>
      </c>
      <c r="F69" s="62" t="s">
        <v>191</v>
      </c>
      <c r="I69" s="86"/>
      <c r="J69" s="86"/>
      <c r="L69" s="98"/>
    </row>
    <row r="70" spans="1:12" x14ac:dyDescent="0.15">
      <c r="A70" s="11" t="s">
        <v>150</v>
      </c>
      <c r="B70" s="101" t="s">
        <v>232</v>
      </c>
      <c r="C70" s="11" t="s">
        <v>151</v>
      </c>
      <c r="D70" s="93" t="s">
        <v>152</v>
      </c>
      <c r="E70" s="20" t="s">
        <v>153</v>
      </c>
      <c r="F70" s="11" t="s">
        <v>223</v>
      </c>
      <c r="I70" s="86"/>
      <c r="J70" s="86"/>
      <c r="L70" s="98"/>
    </row>
    <row r="71" spans="1:12" x14ac:dyDescent="0.15">
      <c r="L71" s="98"/>
    </row>
    <row r="72" spans="1:12" x14ac:dyDescent="0.15">
      <c r="L72" s="98"/>
    </row>
    <row r="73" spans="1:12" x14ac:dyDescent="0.15">
      <c r="L73" s="98"/>
    </row>
  </sheetData>
  <mergeCells count="14">
    <mergeCell ref="A6:F6"/>
    <mergeCell ref="A56:F56"/>
    <mergeCell ref="A30:F30"/>
    <mergeCell ref="A7:F7"/>
    <mergeCell ref="A17:F17"/>
    <mergeCell ref="A18:A19"/>
    <mergeCell ref="B18:C18"/>
    <mergeCell ref="D18:D19"/>
    <mergeCell ref="E18:F18"/>
    <mergeCell ref="A1:F1"/>
    <mergeCell ref="A2:F2"/>
    <mergeCell ref="A3:F3"/>
    <mergeCell ref="A4:F4"/>
    <mergeCell ref="A5:F5"/>
  </mergeCells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I1" zoomScaleNormal="100" workbookViewId="0">
      <selection sqref="A1:AD1"/>
    </sheetView>
  </sheetViews>
  <sheetFormatPr defaultRowHeight="14.25" x14ac:dyDescent="0.15"/>
  <cols>
    <col min="1" max="1" width="8" customWidth="1"/>
    <col min="2" max="2" width="10.125" customWidth="1"/>
    <col min="3" max="3" width="7.875" bestFit="1" customWidth="1"/>
    <col min="4" max="4" width="8.25" bestFit="1" customWidth="1"/>
    <col min="5" max="5" width="9" customWidth="1"/>
    <col min="6" max="6" width="7.125" bestFit="1" customWidth="1"/>
    <col min="7" max="8" width="4.5" customWidth="1"/>
    <col min="9" max="9" width="7.625" customWidth="1"/>
    <col min="10" max="11" width="4.5" customWidth="1"/>
    <col min="12" max="12" width="7" customWidth="1"/>
    <col min="13" max="14" width="4.5" customWidth="1"/>
    <col min="15" max="15" width="7.125" bestFit="1" customWidth="1"/>
    <col min="16" max="17" width="4.5" customWidth="1"/>
    <col min="18" max="18" width="7.125" bestFit="1" customWidth="1"/>
    <col min="19" max="19" width="6.625" customWidth="1"/>
    <col min="20" max="20" width="4.5" customWidth="1"/>
    <col min="21" max="21" width="7.125" bestFit="1" customWidth="1"/>
    <col min="22" max="22" width="5" bestFit="1" customWidth="1"/>
    <col min="23" max="23" width="4.625" bestFit="1" customWidth="1"/>
    <col min="24" max="24" width="7.125" bestFit="1" customWidth="1"/>
    <col min="25" max="25" width="4.625" customWidth="1"/>
    <col min="26" max="26" width="4.625" bestFit="1" customWidth="1"/>
    <col min="27" max="27" width="7.125" bestFit="1" customWidth="1"/>
    <col min="28" max="29" width="4.625" bestFit="1" customWidth="1"/>
    <col min="30" max="30" width="11.375" customWidth="1"/>
    <col min="31" max="31" width="8.5" bestFit="1" customWidth="1"/>
  </cols>
  <sheetData>
    <row r="1" spans="1:34" ht="33" customHeight="1" x14ac:dyDescent="0.15">
      <c r="A1" s="146" t="s">
        <v>19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4" s="29" customFormat="1" ht="13.5" customHeight="1" x14ac:dyDescent="0.15">
      <c r="A2" s="148" t="s">
        <v>217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G2"/>
      <c r="AH2"/>
    </row>
    <row r="3" spans="1:34" s="31" customFormat="1" ht="13.5" customHeight="1" x14ac:dyDescent="0.15">
      <c r="A3" s="157" t="s">
        <v>20</v>
      </c>
      <c r="B3" s="153" t="s">
        <v>21</v>
      </c>
      <c r="C3" s="30" t="s">
        <v>35</v>
      </c>
      <c r="D3" s="127">
        <v>42554</v>
      </c>
      <c r="E3" s="109"/>
      <c r="F3" s="112">
        <v>42586</v>
      </c>
      <c r="G3" s="111"/>
      <c r="H3" s="111"/>
      <c r="I3" s="158">
        <v>42613</v>
      </c>
      <c r="J3" s="156"/>
      <c r="K3" s="156"/>
      <c r="L3" s="108">
        <v>42654</v>
      </c>
      <c r="M3" s="109"/>
      <c r="N3" s="109"/>
      <c r="O3" s="108">
        <v>42687</v>
      </c>
      <c r="P3" s="109"/>
      <c r="Q3" s="109"/>
      <c r="R3" s="112">
        <v>42722</v>
      </c>
      <c r="S3" s="111"/>
      <c r="T3" s="111"/>
      <c r="U3" s="112">
        <v>42782</v>
      </c>
      <c r="V3" s="111"/>
      <c r="W3" s="111"/>
      <c r="X3" s="112">
        <v>42812</v>
      </c>
      <c r="Y3" s="111"/>
      <c r="Z3" s="111"/>
      <c r="AA3" s="112">
        <v>42850</v>
      </c>
      <c r="AB3" s="111"/>
      <c r="AC3" s="111"/>
      <c r="AD3" s="153" t="s">
        <v>22</v>
      </c>
      <c r="AE3"/>
      <c r="AG3"/>
      <c r="AH3"/>
    </row>
    <row r="4" spans="1:34" s="31" customFormat="1" ht="13.5" customHeight="1" x14ac:dyDescent="0.15">
      <c r="A4" s="157"/>
      <c r="B4" s="154"/>
      <c r="C4" s="61">
        <v>42533</v>
      </c>
      <c r="D4" s="115" t="s">
        <v>58</v>
      </c>
      <c r="E4" s="116"/>
      <c r="F4" s="110" t="s">
        <v>80</v>
      </c>
      <c r="G4" s="111"/>
      <c r="H4" s="111"/>
      <c r="I4" s="156" t="s">
        <v>132</v>
      </c>
      <c r="J4" s="156"/>
      <c r="K4" s="156"/>
      <c r="L4" s="118" t="s">
        <v>141</v>
      </c>
      <c r="M4" s="109"/>
      <c r="N4" s="109"/>
      <c r="O4" s="109" t="s">
        <v>142</v>
      </c>
      <c r="P4" s="109"/>
      <c r="Q4" s="109"/>
      <c r="R4" s="110" t="s">
        <v>143</v>
      </c>
      <c r="S4" s="111"/>
      <c r="T4" s="111"/>
      <c r="U4" s="110" t="s">
        <v>144</v>
      </c>
      <c r="V4" s="111"/>
      <c r="W4" s="111"/>
      <c r="X4" s="130" t="s">
        <v>219</v>
      </c>
      <c r="Y4" s="111"/>
      <c r="Z4" s="111"/>
      <c r="AA4" s="119" t="s">
        <v>224</v>
      </c>
      <c r="AB4" s="111"/>
      <c r="AC4" s="111"/>
      <c r="AD4" s="154"/>
      <c r="AE4"/>
      <c r="AG4"/>
      <c r="AH4"/>
    </row>
    <row r="5" spans="1:34" s="31" customFormat="1" ht="13.5" customHeight="1" x14ac:dyDescent="0.15">
      <c r="A5" s="157"/>
      <c r="B5" s="154"/>
      <c r="C5" s="30" t="s">
        <v>23</v>
      </c>
      <c r="D5" s="32" t="s">
        <v>24</v>
      </c>
      <c r="E5" s="47" t="s">
        <v>130</v>
      </c>
      <c r="F5" s="30" t="s">
        <v>26</v>
      </c>
      <c r="G5" s="150" t="s">
        <v>27</v>
      </c>
      <c r="H5" s="151"/>
      <c r="I5" s="30" t="s">
        <v>24</v>
      </c>
      <c r="J5" s="150" t="s">
        <v>25</v>
      </c>
      <c r="K5" s="151"/>
      <c r="L5" s="30" t="s">
        <v>24</v>
      </c>
      <c r="M5" s="150" t="s">
        <v>25</v>
      </c>
      <c r="N5" s="151"/>
      <c r="O5" s="30" t="s">
        <v>26</v>
      </c>
      <c r="P5" s="150" t="s">
        <v>27</v>
      </c>
      <c r="Q5" s="151"/>
      <c r="R5" s="30" t="s">
        <v>26</v>
      </c>
      <c r="S5" s="150" t="s">
        <v>27</v>
      </c>
      <c r="T5" s="151"/>
      <c r="U5" s="30" t="s">
        <v>26</v>
      </c>
      <c r="V5" s="150" t="s">
        <v>27</v>
      </c>
      <c r="W5" s="151"/>
      <c r="X5" s="30" t="s">
        <v>26</v>
      </c>
      <c r="Y5" s="150" t="s">
        <v>27</v>
      </c>
      <c r="Z5" s="151"/>
      <c r="AA5" s="30" t="s">
        <v>26</v>
      </c>
      <c r="AB5" s="150" t="s">
        <v>27</v>
      </c>
      <c r="AC5" s="151"/>
      <c r="AD5" s="154"/>
      <c r="AE5"/>
      <c r="AG5"/>
      <c r="AH5"/>
    </row>
    <row r="6" spans="1:34" s="31" customFormat="1" ht="13.5" customHeight="1" x14ac:dyDescent="0.15">
      <c r="A6" s="157"/>
      <c r="B6" s="155"/>
      <c r="C6" s="30" t="s">
        <v>28</v>
      </c>
      <c r="D6" s="32" t="s">
        <v>28</v>
      </c>
      <c r="E6" s="47" t="s">
        <v>131</v>
      </c>
      <c r="F6" s="30" t="s">
        <v>30</v>
      </c>
      <c r="G6" s="30" t="s">
        <v>31</v>
      </c>
      <c r="H6" s="30" t="s">
        <v>32</v>
      </c>
      <c r="I6" s="30" t="s">
        <v>28</v>
      </c>
      <c r="J6" s="30" t="s">
        <v>33</v>
      </c>
      <c r="K6" s="30" t="s">
        <v>34</v>
      </c>
      <c r="L6" s="30" t="s">
        <v>28</v>
      </c>
      <c r="M6" s="30" t="s">
        <v>33</v>
      </c>
      <c r="N6" s="30" t="s">
        <v>34</v>
      </c>
      <c r="O6" s="30" t="s">
        <v>30</v>
      </c>
      <c r="P6" s="30" t="s">
        <v>31</v>
      </c>
      <c r="Q6" s="30" t="s">
        <v>32</v>
      </c>
      <c r="R6" s="30" t="s">
        <v>30</v>
      </c>
      <c r="S6" s="30" t="s">
        <v>31</v>
      </c>
      <c r="T6" s="30" t="s">
        <v>32</v>
      </c>
      <c r="U6" s="30" t="s">
        <v>30</v>
      </c>
      <c r="V6" s="30" t="s">
        <v>31</v>
      </c>
      <c r="W6" s="30" t="s">
        <v>32</v>
      </c>
      <c r="X6" s="30" t="s">
        <v>30</v>
      </c>
      <c r="Y6" s="30" t="s">
        <v>31</v>
      </c>
      <c r="Z6" s="30" t="s">
        <v>32</v>
      </c>
      <c r="AA6" s="30" t="s">
        <v>30</v>
      </c>
      <c r="AB6" s="30" t="s">
        <v>31</v>
      </c>
      <c r="AC6" s="30" t="s">
        <v>32</v>
      </c>
      <c r="AD6" s="155"/>
      <c r="AE6"/>
      <c r="AG6"/>
      <c r="AH6"/>
    </row>
    <row r="7" spans="1:34" s="31" customFormat="1" ht="13.5" customHeight="1" x14ac:dyDescent="0.2">
      <c r="A7" s="69">
        <v>646336</v>
      </c>
      <c r="B7" s="70" t="s">
        <v>83</v>
      </c>
      <c r="C7" s="71">
        <v>500.07843000000003</v>
      </c>
      <c r="D7" s="73"/>
      <c r="E7" s="73"/>
      <c r="F7" s="71">
        <v>500.07760000000002</v>
      </c>
      <c r="G7" s="68"/>
      <c r="H7" s="67">
        <f t="shared" ref="H7:H12" si="0">(F7-C7)*1000</f>
        <v>-0.83000000000765795</v>
      </c>
      <c r="I7" s="71">
        <v>500.07738999999998</v>
      </c>
      <c r="J7" s="67">
        <f>(I7-F7)*1000</f>
        <v>-0.21000000003823516</v>
      </c>
      <c r="K7" s="67">
        <f>(I7-C7)*1000</f>
        <v>-1.0400000000458931</v>
      </c>
      <c r="L7" s="71">
        <v>500.07731000000001</v>
      </c>
      <c r="M7" s="67">
        <f>(L7-I7)*1000</f>
        <v>-7.9999999968549673E-2</v>
      </c>
      <c r="N7" s="67">
        <f>(L7-C7)*1000</f>
        <v>-1.1200000000144428</v>
      </c>
      <c r="O7" s="83">
        <v>500.07693</v>
      </c>
      <c r="P7" s="67">
        <f>(O7-L7)*1000</f>
        <v>-0.38000000000693035</v>
      </c>
      <c r="Q7" s="67">
        <f>(O7-C7)*1000</f>
        <v>-1.5000000000213731</v>
      </c>
      <c r="R7" s="71">
        <v>500.07686000000001</v>
      </c>
      <c r="S7" s="68">
        <f>(R7-O7)*1000</f>
        <v>-6.9999999993797246E-2</v>
      </c>
      <c r="T7" s="67">
        <f>(R7-C7)*1000</f>
        <v>-1.5700000000151704</v>
      </c>
      <c r="U7" s="71">
        <v>500.07634999999999</v>
      </c>
      <c r="V7" s="68">
        <f>(U7-R7)*1000</f>
        <v>-0.51000000001977241</v>
      </c>
      <c r="W7" s="67">
        <f>(U7-C7)*1000</f>
        <v>-2.0800000000349428</v>
      </c>
      <c r="X7" s="83">
        <v>500.07645000000002</v>
      </c>
      <c r="Y7" s="67">
        <f>(X7-U7)*1000</f>
        <v>0.10000000003174137</v>
      </c>
      <c r="Z7" s="67">
        <f>(X7-C7)*1000</f>
        <v>-1.9800000000032014</v>
      </c>
      <c r="AA7" s="83">
        <v>500.07634000000002</v>
      </c>
      <c r="AB7" s="67">
        <f>(AA7-X7)*1000</f>
        <v>-0.11000000000649379</v>
      </c>
      <c r="AC7" s="67">
        <f t="shared" ref="AC7:AC21" si="1">(AA7-C7)*1000</f>
        <v>-2.0900000000096952</v>
      </c>
      <c r="AD7" s="68" t="s">
        <v>103</v>
      </c>
      <c r="AE7" s="97"/>
      <c r="AF7" s="81"/>
      <c r="AG7" s="102"/>
      <c r="AH7"/>
    </row>
    <row r="8" spans="1:34" s="31" customFormat="1" ht="13.5" customHeight="1" x14ac:dyDescent="0.2">
      <c r="A8" s="69">
        <v>646338</v>
      </c>
      <c r="B8" s="70" t="s">
        <v>84</v>
      </c>
      <c r="C8" s="71">
        <v>499.96062000000001</v>
      </c>
      <c r="D8" s="73"/>
      <c r="E8" s="73"/>
      <c r="F8" s="71">
        <v>499.96030000000002</v>
      </c>
      <c r="G8" s="68"/>
      <c r="H8" s="67">
        <f t="shared" si="0"/>
        <v>-0.31999999998788553</v>
      </c>
      <c r="I8" s="71">
        <v>499.96030000000002</v>
      </c>
      <c r="J8" s="67">
        <f t="shared" ref="J8:J23" si="2">(I8-F8)*1000</f>
        <v>0</v>
      </c>
      <c r="K8" s="67">
        <f t="shared" ref="K8:K21" si="3">(I8-C8)*1000</f>
        <v>-0.31999999998788553</v>
      </c>
      <c r="L8" s="71">
        <v>499.95999</v>
      </c>
      <c r="M8" s="67">
        <f t="shared" ref="M8:M23" si="4">(L8-I8)*1000</f>
        <v>-0.3100000000131331</v>
      </c>
      <c r="N8" s="67">
        <f t="shared" ref="N8:N21" si="5">(L8-C8)*1000</f>
        <v>-0.63000000000101863</v>
      </c>
      <c r="O8" s="83">
        <v>499.95981</v>
      </c>
      <c r="P8" s="67">
        <f t="shared" ref="P8:P27" si="6">(O8-L8)*1000</f>
        <v>-0.18000000000029104</v>
      </c>
      <c r="Q8" s="67">
        <f t="shared" ref="Q8:Q21" si="7">(O8-C8)*1000</f>
        <v>-0.81000000000130967</v>
      </c>
      <c r="R8" s="71">
        <v>499.95967000000002</v>
      </c>
      <c r="S8" s="68">
        <f t="shared" ref="S8:S27" si="8">(R8-O8)*1000</f>
        <v>-0.13999999998759449</v>
      </c>
      <c r="T8" s="67">
        <f t="shared" ref="T8:T21" si="9">(R8-C8)*1000</f>
        <v>-0.94999999998890416</v>
      </c>
      <c r="U8" s="71">
        <v>499.95943</v>
      </c>
      <c r="V8" s="68">
        <f t="shared" ref="V8:V27" si="10">(U8-R8)*1000</f>
        <v>-0.24000000001933586</v>
      </c>
      <c r="W8" s="67">
        <f t="shared" ref="W8:W21" si="11">(U8-C8)*1000</f>
        <v>-1.19000000000824</v>
      </c>
      <c r="X8" s="83">
        <v>499.95952</v>
      </c>
      <c r="Y8" s="67">
        <f t="shared" ref="Y8:Y27" si="12">(X8-U8)*1000</f>
        <v>9.0000000000145519E-2</v>
      </c>
      <c r="Z8" s="67">
        <f t="shared" ref="Z8:Z21" si="13">(X8-C8)*1000</f>
        <v>-1.1000000000080945</v>
      </c>
      <c r="AA8" s="83">
        <v>499.95951000000002</v>
      </c>
      <c r="AB8" s="67">
        <f t="shared" ref="AB8:AB27" si="14">(AA8-X8)*1000</f>
        <v>-9.9999999747524271E-3</v>
      </c>
      <c r="AC8" s="67">
        <f t="shared" si="1"/>
        <v>-1.1099999999828469</v>
      </c>
      <c r="AD8" s="68" t="s">
        <v>104</v>
      </c>
      <c r="AE8" s="97"/>
      <c r="AF8" s="81"/>
      <c r="AG8" s="102"/>
      <c r="AH8"/>
    </row>
    <row r="9" spans="1:34" s="31" customFormat="1" ht="13.5" customHeight="1" x14ac:dyDescent="0.2">
      <c r="A9" s="69">
        <v>646340</v>
      </c>
      <c r="B9" s="70" t="s">
        <v>85</v>
      </c>
      <c r="C9" s="71">
        <v>500.09019999999998</v>
      </c>
      <c r="D9" s="73"/>
      <c r="E9" s="73"/>
      <c r="F9" s="71">
        <v>500.08956000000001</v>
      </c>
      <c r="G9" s="68"/>
      <c r="H9" s="67">
        <f t="shared" si="0"/>
        <v>-0.63999999997577106</v>
      </c>
      <c r="I9" s="71">
        <v>500.08974999999998</v>
      </c>
      <c r="J9" s="67">
        <f t="shared" si="2"/>
        <v>0.18999999997504347</v>
      </c>
      <c r="K9" s="67">
        <f t="shared" si="3"/>
        <v>-0.4500000000007276</v>
      </c>
      <c r="L9" s="71">
        <v>500.08920000000001</v>
      </c>
      <c r="M9" s="67">
        <f t="shared" si="4"/>
        <v>-0.54999999997562554</v>
      </c>
      <c r="N9" s="67">
        <f t="shared" si="5"/>
        <v>-0.99999999997635314</v>
      </c>
      <c r="O9" s="83">
        <v>500.08891999999997</v>
      </c>
      <c r="P9" s="67">
        <f t="shared" si="6"/>
        <v>-0.2800000000320324</v>
      </c>
      <c r="Q9" s="67">
        <f t="shared" si="7"/>
        <v>-1.2800000000083855</v>
      </c>
      <c r="R9" s="71">
        <v>500.08888000000002</v>
      </c>
      <c r="S9" s="68">
        <f t="shared" si="8"/>
        <v>-3.9999999955853127E-2</v>
      </c>
      <c r="T9" s="67">
        <f t="shared" si="9"/>
        <v>-1.3199999999642387</v>
      </c>
      <c r="U9" s="71">
        <v>500.08854000000002</v>
      </c>
      <c r="V9" s="68">
        <f t="shared" si="10"/>
        <v>-0.3399999999942338</v>
      </c>
      <c r="W9" s="67">
        <f t="shared" si="11"/>
        <v>-1.6599999999584725</v>
      </c>
      <c r="X9" s="83">
        <v>500.08863000000002</v>
      </c>
      <c r="Y9" s="67">
        <f t="shared" si="12"/>
        <v>9.0000000000145519E-2</v>
      </c>
      <c r="Z9" s="67">
        <f t="shared" si="13"/>
        <v>-1.569999999958327</v>
      </c>
      <c r="AA9" s="83">
        <v>500.08859000000001</v>
      </c>
      <c r="AB9" s="67">
        <f t="shared" si="14"/>
        <v>-4.0000000012696546E-2</v>
      </c>
      <c r="AC9" s="67">
        <f t="shared" si="1"/>
        <v>-1.6099999999710235</v>
      </c>
      <c r="AD9" s="68" t="s">
        <v>102</v>
      </c>
      <c r="AE9" s="97"/>
      <c r="AF9" s="81"/>
      <c r="AG9" s="102"/>
      <c r="AH9"/>
    </row>
    <row r="10" spans="1:34" s="31" customFormat="1" ht="13.5" customHeight="1" x14ac:dyDescent="0.2">
      <c r="A10" s="69">
        <v>646342</v>
      </c>
      <c r="B10" s="70" t="s">
        <v>86</v>
      </c>
      <c r="C10" s="71">
        <v>499.90836999999999</v>
      </c>
      <c r="D10" s="73"/>
      <c r="E10" s="73"/>
      <c r="F10" s="71">
        <v>499.90771000000001</v>
      </c>
      <c r="G10" s="68"/>
      <c r="H10" s="67">
        <f t="shared" si="0"/>
        <v>-0.65999999998211933</v>
      </c>
      <c r="I10" s="71">
        <v>499.90708000000001</v>
      </c>
      <c r="J10" s="67">
        <f t="shared" si="2"/>
        <v>-0.63000000000101863</v>
      </c>
      <c r="K10" s="67">
        <f t="shared" si="3"/>
        <v>-1.289999999983138</v>
      </c>
      <c r="L10" s="71">
        <v>499.90656999999999</v>
      </c>
      <c r="M10" s="67">
        <f t="shared" si="4"/>
        <v>-0.51000000001977241</v>
      </c>
      <c r="N10" s="67">
        <f t="shared" si="5"/>
        <v>-1.8000000000029104</v>
      </c>
      <c r="O10" s="83">
        <v>499.90591999999998</v>
      </c>
      <c r="P10" s="67">
        <f t="shared" si="6"/>
        <v>-0.65000000000736691</v>
      </c>
      <c r="Q10" s="67">
        <f t="shared" si="7"/>
        <v>-2.4500000000102773</v>
      </c>
      <c r="R10" s="71">
        <v>499.90519</v>
      </c>
      <c r="S10" s="68">
        <f t="shared" si="8"/>
        <v>-0.72999999997591658</v>
      </c>
      <c r="T10" s="67">
        <f t="shared" si="9"/>
        <v>-3.1799999999861939</v>
      </c>
      <c r="U10" s="71">
        <v>499.90413999999998</v>
      </c>
      <c r="V10" s="68">
        <f t="shared" si="10"/>
        <v>-1.0500000000206455</v>
      </c>
      <c r="W10" s="85">
        <f t="shared" si="11"/>
        <v>-4.2300000000068394</v>
      </c>
      <c r="X10" s="83">
        <v>499.90408000000002</v>
      </c>
      <c r="Y10" s="67">
        <f t="shared" si="12"/>
        <v>-5.99999999622014E-2</v>
      </c>
      <c r="Z10" s="67">
        <f t="shared" si="13"/>
        <v>-4.2899999999690408</v>
      </c>
      <c r="AA10" s="83">
        <v>499.90352000000001</v>
      </c>
      <c r="AB10" s="67">
        <f t="shared" si="14"/>
        <v>-0.56000000000722139</v>
      </c>
      <c r="AC10" s="67">
        <f t="shared" si="1"/>
        <v>-4.8499999999762622</v>
      </c>
      <c r="AD10" s="68" t="s">
        <v>101</v>
      </c>
      <c r="AE10" s="97"/>
      <c r="AF10" s="81"/>
      <c r="AG10" s="102"/>
      <c r="AH10"/>
    </row>
    <row r="11" spans="1:34" s="31" customFormat="1" ht="13.5" customHeight="1" x14ac:dyDescent="0.2">
      <c r="A11" s="69">
        <v>647302</v>
      </c>
      <c r="B11" s="70" t="s">
        <v>87</v>
      </c>
      <c r="C11" s="71">
        <v>500.02422000000001</v>
      </c>
      <c r="D11" s="73"/>
      <c r="E11" s="73"/>
      <c r="F11" s="71">
        <v>500.02391999999998</v>
      </c>
      <c r="G11" s="68"/>
      <c r="H11" s="67">
        <f t="shared" si="0"/>
        <v>-0.30000000003838068</v>
      </c>
      <c r="I11" s="71">
        <v>500.02312999999998</v>
      </c>
      <c r="J11" s="67">
        <f t="shared" si="2"/>
        <v>-0.7899999999949614</v>
      </c>
      <c r="K11" s="67">
        <f t="shared" si="3"/>
        <v>-1.0900000000333421</v>
      </c>
      <c r="L11" s="71">
        <v>500.02348000000001</v>
      </c>
      <c r="M11" s="67">
        <f t="shared" si="4"/>
        <v>0.35000000002582965</v>
      </c>
      <c r="N11" s="67">
        <f t="shared" si="5"/>
        <v>-0.74000000000751243</v>
      </c>
      <c r="O11" s="83">
        <v>500.02265999999997</v>
      </c>
      <c r="P11" s="67">
        <f t="shared" si="6"/>
        <v>-0.82000000003290552</v>
      </c>
      <c r="Q11" s="67">
        <f t="shared" si="7"/>
        <v>-1.5600000000404179</v>
      </c>
      <c r="R11" s="71">
        <v>500.02273000000002</v>
      </c>
      <c r="S11" s="68">
        <f t="shared" si="8"/>
        <v>7.0000000050640665E-2</v>
      </c>
      <c r="T11" s="67">
        <f t="shared" si="9"/>
        <v>-1.4899999999897773</v>
      </c>
      <c r="U11" s="71">
        <v>500.02195999999998</v>
      </c>
      <c r="V11" s="68">
        <f t="shared" si="10"/>
        <v>-0.77000000004545655</v>
      </c>
      <c r="W11" s="67">
        <f t="shared" si="11"/>
        <v>-2.2600000000352338</v>
      </c>
      <c r="X11" s="83">
        <v>500.02219000000002</v>
      </c>
      <c r="Y11" s="67">
        <f t="shared" si="12"/>
        <v>0.23000000004458343</v>
      </c>
      <c r="Z11" s="67">
        <f t="shared" si="13"/>
        <v>-2.0299999999906504</v>
      </c>
      <c r="AA11" s="83">
        <v>500.02188999999998</v>
      </c>
      <c r="AB11" s="67">
        <f t="shared" si="14"/>
        <v>-0.30000000003838068</v>
      </c>
      <c r="AC11" s="67">
        <f t="shared" si="1"/>
        <v>-2.3300000000290311</v>
      </c>
      <c r="AD11" s="68" t="s">
        <v>99</v>
      </c>
      <c r="AE11" s="97"/>
      <c r="AF11" s="81"/>
      <c r="AG11" s="102"/>
      <c r="AH11"/>
    </row>
    <row r="12" spans="1:34" s="31" customFormat="1" ht="13.5" customHeight="1" x14ac:dyDescent="0.2">
      <c r="A12" s="69">
        <v>647304</v>
      </c>
      <c r="B12" s="70">
        <v>647022</v>
      </c>
      <c r="C12" s="71">
        <v>499.97277000000003</v>
      </c>
      <c r="D12" s="73"/>
      <c r="E12" s="73"/>
      <c r="F12" s="71">
        <v>499.97212999999999</v>
      </c>
      <c r="G12" s="68"/>
      <c r="H12" s="67">
        <f t="shared" si="0"/>
        <v>-0.64000000003261448</v>
      </c>
      <c r="I12" s="71">
        <v>499.97178000000002</v>
      </c>
      <c r="J12" s="67">
        <f t="shared" si="2"/>
        <v>-0.34999999996898623</v>
      </c>
      <c r="K12" s="67">
        <f t="shared" si="3"/>
        <v>-0.99000000000160071</v>
      </c>
      <c r="L12" s="71">
        <v>499.9717</v>
      </c>
      <c r="M12" s="67">
        <f t="shared" si="4"/>
        <v>-8.0000000025393092E-2</v>
      </c>
      <c r="N12" s="67">
        <f t="shared" si="5"/>
        <v>-1.0700000000269938</v>
      </c>
      <c r="O12" s="83">
        <v>499.97111000000001</v>
      </c>
      <c r="P12" s="67">
        <f t="shared" si="6"/>
        <v>-0.58999999998832209</v>
      </c>
      <c r="Q12" s="67">
        <f t="shared" si="7"/>
        <v>-1.6600000000153159</v>
      </c>
      <c r="R12" s="71">
        <v>499.97037</v>
      </c>
      <c r="S12" s="68">
        <f t="shared" si="8"/>
        <v>-0.74000000000751243</v>
      </c>
      <c r="T12" s="67">
        <f t="shared" si="9"/>
        <v>-2.4000000000228283</v>
      </c>
      <c r="U12" s="71">
        <v>499.96956</v>
      </c>
      <c r="V12" s="68">
        <f t="shared" si="10"/>
        <v>-0.81000000000130967</v>
      </c>
      <c r="W12" s="85">
        <f t="shared" si="11"/>
        <v>-3.210000000024138</v>
      </c>
      <c r="X12" s="83">
        <v>499.96965</v>
      </c>
      <c r="Y12" s="67">
        <f t="shared" si="12"/>
        <v>9.0000000000145519E-2</v>
      </c>
      <c r="Z12" s="67">
        <f t="shared" si="13"/>
        <v>-3.1200000000239925</v>
      </c>
      <c r="AA12" s="83">
        <v>499.96913000000001</v>
      </c>
      <c r="AB12" s="67">
        <f t="shared" si="14"/>
        <v>-0.51999999999452484</v>
      </c>
      <c r="AC12" s="67">
        <f t="shared" si="1"/>
        <v>-3.6400000000185173</v>
      </c>
      <c r="AD12" s="68" t="s">
        <v>100</v>
      </c>
      <c r="AE12" s="97"/>
      <c r="AF12" s="81"/>
      <c r="AG12" s="102"/>
      <c r="AH12"/>
    </row>
    <row r="13" spans="1:34" s="33" customFormat="1" ht="13.5" customHeight="1" x14ac:dyDescent="0.2">
      <c r="A13" s="69">
        <v>647306</v>
      </c>
      <c r="B13" s="70" t="s">
        <v>71</v>
      </c>
      <c r="C13" s="71">
        <v>499.99650000000003</v>
      </c>
      <c r="D13" s="71">
        <v>499.99678999999998</v>
      </c>
      <c r="E13" s="67">
        <f t="shared" ref="E13:E21" si="15">(D13-C13)*1000</f>
        <v>0.28999999994994141</v>
      </c>
      <c r="F13" s="71">
        <v>499.99687</v>
      </c>
      <c r="G13" s="67">
        <f>(F13-D13)*1000</f>
        <v>8.0000000025393092E-2</v>
      </c>
      <c r="H13" s="67">
        <f>(F13-C13)*1000</f>
        <v>0.3699999999753345</v>
      </c>
      <c r="I13" s="71">
        <v>499.99659000000003</v>
      </c>
      <c r="J13" s="67">
        <f t="shared" si="2"/>
        <v>-0.27999999997518898</v>
      </c>
      <c r="K13" s="67">
        <f t="shared" si="3"/>
        <v>9.0000000000145519E-2</v>
      </c>
      <c r="L13" s="71">
        <v>499.99664999999999</v>
      </c>
      <c r="M13" s="67">
        <f t="shared" si="4"/>
        <v>5.99999999622014E-2</v>
      </c>
      <c r="N13" s="67">
        <f>(L13-C13)*1000</f>
        <v>0.14999999996234692</v>
      </c>
      <c r="O13" s="83">
        <v>499.99605000000003</v>
      </c>
      <c r="P13" s="67">
        <f t="shared" si="6"/>
        <v>-0.59999999996307452</v>
      </c>
      <c r="Q13" s="67">
        <f t="shared" si="7"/>
        <v>-0.4500000000007276</v>
      </c>
      <c r="R13" s="71">
        <v>499.99583000000001</v>
      </c>
      <c r="S13" s="68">
        <f t="shared" si="8"/>
        <v>-0.22000000001298758</v>
      </c>
      <c r="T13" s="67">
        <f t="shared" si="9"/>
        <v>-0.67000000001371518</v>
      </c>
      <c r="U13" s="71">
        <v>499.99507</v>
      </c>
      <c r="V13" s="68">
        <f t="shared" si="10"/>
        <v>-0.7600000000138607</v>
      </c>
      <c r="W13" s="67">
        <f t="shared" si="11"/>
        <v>-1.4300000000275759</v>
      </c>
      <c r="X13" s="83">
        <v>499.99581999999998</v>
      </c>
      <c r="Y13" s="67">
        <f t="shared" si="12"/>
        <v>0.74999999998226485</v>
      </c>
      <c r="Z13" s="67">
        <f t="shared" si="13"/>
        <v>-0.68000000004531103</v>
      </c>
      <c r="AA13" s="83">
        <v>499.99597</v>
      </c>
      <c r="AB13" s="67">
        <f t="shared" si="14"/>
        <v>0.15000000001919034</v>
      </c>
      <c r="AC13" s="67">
        <f t="shared" si="1"/>
        <v>-0.53000000002612069</v>
      </c>
      <c r="AD13" s="68" t="s">
        <v>59</v>
      </c>
      <c r="AE13" s="97"/>
      <c r="AF13" s="81"/>
      <c r="AG13" s="102"/>
      <c r="AH13"/>
    </row>
    <row r="14" spans="1:34" s="33" customFormat="1" ht="13.5" customHeight="1" x14ac:dyDescent="0.2">
      <c r="A14" s="69">
        <v>647308</v>
      </c>
      <c r="B14" s="70" t="s">
        <v>72</v>
      </c>
      <c r="C14" s="71">
        <v>500.09805</v>
      </c>
      <c r="D14" s="71">
        <v>500.09834000000001</v>
      </c>
      <c r="E14" s="67">
        <f t="shared" si="15"/>
        <v>0.29000000000678483</v>
      </c>
      <c r="F14" s="71">
        <v>500.09886</v>
      </c>
      <c r="G14" s="67">
        <f t="shared" ref="G14:G21" si="16">(F14-D14)*1000</f>
        <v>0.51999999999452484</v>
      </c>
      <c r="H14" s="67">
        <f t="shared" ref="H14:H21" si="17">(F14-C14)*1000</f>
        <v>0.81000000000130967</v>
      </c>
      <c r="I14" s="71">
        <v>500.09872000000001</v>
      </c>
      <c r="J14" s="67">
        <f t="shared" si="2"/>
        <v>-0.13999999998759449</v>
      </c>
      <c r="K14" s="67">
        <f t="shared" si="3"/>
        <v>0.67000000001371518</v>
      </c>
      <c r="L14" s="71">
        <v>500.09885000000003</v>
      </c>
      <c r="M14" s="67">
        <f t="shared" si="4"/>
        <v>0.13000000001284207</v>
      </c>
      <c r="N14" s="67">
        <f t="shared" si="5"/>
        <v>0.80000000002655725</v>
      </c>
      <c r="O14" s="83">
        <v>500.09861000000001</v>
      </c>
      <c r="P14" s="67">
        <f t="shared" si="6"/>
        <v>-0.24000000001933586</v>
      </c>
      <c r="Q14" s="67">
        <f t="shared" si="7"/>
        <v>0.56000000000722139</v>
      </c>
      <c r="R14" s="71">
        <v>500.09823999999998</v>
      </c>
      <c r="S14" s="68">
        <f t="shared" si="8"/>
        <v>-0.37000000003217792</v>
      </c>
      <c r="T14" s="67">
        <f t="shared" si="9"/>
        <v>0.18999999997504347</v>
      </c>
      <c r="U14" s="71">
        <v>500.09744000000001</v>
      </c>
      <c r="V14" s="68">
        <f t="shared" si="10"/>
        <v>-0.79999999996971383</v>
      </c>
      <c r="W14" s="67">
        <f t="shared" si="11"/>
        <v>-0.60999999999467036</v>
      </c>
      <c r="X14" s="83">
        <v>500.09814999999998</v>
      </c>
      <c r="Y14" s="67">
        <f t="shared" si="12"/>
        <v>0.70999999996956831</v>
      </c>
      <c r="Z14" s="67">
        <f t="shared" si="13"/>
        <v>9.9999999974897946E-2</v>
      </c>
      <c r="AA14" s="83">
        <v>500.09832</v>
      </c>
      <c r="AB14" s="67">
        <f t="shared" si="14"/>
        <v>0.17000000002553861</v>
      </c>
      <c r="AC14" s="67">
        <f t="shared" si="1"/>
        <v>0.27000000000043656</v>
      </c>
      <c r="AD14" s="68" t="s">
        <v>60</v>
      </c>
      <c r="AE14" s="97"/>
      <c r="AF14" s="81"/>
      <c r="AG14" s="102"/>
      <c r="AH14"/>
    </row>
    <row r="15" spans="1:34" s="33" customFormat="1" ht="13.5" customHeight="1" x14ac:dyDescent="0.2">
      <c r="A15" s="69">
        <v>647310</v>
      </c>
      <c r="B15" s="70" t="s">
        <v>73</v>
      </c>
      <c r="C15" s="71">
        <v>499.78426000000002</v>
      </c>
      <c r="D15" s="71">
        <v>499.78330999999997</v>
      </c>
      <c r="E15" s="67">
        <f t="shared" si="15"/>
        <v>-0.95000000004574758</v>
      </c>
      <c r="F15" s="71">
        <v>499.78374000000002</v>
      </c>
      <c r="G15" s="67">
        <f t="shared" si="16"/>
        <v>0.43000000005122274</v>
      </c>
      <c r="H15" s="67">
        <f t="shared" si="17"/>
        <v>-0.51999999999452484</v>
      </c>
      <c r="I15" s="71">
        <v>499.78341999999998</v>
      </c>
      <c r="J15" s="67">
        <f t="shared" si="2"/>
        <v>-0.32000000004472895</v>
      </c>
      <c r="K15" s="67">
        <f t="shared" si="3"/>
        <v>-0.84000000003925379</v>
      </c>
      <c r="L15" s="71">
        <v>499.78338000000002</v>
      </c>
      <c r="M15" s="67">
        <f t="shared" si="4"/>
        <v>-3.9999999955853127E-2</v>
      </c>
      <c r="N15" s="67">
        <f t="shared" si="5"/>
        <v>-0.87999999999510692</v>
      </c>
      <c r="O15" s="83">
        <v>499.78280000000001</v>
      </c>
      <c r="P15" s="67">
        <f t="shared" si="6"/>
        <v>-0.58000000001356966</v>
      </c>
      <c r="Q15" s="67">
        <f t="shared" si="7"/>
        <v>-1.4600000000086766</v>
      </c>
      <c r="R15" s="71">
        <v>499.78253000000001</v>
      </c>
      <c r="S15" s="68">
        <f t="shared" si="8"/>
        <v>-0.27000000000043656</v>
      </c>
      <c r="T15" s="67">
        <f t="shared" si="9"/>
        <v>-1.7300000000091131</v>
      </c>
      <c r="U15" s="71">
        <v>499.78120000000001</v>
      </c>
      <c r="V15" s="68">
        <f t="shared" si="10"/>
        <v>-1.3299999999958345</v>
      </c>
      <c r="W15" s="67">
        <f t="shared" si="11"/>
        <v>-3.0600000000049477</v>
      </c>
      <c r="X15" s="83">
        <v>499.78241000000003</v>
      </c>
      <c r="Y15" s="67">
        <f t="shared" si="12"/>
        <v>1.2100000000145883</v>
      </c>
      <c r="Z15" s="67">
        <f t="shared" si="13"/>
        <v>-1.8499999999903594</v>
      </c>
      <c r="AA15" s="83">
        <v>499.78250000000003</v>
      </c>
      <c r="AB15" s="67">
        <f t="shared" si="14"/>
        <v>9.0000000000145519E-2</v>
      </c>
      <c r="AC15" s="67">
        <f t="shared" si="1"/>
        <v>-1.7599999999902138</v>
      </c>
      <c r="AD15" s="68" t="s">
        <v>61</v>
      </c>
      <c r="AE15" s="97"/>
      <c r="AF15" s="81"/>
      <c r="AG15" s="102"/>
      <c r="AH15"/>
    </row>
    <row r="16" spans="1:34" s="33" customFormat="1" ht="13.5" customHeight="1" x14ac:dyDescent="0.2">
      <c r="A16" s="69">
        <v>647312</v>
      </c>
      <c r="B16" s="70" t="s">
        <v>74</v>
      </c>
      <c r="C16" s="71">
        <v>499.58334000000002</v>
      </c>
      <c r="D16" s="71">
        <v>499.58240000000001</v>
      </c>
      <c r="E16" s="67">
        <f t="shared" si="15"/>
        <v>-0.94000000001415174</v>
      </c>
      <c r="F16" s="71">
        <v>499.58199000000002</v>
      </c>
      <c r="G16" s="67">
        <f t="shared" si="16"/>
        <v>-0.40999999998803105</v>
      </c>
      <c r="H16" s="67">
        <f t="shared" si="17"/>
        <v>-1.3500000000021828</v>
      </c>
      <c r="I16" s="71">
        <v>499.58145000000002</v>
      </c>
      <c r="J16" s="67">
        <f t="shared" si="2"/>
        <v>-0.54000000000087311</v>
      </c>
      <c r="K16" s="67">
        <f t="shared" si="3"/>
        <v>-1.8900000000030559</v>
      </c>
      <c r="L16" s="71">
        <v>499.5804</v>
      </c>
      <c r="M16" s="67">
        <f t="shared" si="4"/>
        <v>-1.0500000000206455</v>
      </c>
      <c r="N16" s="67">
        <f t="shared" si="5"/>
        <v>-2.9400000000237014</v>
      </c>
      <c r="O16" s="83">
        <v>499.57911000000001</v>
      </c>
      <c r="P16" s="67">
        <f t="shared" si="6"/>
        <v>-1.289999999983138</v>
      </c>
      <c r="Q16" s="67">
        <f t="shared" si="7"/>
        <v>-4.2300000000068394</v>
      </c>
      <c r="R16" s="71">
        <v>499.57717000000002</v>
      </c>
      <c r="S16" s="68">
        <f t="shared" si="8"/>
        <v>-1.9399999999905049</v>
      </c>
      <c r="T16" s="67">
        <f t="shared" si="9"/>
        <v>-6.1699999999973443</v>
      </c>
      <c r="U16" s="71">
        <v>499.57339999999999</v>
      </c>
      <c r="V16" s="68">
        <f t="shared" si="10"/>
        <v>-3.7700000000313594</v>
      </c>
      <c r="W16" s="84">
        <f t="shared" si="11"/>
        <v>-9.9400000000287037</v>
      </c>
      <c r="X16" s="83">
        <v>499.57377000000002</v>
      </c>
      <c r="Y16" s="67">
        <f t="shared" si="12"/>
        <v>0.37000000003217792</v>
      </c>
      <c r="Z16" s="67">
        <f t="shared" si="13"/>
        <v>-9.5699999999965257</v>
      </c>
      <c r="AA16" s="83">
        <v>499.57258999999999</v>
      </c>
      <c r="AB16" s="67">
        <f t="shared" si="14"/>
        <v>-1.1800000000334876</v>
      </c>
      <c r="AC16" s="67">
        <f t="shared" si="1"/>
        <v>-10.750000000030013</v>
      </c>
      <c r="AD16" s="68" t="s">
        <v>62</v>
      </c>
      <c r="AE16" s="96"/>
      <c r="AF16" s="81"/>
      <c r="AG16" s="102"/>
      <c r="AH16"/>
    </row>
    <row r="17" spans="1:34" s="33" customFormat="1" ht="13.5" customHeight="1" x14ac:dyDescent="0.2">
      <c r="A17" s="69">
        <v>647314</v>
      </c>
      <c r="B17" s="70" t="s">
        <v>75</v>
      </c>
      <c r="C17" s="71">
        <v>499.94803999999999</v>
      </c>
      <c r="D17" s="71">
        <v>499.94842999999997</v>
      </c>
      <c r="E17" s="67">
        <f t="shared" si="15"/>
        <v>0.38999999998168278</v>
      </c>
      <c r="F17" s="71">
        <v>499.94851</v>
      </c>
      <c r="G17" s="67">
        <f t="shared" si="16"/>
        <v>8.0000000025393092E-2</v>
      </c>
      <c r="H17" s="67">
        <f t="shared" si="17"/>
        <v>0.47000000000707587</v>
      </c>
      <c r="I17" s="71">
        <v>499.94832000000002</v>
      </c>
      <c r="J17" s="67">
        <f t="shared" si="2"/>
        <v>-0.18999999997504347</v>
      </c>
      <c r="K17" s="67">
        <f t="shared" si="3"/>
        <v>0.2800000000320324</v>
      </c>
      <c r="L17" s="71">
        <v>499.94758999999999</v>
      </c>
      <c r="M17" s="67">
        <f t="shared" si="4"/>
        <v>-0.73000000003276</v>
      </c>
      <c r="N17" s="67">
        <f t="shared" si="5"/>
        <v>-0.4500000000007276</v>
      </c>
      <c r="O17" s="83">
        <v>499.94711999999998</v>
      </c>
      <c r="P17" s="67">
        <f t="shared" si="6"/>
        <v>-0.47000000000707587</v>
      </c>
      <c r="Q17" s="67">
        <f t="shared" si="7"/>
        <v>-0.92000000000780346</v>
      </c>
      <c r="R17" s="71">
        <v>499.94644</v>
      </c>
      <c r="S17" s="68">
        <f t="shared" si="8"/>
        <v>-0.67999999998846761</v>
      </c>
      <c r="T17" s="67">
        <f t="shared" si="9"/>
        <v>-1.5999999999962711</v>
      </c>
      <c r="U17" s="71">
        <v>499.94540000000001</v>
      </c>
      <c r="V17" s="68">
        <f t="shared" si="10"/>
        <v>-1.0399999999890497</v>
      </c>
      <c r="W17" s="67">
        <f t="shared" si="11"/>
        <v>-2.6399999999853208</v>
      </c>
      <c r="X17" s="83">
        <v>499.94718999999998</v>
      </c>
      <c r="Y17" s="67">
        <f t="shared" si="12"/>
        <v>1.7899999999713145</v>
      </c>
      <c r="Z17" s="67">
        <f t="shared" si="13"/>
        <v>-0.85000000001400622</v>
      </c>
      <c r="AA17" s="83">
        <v>499.94880999999998</v>
      </c>
      <c r="AB17" s="67">
        <f t="shared" si="14"/>
        <v>1.6200000000026193</v>
      </c>
      <c r="AC17" s="67">
        <f t="shared" si="1"/>
        <v>0.76999999998861313</v>
      </c>
      <c r="AD17" s="68" t="s">
        <v>63</v>
      </c>
      <c r="AE17" s="97"/>
      <c r="AF17" s="81"/>
      <c r="AG17" s="102"/>
      <c r="AH17"/>
    </row>
    <row r="18" spans="1:34" s="33" customFormat="1" ht="13.5" customHeight="1" x14ac:dyDescent="0.2">
      <c r="A18" s="69">
        <v>647316</v>
      </c>
      <c r="B18" s="70" t="s">
        <v>76</v>
      </c>
      <c r="C18" s="71">
        <v>499.96852999999999</v>
      </c>
      <c r="D18" s="71">
        <v>499.96758</v>
      </c>
      <c r="E18" s="67">
        <f t="shared" si="15"/>
        <v>-0.94999999998890416</v>
      </c>
      <c r="F18" s="71">
        <v>499.96782000000002</v>
      </c>
      <c r="G18" s="67">
        <f t="shared" si="16"/>
        <v>0.24000000001933586</v>
      </c>
      <c r="H18" s="67">
        <f t="shared" si="17"/>
        <v>-0.70999999996956831</v>
      </c>
      <c r="I18" s="71">
        <v>499.96751999999998</v>
      </c>
      <c r="J18" s="67">
        <f t="shared" si="2"/>
        <v>-0.30000000003838068</v>
      </c>
      <c r="K18" s="67">
        <f t="shared" si="3"/>
        <v>-1.010000000007949</v>
      </c>
      <c r="L18" s="71">
        <v>499.96746000000002</v>
      </c>
      <c r="M18" s="67">
        <f t="shared" si="4"/>
        <v>-5.99999999622014E-2</v>
      </c>
      <c r="N18" s="67">
        <f t="shared" si="5"/>
        <v>-1.0699999999701504</v>
      </c>
      <c r="O18" s="83">
        <v>499.96739000000002</v>
      </c>
      <c r="P18" s="67">
        <f t="shared" si="6"/>
        <v>-6.9999999993797246E-2</v>
      </c>
      <c r="Q18" s="67">
        <f t="shared" si="7"/>
        <v>-1.1399999999639476</v>
      </c>
      <c r="R18" s="71">
        <v>499.96721000000002</v>
      </c>
      <c r="S18" s="68">
        <f t="shared" si="8"/>
        <v>-0.18000000000029104</v>
      </c>
      <c r="T18" s="67">
        <f t="shared" si="9"/>
        <v>-1.3199999999642387</v>
      </c>
      <c r="U18" s="71">
        <v>499.96557999999999</v>
      </c>
      <c r="V18" s="68">
        <f t="shared" si="10"/>
        <v>-1.6300000000342152</v>
      </c>
      <c r="W18" s="67">
        <f t="shared" si="11"/>
        <v>-2.9499999999984539</v>
      </c>
      <c r="X18" s="83">
        <v>499.96722999999997</v>
      </c>
      <c r="Y18" s="67">
        <f t="shared" si="12"/>
        <v>1.64999999998372</v>
      </c>
      <c r="Z18" s="67">
        <f t="shared" si="13"/>
        <v>-1.3000000000147338</v>
      </c>
      <c r="AA18" s="83">
        <v>499.96708999999998</v>
      </c>
      <c r="AB18" s="67">
        <f t="shared" si="14"/>
        <v>-0.13999999998759449</v>
      </c>
      <c r="AC18" s="67">
        <f t="shared" si="1"/>
        <v>-1.4400000000023283</v>
      </c>
      <c r="AD18" s="68" t="s">
        <v>64</v>
      </c>
      <c r="AE18" s="97"/>
      <c r="AF18" s="81"/>
      <c r="AG18" s="102"/>
      <c r="AH18"/>
    </row>
    <row r="19" spans="1:34" s="33" customFormat="1" ht="13.5" customHeight="1" x14ac:dyDescent="0.2">
      <c r="A19" s="69">
        <v>647318</v>
      </c>
      <c r="B19" s="70" t="s">
        <v>77</v>
      </c>
      <c r="C19" s="71">
        <v>500.05556999999999</v>
      </c>
      <c r="D19" s="71">
        <v>500.05592999999999</v>
      </c>
      <c r="E19" s="67">
        <f t="shared" si="15"/>
        <v>0.36000000000058208</v>
      </c>
      <c r="F19" s="71">
        <v>500.05610000000001</v>
      </c>
      <c r="G19" s="67">
        <f t="shared" si="16"/>
        <v>0.17000000002553861</v>
      </c>
      <c r="H19" s="67">
        <f t="shared" si="17"/>
        <v>0.53000000002612069</v>
      </c>
      <c r="I19" s="71">
        <v>500.05624</v>
      </c>
      <c r="J19" s="67">
        <f t="shared" si="2"/>
        <v>0.13999999998759449</v>
      </c>
      <c r="K19" s="67">
        <f t="shared" si="3"/>
        <v>0.67000000001371518</v>
      </c>
      <c r="L19" s="71">
        <v>500.05604</v>
      </c>
      <c r="M19" s="67">
        <f t="shared" si="4"/>
        <v>-0.20000000000663931</v>
      </c>
      <c r="N19" s="67">
        <f t="shared" si="5"/>
        <v>0.47000000000707587</v>
      </c>
      <c r="O19" s="83">
        <v>500.05606999999998</v>
      </c>
      <c r="P19" s="67">
        <f t="shared" si="6"/>
        <v>2.99999999811007E-2</v>
      </c>
      <c r="Q19" s="67">
        <f t="shared" si="7"/>
        <v>0.49999999998817657</v>
      </c>
      <c r="R19" s="71">
        <v>500.05590999999998</v>
      </c>
      <c r="S19" s="68">
        <f t="shared" si="8"/>
        <v>-0.15999999999394277</v>
      </c>
      <c r="T19" s="67">
        <f t="shared" si="9"/>
        <v>0.3399999999942338</v>
      </c>
      <c r="U19" s="71">
        <v>500.05504999999999</v>
      </c>
      <c r="V19" s="68">
        <f t="shared" si="10"/>
        <v>-0.85999999998875865</v>
      </c>
      <c r="W19" s="67">
        <f t="shared" si="11"/>
        <v>-0.51999999999452484</v>
      </c>
      <c r="X19" s="83">
        <v>500.05655000000002</v>
      </c>
      <c r="Y19" s="67">
        <f t="shared" si="12"/>
        <v>1.5000000000213731</v>
      </c>
      <c r="Z19" s="67">
        <f t="shared" si="13"/>
        <v>0.98000000002684828</v>
      </c>
      <c r="AA19" s="83">
        <v>500.05671999999998</v>
      </c>
      <c r="AB19" s="67">
        <f t="shared" si="14"/>
        <v>0.16999999996869519</v>
      </c>
      <c r="AC19" s="67">
        <f t="shared" si="1"/>
        <v>1.1499999999955435</v>
      </c>
      <c r="AD19" s="68" t="s">
        <v>65</v>
      </c>
      <c r="AE19" s="97"/>
      <c r="AF19" s="81"/>
      <c r="AG19" s="102"/>
      <c r="AH19"/>
    </row>
    <row r="20" spans="1:34" s="33" customFormat="1" ht="13.5" customHeight="1" x14ac:dyDescent="0.2">
      <c r="A20" s="69">
        <v>647320</v>
      </c>
      <c r="B20" s="70" t="s">
        <v>78</v>
      </c>
      <c r="C20" s="71">
        <v>500.0378</v>
      </c>
      <c r="D20" s="71">
        <v>500.03881999999999</v>
      </c>
      <c r="E20" s="67">
        <f t="shared" si="15"/>
        <v>1.0199999999827014</v>
      </c>
      <c r="F20" s="71">
        <v>500.03895</v>
      </c>
      <c r="G20" s="67">
        <f t="shared" si="16"/>
        <v>0.13000000001284207</v>
      </c>
      <c r="H20" s="67">
        <f t="shared" si="17"/>
        <v>1.1499999999955435</v>
      </c>
      <c r="I20" s="71">
        <v>500.03892999999999</v>
      </c>
      <c r="J20" s="67">
        <f t="shared" si="2"/>
        <v>-2.0000000006348273E-2</v>
      </c>
      <c r="K20" s="67">
        <f t="shared" si="3"/>
        <v>1.1299999999891952</v>
      </c>
      <c r="L20" s="71">
        <v>500.03861000000001</v>
      </c>
      <c r="M20" s="67">
        <f t="shared" si="4"/>
        <v>-0.31999999998788553</v>
      </c>
      <c r="N20" s="67">
        <f t="shared" si="5"/>
        <v>0.81000000000130967</v>
      </c>
      <c r="O20" s="83">
        <v>500.03825000000001</v>
      </c>
      <c r="P20" s="67">
        <f t="shared" si="6"/>
        <v>-0.36000000000058208</v>
      </c>
      <c r="Q20" s="67">
        <f t="shared" si="7"/>
        <v>0.4500000000007276</v>
      </c>
      <c r="R20" s="71">
        <v>500.03771999999998</v>
      </c>
      <c r="S20" s="68">
        <f t="shared" si="8"/>
        <v>-0.53000000002612069</v>
      </c>
      <c r="T20" s="67">
        <f t="shared" si="9"/>
        <v>-8.0000000025393092E-2</v>
      </c>
      <c r="U20" s="71">
        <v>500.03656000000001</v>
      </c>
      <c r="V20" s="68">
        <f t="shared" si="10"/>
        <v>-1.1599999999702959</v>
      </c>
      <c r="W20" s="67">
        <f t="shared" si="11"/>
        <v>-1.239999999995689</v>
      </c>
      <c r="X20" s="83">
        <v>500.03771999999998</v>
      </c>
      <c r="Y20" s="67">
        <f t="shared" si="12"/>
        <v>1.1599999999702959</v>
      </c>
      <c r="Z20" s="67">
        <f t="shared" si="13"/>
        <v>-8.0000000025393092E-2</v>
      </c>
      <c r="AA20" s="83">
        <v>500.03782999999999</v>
      </c>
      <c r="AB20" s="67">
        <f t="shared" si="14"/>
        <v>0.11000000000649379</v>
      </c>
      <c r="AC20" s="67">
        <f t="shared" si="1"/>
        <v>2.99999999811007E-2</v>
      </c>
      <c r="AD20" s="68" t="s">
        <v>66</v>
      </c>
      <c r="AE20" s="97"/>
      <c r="AF20" s="81"/>
      <c r="AG20" s="102"/>
      <c r="AH20"/>
    </row>
    <row r="21" spans="1:34" s="33" customFormat="1" ht="13.5" customHeight="1" x14ac:dyDescent="0.2">
      <c r="A21" s="69">
        <v>647322</v>
      </c>
      <c r="B21" s="70" t="s">
        <v>79</v>
      </c>
      <c r="C21" s="71">
        <v>500.01560999999998</v>
      </c>
      <c r="D21" s="71">
        <v>500.01551000000001</v>
      </c>
      <c r="E21" s="67">
        <f t="shared" si="15"/>
        <v>-9.9999999974897946E-2</v>
      </c>
      <c r="F21" s="71">
        <v>500.01567999999997</v>
      </c>
      <c r="G21" s="67">
        <f t="shared" si="16"/>
        <v>0.16999999996869519</v>
      </c>
      <c r="H21" s="67">
        <f t="shared" si="17"/>
        <v>6.9999999993797246E-2</v>
      </c>
      <c r="I21" s="71">
        <v>500.01569999999998</v>
      </c>
      <c r="J21" s="67">
        <f t="shared" si="2"/>
        <v>2.0000000006348273E-2</v>
      </c>
      <c r="K21" s="67">
        <f t="shared" si="3"/>
        <v>9.0000000000145519E-2</v>
      </c>
      <c r="L21" s="71">
        <v>500.01567999999997</v>
      </c>
      <c r="M21" s="67">
        <f t="shared" si="4"/>
        <v>-2.0000000006348273E-2</v>
      </c>
      <c r="N21" s="67">
        <f t="shared" si="5"/>
        <v>6.9999999993797246E-2</v>
      </c>
      <c r="O21" s="83">
        <v>500.01537999999999</v>
      </c>
      <c r="P21" s="67">
        <f t="shared" si="6"/>
        <v>-0.29999999998153726</v>
      </c>
      <c r="Q21" s="67">
        <f t="shared" si="7"/>
        <v>-0.22999999998774001</v>
      </c>
      <c r="R21" s="71">
        <v>500.01542999999998</v>
      </c>
      <c r="S21" s="68">
        <f t="shared" si="8"/>
        <v>4.9999999987448973E-2</v>
      </c>
      <c r="T21" s="67">
        <f t="shared" si="9"/>
        <v>-0.18000000000029104</v>
      </c>
      <c r="U21" s="71">
        <v>500.01434999999998</v>
      </c>
      <c r="V21" s="68">
        <f t="shared" si="10"/>
        <v>-1.0800000000017462</v>
      </c>
      <c r="W21" s="67">
        <f t="shared" si="11"/>
        <v>-1.2600000000020373</v>
      </c>
      <c r="X21" s="83">
        <v>500.01580999999999</v>
      </c>
      <c r="Y21" s="67">
        <f t="shared" si="12"/>
        <v>1.4600000000086766</v>
      </c>
      <c r="Z21" s="67">
        <f t="shared" si="13"/>
        <v>0.20000000000663931</v>
      </c>
      <c r="AA21" s="83">
        <v>500.01603999999998</v>
      </c>
      <c r="AB21" s="67">
        <f t="shared" si="14"/>
        <v>0.22999999998774001</v>
      </c>
      <c r="AC21" s="67">
        <f t="shared" si="1"/>
        <v>0.42999999999437932</v>
      </c>
      <c r="AD21" s="68" t="s">
        <v>67</v>
      </c>
      <c r="AE21" s="97"/>
      <c r="AF21" s="81"/>
      <c r="AG21" s="102"/>
      <c r="AH21"/>
    </row>
    <row r="22" spans="1:34" s="33" customFormat="1" ht="13.5" customHeight="1" x14ac:dyDescent="0.2">
      <c r="A22" s="69">
        <v>647324</v>
      </c>
      <c r="B22" s="70" t="s">
        <v>112</v>
      </c>
      <c r="C22" s="71"/>
      <c r="D22" s="71"/>
      <c r="E22" s="67"/>
      <c r="F22" s="71">
        <v>499.94681000000003</v>
      </c>
      <c r="G22" s="72"/>
      <c r="H22" s="67"/>
      <c r="I22" s="71">
        <v>499.94713000000002</v>
      </c>
      <c r="J22" s="67">
        <f t="shared" si="2"/>
        <v>0.31999999998788553</v>
      </c>
      <c r="K22" s="67">
        <f t="shared" ref="K22:K27" si="18">(I22-F22)*1000</f>
        <v>0.31999999998788553</v>
      </c>
      <c r="L22" s="71">
        <v>499.94704999999999</v>
      </c>
      <c r="M22" s="67">
        <f t="shared" si="4"/>
        <v>-8.0000000025393092E-2</v>
      </c>
      <c r="N22" s="67">
        <f t="shared" ref="N22:N27" si="19">(L22-F22)*1000</f>
        <v>0.23999999996249244</v>
      </c>
      <c r="O22" s="83">
        <v>499.94686000000002</v>
      </c>
      <c r="P22" s="67">
        <f t="shared" si="6"/>
        <v>-0.18999999997504347</v>
      </c>
      <c r="Q22" s="67">
        <f t="shared" ref="Q22:Q27" si="20">(O22-F22)*1000</f>
        <v>4.9999999987448973E-2</v>
      </c>
      <c r="R22" s="71">
        <v>499.94695000000002</v>
      </c>
      <c r="S22" s="68">
        <f t="shared" si="8"/>
        <v>9.0000000000145519E-2</v>
      </c>
      <c r="T22" s="67">
        <f t="shared" ref="T22:T27" si="21">(R22-F22)*1000</f>
        <v>0.13999999998759449</v>
      </c>
      <c r="U22" s="71">
        <v>499.94598999999999</v>
      </c>
      <c r="V22" s="68">
        <f t="shared" si="10"/>
        <v>-0.96000000002050001</v>
      </c>
      <c r="W22" s="67">
        <f t="shared" ref="W22:W27" si="22">(U22-F22)*1000</f>
        <v>-0.82000000003290552</v>
      </c>
      <c r="X22" s="83">
        <v>499.94778000000002</v>
      </c>
      <c r="Y22" s="67">
        <f t="shared" si="12"/>
        <v>1.790000000028158</v>
      </c>
      <c r="Z22" s="67">
        <f t="shared" ref="Z22:Z27" si="23">(X22-F22)*1000</f>
        <v>0.96999999999525244</v>
      </c>
      <c r="AA22" s="83">
        <v>499.94774000000001</v>
      </c>
      <c r="AB22" s="67">
        <f t="shared" si="14"/>
        <v>-4.0000000012696546E-2</v>
      </c>
      <c r="AC22" s="67">
        <f t="shared" ref="AC22:AC27" si="24">(AA22-F22)*1000</f>
        <v>0.92999999998255589</v>
      </c>
      <c r="AD22" s="68" t="s">
        <v>105</v>
      </c>
      <c r="AE22" s="97"/>
      <c r="AF22" s="81"/>
      <c r="AG22" s="102"/>
      <c r="AH22"/>
    </row>
    <row r="23" spans="1:34" s="33" customFormat="1" ht="13.5" customHeight="1" x14ac:dyDescent="0.2">
      <c r="A23" s="69">
        <v>647326</v>
      </c>
      <c r="B23" s="70" t="s">
        <v>113</v>
      </c>
      <c r="C23" s="71"/>
      <c r="D23" s="71"/>
      <c r="E23" s="67"/>
      <c r="F23" s="71">
        <v>499.86995000000002</v>
      </c>
      <c r="G23" s="72"/>
      <c r="H23" s="67"/>
      <c r="I23" s="71">
        <v>499.87040000000002</v>
      </c>
      <c r="J23" s="67">
        <f t="shared" si="2"/>
        <v>0.4500000000007276</v>
      </c>
      <c r="K23" s="67">
        <f t="shared" si="18"/>
        <v>0.4500000000007276</v>
      </c>
      <c r="L23" s="71">
        <v>499.87007</v>
      </c>
      <c r="M23" s="67">
        <f t="shared" si="4"/>
        <v>-0.33000000001948138</v>
      </c>
      <c r="N23" s="67">
        <f t="shared" si="19"/>
        <v>0.11999999998124622</v>
      </c>
      <c r="O23" s="83">
        <v>499.87002000000001</v>
      </c>
      <c r="P23" s="67">
        <f t="shared" si="6"/>
        <v>-4.9999999987448973E-2</v>
      </c>
      <c r="Q23" s="67">
        <f t="shared" si="20"/>
        <v>6.9999999993797246E-2</v>
      </c>
      <c r="R23" s="71">
        <v>499.86984999999999</v>
      </c>
      <c r="S23" s="68">
        <f t="shared" si="8"/>
        <v>-0.17000000002553861</v>
      </c>
      <c r="T23" s="67">
        <f t="shared" si="21"/>
        <v>-0.10000000003174137</v>
      </c>
      <c r="U23" s="71">
        <v>499.86900000000003</v>
      </c>
      <c r="V23" s="68">
        <f t="shared" si="10"/>
        <v>-0.8499999999571628</v>
      </c>
      <c r="W23" s="67">
        <f t="shared" si="22"/>
        <v>-0.94999999998890416</v>
      </c>
      <c r="X23" s="83">
        <v>499.87061999999997</v>
      </c>
      <c r="Y23" s="67">
        <f t="shared" si="12"/>
        <v>1.6199999999457759</v>
      </c>
      <c r="Z23" s="67">
        <f t="shared" si="23"/>
        <v>0.66999999995687176</v>
      </c>
      <c r="AA23" s="83">
        <v>499.87052</v>
      </c>
      <c r="AB23" s="67">
        <f t="shared" si="14"/>
        <v>-9.9999999974897946E-2</v>
      </c>
      <c r="AC23" s="67">
        <f t="shared" si="24"/>
        <v>0.56999999998197382</v>
      </c>
      <c r="AD23" s="68" t="s">
        <v>106</v>
      </c>
      <c r="AE23" s="97"/>
      <c r="AF23" s="81"/>
      <c r="AG23" s="102"/>
      <c r="AH23"/>
    </row>
    <row r="24" spans="1:34" s="33" customFormat="1" ht="13.5" customHeight="1" x14ac:dyDescent="0.2">
      <c r="A24" s="69">
        <v>647328</v>
      </c>
      <c r="B24" s="70" t="s">
        <v>114</v>
      </c>
      <c r="C24" s="71"/>
      <c r="D24" s="71"/>
      <c r="E24" s="67"/>
      <c r="F24" s="71">
        <v>499.89003000000002</v>
      </c>
      <c r="G24" s="72"/>
      <c r="H24" s="67"/>
      <c r="I24" s="71">
        <v>499.89019999999999</v>
      </c>
      <c r="J24" s="67">
        <f>(I24-F24)*1000</f>
        <v>0.16999999996869519</v>
      </c>
      <c r="K24" s="67">
        <f t="shared" si="18"/>
        <v>0.16999999996869519</v>
      </c>
      <c r="L24" s="71">
        <v>499.89008000000001</v>
      </c>
      <c r="M24" s="67">
        <f>(L24-I24)*1000</f>
        <v>-0.11999999998124622</v>
      </c>
      <c r="N24" s="67">
        <f t="shared" si="19"/>
        <v>4.9999999987448973E-2</v>
      </c>
      <c r="O24" s="83">
        <v>499.88979</v>
      </c>
      <c r="P24" s="67">
        <f t="shared" si="6"/>
        <v>-0.29000000000678483</v>
      </c>
      <c r="Q24" s="67">
        <f t="shared" si="20"/>
        <v>-0.24000000001933586</v>
      </c>
      <c r="R24" s="71">
        <v>499.88932999999997</v>
      </c>
      <c r="S24" s="68">
        <f t="shared" si="8"/>
        <v>-0.46000000003232344</v>
      </c>
      <c r="T24" s="67">
        <f t="shared" si="21"/>
        <v>-0.7000000000516593</v>
      </c>
      <c r="U24" s="71">
        <v>499.88898</v>
      </c>
      <c r="V24" s="68">
        <f t="shared" si="10"/>
        <v>-0.34999999996898623</v>
      </c>
      <c r="W24" s="67">
        <f t="shared" si="22"/>
        <v>-1.0500000000206455</v>
      </c>
      <c r="X24" s="83">
        <v>499.88994000000002</v>
      </c>
      <c r="Y24" s="67">
        <f t="shared" si="12"/>
        <v>0.96000000002050001</v>
      </c>
      <c r="Z24" s="67">
        <f t="shared" si="23"/>
        <v>-9.0000000000145519E-2</v>
      </c>
      <c r="AA24" s="83">
        <v>499.88967000000002</v>
      </c>
      <c r="AB24" s="67">
        <f t="shared" si="14"/>
        <v>-0.27000000000043656</v>
      </c>
      <c r="AC24" s="67">
        <f t="shared" si="24"/>
        <v>-0.36000000000058208</v>
      </c>
      <c r="AD24" s="68" t="s">
        <v>107</v>
      </c>
      <c r="AE24" s="97"/>
      <c r="AF24" s="81"/>
      <c r="AG24" s="102"/>
      <c r="AH24"/>
    </row>
    <row r="25" spans="1:34" s="33" customFormat="1" ht="13.5" customHeight="1" x14ac:dyDescent="0.2">
      <c r="A25" s="69">
        <v>647330</v>
      </c>
      <c r="B25" s="70" t="s">
        <v>115</v>
      </c>
      <c r="C25" s="71"/>
      <c r="D25" s="71"/>
      <c r="E25" s="67"/>
      <c r="F25" s="71">
        <v>499.94047</v>
      </c>
      <c r="G25" s="72"/>
      <c r="H25" s="67"/>
      <c r="I25" s="71">
        <v>499.94078000000002</v>
      </c>
      <c r="J25" s="67">
        <f>(I25-F25)*1000</f>
        <v>0.3100000000131331</v>
      </c>
      <c r="K25" s="67">
        <f t="shared" si="18"/>
        <v>0.3100000000131331</v>
      </c>
      <c r="L25" s="71">
        <v>499.94069999999999</v>
      </c>
      <c r="M25" s="67">
        <f>(L25-I25)*1000</f>
        <v>-8.0000000025393092E-2</v>
      </c>
      <c r="N25" s="67">
        <f t="shared" si="19"/>
        <v>0.22999999998774001</v>
      </c>
      <c r="O25" s="83">
        <v>499.94096999999999</v>
      </c>
      <c r="P25" s="67">
        <f t="shared" si="6"/>
        <v>0.27000000000043656</v>
      </c>
      <c r="Q25" s="67">
        <f t="shared" si="20"/>
        <v>0.49999999998817657</v>
      </c>
      <c r="R25" s="71">
        <v>499.94054999999997</v>
      </c>
      <c r="S25" s="68">
        <f t="shared" si="8"/>
        <v>-0.4200000000196269</v>
      </c>
      <c r="T25" s="67">
        <f t="shared" si="21"/>
        <v>7.9999999968549673E-2</v>
      </c>
      <c r="U25" s="71">
        <v>499.94049999999999</v>
      </c>
      <c r="V25" s="68">
        <f t="shared" si="10"/>
        <v>-4.9999999987448973E-2</v>
      </c>
      <c r="W25" s="67">
        <f t="shared" si="22"/>
        <v>2.99999999811007E-2</v>
      </c>
      <c r="X25" s="83">
        <v>499.94153999999997</v>
      </c>
      <c r="Y25" s="67">
        <f t="shared" si="12"/>
        <v>1.0399999999890497</v>
      </c>
      <c r="Z25" s="67">
        <f t="shared" si="23"/>
        <v>1.0699999999701504</v>
      </c>
      <c r="AA25" s="83">
        <v>499.94168999999999</v>
      </c>
      <c r="AB25" s="67">
        <f t="shared" si="14"/>
        <v>0.15000000001919034</v>
      </c>
      <c r="AC25" s="67">
        <f t="shared" si="24"/>
        <v>1.2199999999893407</v>
      </c>
      <c r="AD25" s="68" t="s">
        <v>108</v>
      </c>
      <c r="AE25" s="97"/>
      <c r="AF25" s="81"/>
      <c r="AG25" s="102"/>
      <c r="AH25"/>
    </row>
    <row r="26" spans="1:34" s="33" customFormat="1" ht="13.5" customHeight="1" x14ac:dyDescent="0.2">
      <c r="A26" s="69">
        <v>647332</v>
      </c>
      <c r="B26" s="70" t="s">
        <v>81</v>
      </c>
      <c r="C26" s="71"/>
      <c r="D26" s="71"/>
      <c r="E26" s="67"/>
      <c r="F26" s="71">
        <v>499.93880000000001</v>
      </c>
      <c r="G26" s="72"/>
      <c r="H26" s="67"/>
      <c r="I26" s="71">
        <v>499.93858</v>
      </c>
      <c r="J26" s="67">
        <f>(I26-F26)*1000</f>
        <v>-0.22000000001298758</v>
      </c>
      <c r="K26" s="67">
        <f t="shared" si="18"/>
        <v>-0.22000000001298758</v>
      </c>
      <c r="L26" s="71">
        <v>499.93891000000002</v>
      </c>
      <c r="M26" s="67">
        <f>(L26-I26)*1000</f>
        <v>0.33000000001948138</v>
      </c>
      <c r="N26" s="67">
        <f t="shared" si="19"/>
        <v>0.11000000000649379</v>
      </c>
      <c r="O26" s="83">
        <v>499.93866000000003</v>
      </c>
      <c r="P26" s="67">
        <f t="shared" si="6"/>
        <v>-0.24999999999408828</v>
      </c>
      <c r="Q26" s="67">
        <f t="shared" si="20"/>
        <v>-0.13999999998759449</v>
      </c>
      <c r="R26" s="71">
        <v>499.93860000000001</v>
      </c>
      <c r="S26" s="68">
        <f t="shared" si="8"/>
        <v>-6.0000000019044819E-2</v>
      </c>
      <c r="T26" s="67">
        <f t="shared" si="21"/>
        <v>-0.20000000000663931</v>
      </c>
      <c r="U26" s="71">
        <v>499.93822</v>
      </c>
      <c r="V26" s="68">
        <f t="shared" si="10"/>
        <v>-0.38000000000693035</v>
      </c>
      <c r="W26" s="67">
        <f t="shared" si="22"/>
        <v>-0.58000000001356966</v>
      </c>
      <c r="X26" s="83">
        <v>499.93925999999999</v>
      </c>
      <c r="Y26" s="67">
        <f t="shared" si="12"/>
        <v>1.0399999999890497</v>
      </c>
      <c r="Z26" s="67">
        <f t="shared" si="23"/>
        <v>0.45999999997548002</v>
      </c>
      <c r="AA26" s="83">
        <v>499.93920000000003</v>
      </c>
      <c r="AB26" s="67">
        <f t="shared" si="14"/>
        <v>-5.99999999622014E-2</v>
      </c>
      <c r="AC26" s="67">
        <f t="shared" si="24"/>
        <v>0.40000000001327862</v>
      </c>
      <c r="AD26" s="68" t="s">
        <v>97</v>
      </c>
      <c r="AE26" s="97"/>
      <c r="AF26" s="81"/>
      <c r="AG26" s="102"/>
      <c r="AH26"/>
    </row>
    <row r="27" spans="1:34" s="33" customFormat="1" ht="13.5" customHeight="1" x14ac:dyDescent="0.2">
      <c r="A27" s="69">
        <v>647334</v>
      </c>
      <c r="B27" s="70" t="s">
        <v>82</v>
      </c>
      <c r="C27" s="71"/>
      <c r="D27" s="71"/>
      <c r="E27" s="67"/>
      <c r="F27" s="71">
        <v>499.89603</v>
      </c>
      <c r="G27" s="72"/>
      <c r="H27" s="67"/>
      <c r="I27" s="71">
        <v>499.89544000000001</v>
      </c>
      <c r="J27" s="67">
        <f>(I27-F27)*1000</f>
        <v>-0.58999999998832209</v>
      </c>
      <c r="K27" s="67">
        <f t="shared" si="18"/>
        <v>-0.58999999998832209</v>
      </c>
      <c r="L27" s="71">
        <v>499.89557000000002</v>
      </c>
      <c r="M27" s="67">
        <f>(L27-I27)*1000</f>
        <v>0.13000000001284207</v>
      </c>
      <c r="N27" s="67">
        <f t="shared" si="19"/>
        <v>-0.45999999997548002</v>
      </c>
      <c r="O27" s="83">
        <v>499.89542</v>
      </c>
      <c r="P27" s="67">
        <f t="shared" si="6"/>
        <v>-0.15000000001919034</v>
      </c>
      <c r="Q27" s="67">
        <f t="shared" si="20"/>
        <v>-0.60999999999467036</v>
      </c>
      <c r="R27" s="71">
        <v>499.89474000000001</v>
      </c>
      <c r="S27" s="68">
        <f t="shared" si="8"/>
        <v>-0.67999999998846761</v>
      </c>
      <c r="T27" s="67">
        <f t="shared" si="21"/>
        <v>-1.289999999983138</v>
      </c>
      <c r="U27" s="71">
        <v>499.89458999999999</v>
      </c>
      <c r="V27" s="68">
        <f t="shared" si="10"/>
        <v>-0.15000000001919034</v>
      </c>
      <c r="W27" s="67">
        <f t="shared" si="22"/>
        <v>-1.4400000000023283</v>
      </c>
      <c r="X27" s="83">
        <v>499.89467000000002</v>
      </c>
      <c r="Y27" s="67">
        <f t="shared" si="12"/>
        <v>8.0000000025393092E-2</v>
      </c>
      <c r="Z27" s="67">
        <f t="shared" si="23"/>
        <v>-1.3599999999769352</v>
      </c>
      <c r="AA27" s="83">
        <v>499.89443999999997</v>
      </c>
      <c r="AB27" s="67">
        <f t="shared" si="14"/>
        <v>-0.23000000004458343</v>
      </c>
      <c r="AC27" s="67">
        <f t="shared" si="24"/>
        <v>-1.5900000000215186</v>
      </c>
      <c r="AD27" s="68" t="s">
        <v>109</v>
      </c>
      <c r="AE27" s="97"/>
      <c r="AF27" s="81"/>
      <c r="AG27" s="102"/>
      <c r="AH27"/>
    </row>
    <row r="28" spans="1:34" x14ac:dyDescent="0.15">
      <c r="V28" s="63"/>
      <c r="X28" s="94"/>
      <c r="Y28" s="94"/>
      <c r="Z28" s="94"/>
    </row>
    <row r="43" spans="1:21" ht="24.95" customHeight="1" x14ac:dyDescent="0.15"/>
    <row r="44" spans="1:21" x14ac:dyDescent="0.15">
      <c r="A44" s="152" t="s">
        <v>225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</row>
  </sheetData>
  <mergeCells count="32">
    <mergeCell ref="A44:U44"/>
    <mergeCell ref="AD3:AD6"/>
    <mergeCell ref="D4:E4"/>
    <mergeCell ref="F4:H4"/>
    <mergeCell ref="I4:K4"/>
    <mergeCell ref="L4:N4"/>
    <mergeCell ref="O4:Q4"/>
    <mergeCell ref="X4:Z4"/>
    <mergeCell ref="Y5:Z5"/>
    <mergeCell ref="O3:Q3"/>
    <mergeCell ref="M5:N5"/>
    <mergeCell ref="A3:A6"/>
    <mergeCell ref="B3:B6"/>
    <mergeCell ref="D3:E3"/>
    <mergeCell ref="F3:H3"/>
    <mergeCell ref="I3:K3"/>
    <mergeCell ref="X3:Z3"/>
    <mergeCell ref="A1:AD1"/>
    <mergeCell ref="A2:AD2"/>
    <mergeCell ref="G5:H5"/>
    <mergeCell ref="J5:K5"/>
    <mergeCell ref="AA3:AC3"/>
    <mergeCell ref="AA4:AC4"/>
    <mergeCell ref="AB5:AC5"/>
    <mergeCell ref="U4:W4"/>
    <mergeCell ref="U3:W3"/>
    <mergeCell ref="P5:Q5"/>
    <mergeCell ref="V5:W5"/>
    <mergeCell ref="R3:T3"/>
    <mergeCell ref="R4:T4"/>
    <mergeCell ref="S5:T5"/>
    <mergeCell ref="L3:N3"/>
  </mergeCells>
  <phoneticPr fontId="28" type="noConversion"/>
  <conditionalFormatting sqref="E13:E27">
    <cfRule type="cellIs" dxfId="111" priority="24" stopIfTrue="1" operator="greaterThanOrEqual">
      <formula>3</formula>
    </cfRule>
  </conditionalFormatting>
  <conditionalFormatting sqref="E13:E27">
    <cfRule type="cellIs" dxfId="110" priority="21" operator="lessThanOrEqual">
      <formula>-3</formula>
    </cfRule>
    <cfRule type="cellIs" dxfId="109" priority="22" operator="between">
      <formula>2</formula>
      <formula>3</formula>
    </cfRule>
    <cfRule type="cellIs" dxfId="108" priority="23" operator="between">
      <formula>-2</formula>
      <formula>-3</formula>
    </cfRule>
  </conditionalFormatting>
  <conditionalFormatting sqref="G13:G21">
    <cfRule type="cellIs" dxfId="107" priority="20" stopIfTrue="1" operator="greaterThanOrEqual">
      <formula>3</formula>
    </cfRule>
  </conditionalFormatting>
  <conditionalFormatting sqref="G13:G21">
    <cfRule type="cellIs" dxfId="106" priority="17" operator="lessThanOrEqual">
      <formula>-3</formula>
    </cfRule>
    <cfRule type="cellIs" dxfId="105" priority="18" operator="between">
      <formula>2</formula>
      <formula>3</formula>
    </cfRule>
    <cfRule type="cellIs" dxfId="104" priority="19" operator="between">
      <formula>-2</formula>
      <formula>-3</formula>
    </cfRule>
  </conditionalFormatting>
  <conditionalFormatting sqref="H7:H27">
    <cfRule type="cellIs" dxfId="103" priority="16" stopIfTrue="1" operator="greaterThanOrEqual">
      <formula>3</formula>
    </cfRule>
  </conditionalFormatting>
  <conditionalFormatting sqref="H7:H27">
    <cfRule type="cellIs" dxfId="102" priority="13" operator="lessThanOrEqual">
      <formula>-3</formula>
    </cfRule>
    <cfRule type="cellIs" dxfId="101" priority="14" operator="between">
      <formula>2</formula>
      <formula>3</formula>
    </cfRule>
    <cfRule type="cellIs" dxfId="100" priority="15" operator="between">
      <formula>-2</formula>
      <formula>-3</formula>
    </cfRule>
  </conditionalFormatting>
  <conditionalFormatting sqref="N7:N27">
    <cfRule type="cellIs" dxfId="99" priority="12" stopIfTrue="1" operator="greaterThanOrEqual">
      <formula>3</formula>
    </cfRule>
  </conditionalFormatting>
  <conditionalFormatting sqref="N7:N27">
    <cfRule type="cellIs" dxfId="98" priority="9" operator="lessThanOrEqual">
      <formula>-3</formula>
    </cfRule>
    <cfRule type="cellIs" dxfId="97" priority="10" operator="between">
      <formula>2</formula>
      <formula>3</formula>
    </cfRule>
    <cfRule type="cellIs" dxfId="96" priority="11" operator="between">
      <formula>-2</formula>
      <formula>-3</formula>
    </cfRule>
  </conditionalFormatting>
  <conditionalFormatting sqref="K7:K27">
    <cfRule type="cellIs" dxfId="95" priority="8" stopIfTrue="1" operator="greaterThanOrEqual">
      <formula>3</formula>
    </cfRule>
  </conditionalFormatting>
  <conditionalFormatting sqref="K7:K27">
    <cfRule type="cellIs" dxfId="94" priority="5" operator="lessThanOrEqual">
      <formula>-3</formula>
    </cfRule>
    <cfRule type="cellIs" dxfId="93" priority="6" operator="between">
      <formula>2</formula>
      <formula>3</formula>
    </cfRule>
    <cfRule type="cellIs" dxfId="92" priority="7" operator="between">
      <formula>-2</formula>
      <formula>-3</formula>
    </cfRule>
  </conditionalFormatting>
  <conditionalFormatting sqref="P7:Q27">
    <cfRule type="cellIs" dxfId="91" priority="4" stopIfTrue="1" operator="greaterThanOrEqual">
      <formula>3</formula>
    </cfRule>
  </conditionalFormatting>
  <conditionalFormatting sqref="P7:Q27">
    <cfRule type="cellIs" dxfId="90" priority="1" operator="lessThanOrEqual">
      <formula>-3</formula>
    </cfRule>
    <cfRule type="cellIs" dxfId="89" priority="2" operator="between">
      <formula>2</formula>
      <formula>3</formula>
    </cfRule>
    <cfRule type="cellIs" dxfId="88" priority="3" operator="between">
      <formula>-2</formula>
      <formula>-3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opLeftCell="A4" workbookViewId="0">
      <selection activeCell="A28" sqref="A28"/>
    </sheetView>
  </sheetViews>
  <sheetFormatPr defaultRowHeight="14.25" x14ac:dyDescent="0.15"/>
  <cols>
    <col min="1" max="1" width="8.125" customWidth="1"/>
    <col min="2" max="2" width="10.625" customWidth="1"/>
    <col min="3" max="3" width="14.875" bestFit="1" customWidth="1"/>
    <col min="4" max="4" width="8.25" bestFit="1" customWidth="1"/>
    <col min="5" max="5" width="8.5" customWidth="1"/>
    <col min="6" max="6" width="8.25" bestFit="1" customWidth="1"/>
    <col min="7" max="7" width="11.375" bestFit="1" customWidth="1"/>
    <col min="8" max="8" width="6" bestFit="1" customWidth="1"/>
    <col min="9" max="9" width="6.625" customWidth="1"/>
    <col min="10" max="11" width="4.5" customWidth="1"/>
    <col min="12" max="12" width="6.625" customWidth="1"/>
    <col min="13" max="14" width="4.5" customWidth="1"/>
    <col min="15" max="15" width="7.125" bestFit="1" customWidth="1"/>
    <col min="16" max="17" width="4.5" customWidth="1"/>
    <col min="18" max="18" width="7.125" bestFit="1" customWidth="1"/>
    <col min="19" max="20" width="4.5" customWidth="1"/>
    <col min="21" max="21" width="7.125" bestFit="1" customWidth="1"/>
    <col min="22" max="23" width="4.625" bestFit="1" customWidth="1"/>
    <col min="24" max="24" width="7.125" bestFit="1" customWidth="1"/>
    <col min="25" max="26" width="4.625" customWidth="1"/>
    <col min="27" max="27" width="7.125" bestFit="1" customWidth="1"/>
    <col min="28" max="28" width="4.5" bestFit="1" customWidth="1"/>
    <col min="29" max="29" width="5.375" bestFit="1" customWidth="1"/>
    <col min="31" max="31" width="14.375" bestFit="1" customWidth="1"/>
    <col min="34" max="34" width="6.5" bestFit="1" customWidth="1"/>
  </cols>
  <sheetData>
    <row r="1" spans="1:36" x14ac:dyDescent="0.15">
      <c r="A1" s="161" t="s">
        <v>213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07"/>
      <c r="Z1" s="107"/>
      <c r="AA1" s="107"/>
      <c r="AB1" s="107"/>
      <c r="AC1" s="107"/>
      <c r="AD1" s="107"/>
    </row>
    <row r="2" spans="1:36" s="29" customFormat="1" ht="13.5" customHeight="1" x14ac:dyDescent="0.15">
      <c r="A2" s="159" t="s">
        <v>214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G2"/>
      <c r="AH2"/>
    </row>
    <row r="3" spans="1:36" s="31" customFormat="1" ht="13.5" customHeight="1" x14ac:dyDescent="0.15">
      <c r="A3" s="165" t="s">
        <v>123</v>
      </c>
      <c r="B3" s="163" t="s">
        <v>124</v>
      </c>
      <c r="C3" s="68" t="s">
        <v>125</v>
      </c>
      <c r="D3" s="166">
        <v>42554</v>
      </c>
      <c r="E3" s="167"/>
      <c r="F3" s="158">
        <v>42586</v>
      </c>
      <c r="G3" s="156"/>
      <c r="H3" s="156"/>
      <c r="I3" s="158">
        <v>42613</v>
      </c>
      <c r="J3" s="156"/>
      <c r="K3" s="156"/>
      <c r="L3" s="108">
        <v>42654</v>
      </c>
      <c r="M3" s="109"/>
      <c r="N3" s="109"/>
      <c r="O3" s="108">
        <v>42687</v>
      </c>
      <c r="P3" s="109"/>
      <c r="Q3" s="109"/>
      <c r="R3" s="112">
        <v>42722</v>
      </c>
      <c r="S3" s="111"/>
      <c r="T3" s="111"/>
      <c r="U3" s="112">
        <v>42782</v>
      </c>
      <c r="V3" s="111"/>
      <c r="W3" s="111"/>
      <c r="X3" s="112">
        <v>42812</v>
      </c>
      <c r="Y3" s="111"/>
      <c r="Z3" s="111"/>
      <c r="AA3" s="112">
        <v>42850</v>
      </c>
      <c r="AB3" s="111"/>
      <c r="AC3" s="111"/>
      <c r="AD3" s="163" t="s">
        <v>220</v>
      </c>
      <c r="AE3">
        <f>AA3-X3</f>
        <v>38</v>
      </c>
      <c r="AG3"/>
      <c r="AH3"/>
    </row>
    <row r="4" spans="1:36" s="31" customFormat="1" ht="13.5" customHeight="1" x14ac:dyDescent="0.15">
      <c r="A4" s="165"/>
      <c r="B4" s="163"/>
      <c r="C4" s="74">
        <v>42533</v>
      </c>
      <c r="D4" s="164" t="s">
        <v>126</v>
      </c>
      <c r="E4" s="164"/>
      <c r="F4" s="156" t="s">
        <v>127</v>
      </c>
      <c r="G4" s="156"/>
      <c r="H4" s="156"/>
      <c r="I4" s="156" t="s">
        <v>132</v>
      </c>
      <c r="J4" s="156"/>
      <c r="K4" s="156"/>
      <c r="L4" s="118" t="s">
        <v>141</v>
      </c>
      <c r="M4" s="109"/>
      <c r="N4" s="109"/>
      <c r="O4" s="109" t="s">
        <v>142</v>
      </c>
      <c r="P4" s="109"/>
      <c r="Q4" s="109"/>
      <c r="R4" s="110" t="s">
        <v>143</v>
      </c>
      <c r="S4" s="111"/>
      <c r="T4" s="111"/>
      <c r="U4" s="110" t="s">
        <v>144</v>
      </c>
      <c r="V4" s="111"/>
      <c r="W4" s="111"/>
      <c r="X4" s="130" t="s">
        <v>219</v>
      </c>
      <c r="Y4" s="111"/>
      <c r="Z4" s="111"/>
      <c r="AA4" s="119" t="s">
        <v>224</v>
      </c>
      <c r="AB4" s="111"/>
      <c r="AC4" s="111"/>
      <c r="AD4" s="163"/>
      <c r="AE4"/>
      <c r="AG4"/>
      <c r="AH4"/>
    </row>
    <row r="5" spans="1:36" s="31" customFormat="1" ht="13.5" customHeight="1" x14ac:dyDescent="0.15">
      <c r="A5" s="165"/>
      <c r="B5" s="163"/>
      <c r="C5" s="68" t="s">
        <v>116</v>
      </c>
      <c r="D5" s="73" t="s">
        <v>121</v>
      </c>
      <c r="E5" s="47" t="s">
        <v>130</v>
      </c>
      <c r="F5" s="68" t="s">
        <v>128</v>
      </c>
      <c r="G5" s="156" t="s">
        <v>129</v>
      </c>
      <c r="H5" s="156"/>
      <c r="I5" s="68" t="s">
        <v>121</v>
      </c>
      <c r="J5" s="156" t="s">
        <v>122</v>
      </c>
      <c r="K5" s="156"/>
      <c r="L5" s="68" t="s">
        <v>121</v>
      </c>
      <c r="M5" s="156" t="s">
        <v>122</v>
      </c>
      <c r="N5" s="156"/>
      <c r="O5" s="68" t="s">
        <v>128</v>
      </c>
      <c r="P5" s="156" t="s">
        <v>129</v>
      </c>
      <c r="Q5" s="156"/>
      <c r="R5" s="68" t="s">
        <v>128</v>
      </c>
      <c r="S5" s="156" t="s">
        <v>129</v>
      </c>
      <c r="T5" s="156"/>
      <c r="U5" s="68" t="s">
        <v>128</v>
      </c>
      <c r="V5" s="156" t="s">
        <v>129</v>
      </c>
      <c r="W5" s="156"/>
      <c r="X5" s="68" t="s">
        <v>128</v>
      </c>
      <c r="Y5" s="156" t="s">
        <v>129</v>
      </c>
      <c r="Z5" s="156"/>
      <c r="AA5" s="68" t="s">
        <v>128</v>
      </c>
      <c r="AB5" s="156" t="s">
        <v>129</v>
      </c>
      <c r="AC5" s="156"/>
      <c r="AD5" s="163"/>
      <c r="AE5"/>
      <c r="AG5"/>
      <c r="AH5"/>
    </row>
    <row r="6" spans="1:36" s="31" customFormat="1" ht="13.5" customHeight="1" x14ac:dyDescent="0.15">
      <c r="A6" s="165"/>
      <c r="B6" s="163"/>
      <c r="C6" s="68" t="s">
        <v>28</v>
      </c>
      <c r="D6" s="73" t="s">
        <v>28</v>
      </c>
      <c r="E6" s="47" t="s">
        <v>131</v>
      </c>
      <c r="F6" s="68" t="s">
        <v>30</v>
      </c>
      <c r="G6" s="68" t="s">
        <v>119</v>
      </c>
      <c r="H6" s="68" t="s">
        <v>120</v>
      </c>
      <c r="I6" s="68" t="s">
        <v>28</v>
      </c>
      <c r="J6" s="106" t="s">
        <v>233</v>
      </c>
      <c r="K6" s="68" t="s">
        <v>118</v>
      </c>
      <c r="L6" s="68" t="s">
        <v>28</v>
      </c>
      <c r="M6" s="68" t="s">
        <v>117</v>
      </c>
      <c r="N6" s="68" t="s">
        <v>118</v>
      </c>
      <c r="O6" s="68" t="s">
        <v>30</v>
      </c>
      <c r="P6" s="68" t="s">
        <v>119</v>
      </c>
      <c r="Q6" s="68" t="s">
        <v>120</v>
      </c>
      <c r="R6" s="68" t="s">
        <v>30</v>
      </c>
      <c r="S6" s="68" t="s">
        <v>119</v>
      </c>
      <c r="T6" s="68" t="s">
        <v>120</v>
      </c>
      <c r="U6" s="68" t="s">
        <v>30</v>
      </c>
      <c r="V6" s="68" t="s">
        <v>119</v>
      </c>
      <c r="W6" s="68" t="s">
        <v>120</v>
      </c>
      <c r="X6" s="68" t="s">
        <v>30</v>
      </c>
      <c r="Y6" s="68" t="s">
        <v>119</v>
      </c>
      <c r="Z6" s="68" t="s">
        <v>120</v>
      </c>
      <c r="AA6" s="68" t="s">
        <v>30</v>
      </c>
      <c r="AB6" s="68" t="s">
        <v>119</v>
      </c>
      <c r="AC6" s="68" t="s">
        <v>120</v>
      </c>
      <c r="AD6" s="163"/>
      <c r="AE6"/>
      <c r="AG6"/>
      <c r="AH6"/>
    </row>
    <row r="7" spans="1:36" s="31" customFormat="1" ht="13.5" customHeight="1" x14ac:dyDescent="0.2">
      <c r="A7" s="69">
        <v>646335</v>
      </c>
      <c r="B7" s="70" t="s">
        <v>83</v>
      </c>
      <c r="C7" s="71">
        <v>500</v>
      </c>
      <c r="D7" s="73"/>
      <c r="E7" s="73"/>
      <c r="F7" s="71">
        <v>500</v>
      </c>
      <c r="G7" s="68"/>
      <c r="H7" s="67">
        <f t="shared" ref="H7:H12" si="0">(F7-C7)*1000</f>
        <v>0</v>
      </c>
      <c r="I7" s="71">
        <v>500</v>
      </c>
      <c r="J7" s="67">
        <f>(I7-F7)*1000</f>
        <v>0</v>
      </c>
      <c r="K7" s="67">
        <f>(I7-C7)*1000</f>
        <v>0</v>
      </c>
      <c r="L7" s="71">
        <v>500</v>
      </c>
      <c r="M7" s="67">
        <f>(L7-I7)*1000</f>
        <v>0</v>
      </c>
      <c r="N7" s="67">
        <f>(L7-C7)*1000</f>
        <v>0</v>
      </c>
      <c r="O7" s="83">
        <v>500</v>
      </c>
      <c r="P7" s="67">
        <f>(O7-L7)*1000</f>
        <v>0</v>
      </c>
      <c r="Q7" s="67">
        <f>(O7-C7)*1000</f>
        <v>0</v>
      </c>
      <c r="R7" s="71">
        <v>500</v>
      </c>
      <c r="S7" s="67">
        <f>(R7-O7)*1000</f>
        <v>0</v>
      </c>
      <c r="T7" s="67">
        <f>(R7-C7)*1000</f>
        <v>0</v>
      </c>
      <c r="U7" s="71">
        <v>500</v>
      </c>
      <c r="V7" s="67">
        <f>(U7-R7)*1000</f>
        <v>0</v>
      </c>
      <c r="W7" s="67">
        <f t="shared" ref="W7:W21" si="1">(U7-C7)*1000</f>
        <v>0</v>
      </c>
      <c r="X7" s="83">
        <v>500</v>
      </c>
      <c r="Y7" s="67">
        <f>(X7-U7)*1000</f>
        <v>0</v>
      </c>
      <c r="Z7" s="67">
        <f>(X7-C7)*1000</f>
        <v>0</v>
      </c>
      <c r="AA7" s="83">
        <v>500</v>
      </c>
      <c r="AB7" s="67">
        <f>(AA7-X7)*1000</f>
        <v>0</v>
      </c>
      <c r="AC7" s="67">
        <f t="shared" ref="AC7:AC21" si="2">(AA7-C7)*1000</f>
        <v>0</v>
      </c>
      <c r="AD7" s="68" t="s">
        <v>92</v>
      </c>
      <c r="AE7" s="104">
        <f>AB7/$AE$3*30</f>
        <v>0</v>
      </c>
      <c r="AF7" s="81"/>
      <c r="AG7" s="102"/>
      <c r="AH7"/>
    </row>
    <row r="8" spans="1:36" s="31" customFormat="1" ht="13.5" customHeight="1" x14ac:dyDescent="0.2">
      <c r="A8" s="69">
        <v>646337</v>
      </c>
      <c r="B8" s="70" t="s">
        <v>84</v>
      </c>
      <c r="C8" s="71">
        <v>500.02420000000001</v>
      </c>
      <c r="D8" s="73"/>
      <c r="E8" s="73"/>
      <c r="F8" s="71">
        <v>500.02420000000001</v>
      </c>
      <c r="G8" s="68"/>
      <c r="H8" s="67">
        <f t="shared" si="0"/>
        <v>0</v>
      </c>
      <c r="I8" s="71">
        <v>500.02420000000001</v>
      </c>
      <c r="J8" s="67">
        <f t="shared" ref="J8:J27" si="3">(I8-F8)*1000</f>
        <v>0</v>
      </c>
      <c r="K8" s="67">
        <f t="shared" ref="K8:K21" si="4">(I8-C8)*1000</f>
        <v>0</v>
      </c>
      <c r="L8" s="71">
        <v>500.02420000000001</v>
      </c>
      <c r="M8" s="67">
        <f t="shared" ref="M8:M23" si="5">(L8-I8)*1000</f>
        <v>0</v>
      </c>
      <c r="N8" s="67">
        <f t="shared" ref="N8:N21" si="6">(L8-C8)*1000</f>
        <v>0</v>
      </c>
      <c r="O8" s="83">
        <v>500.02420000000001</v>
      </c>
      <c r="P8" s="67">
        <f t="shared" ref="P8:P27" si="7">(O8-L8)*1000</f>
        <v>0</v>
      </c>
      <c r="Q8" s="67">
        <f t="shared" ref="Q8:Q21" si="8">(O8-C8)*1000</f>
        <v>0</v>
      </c>
      <c r="R8" s="71">
        <v>500.02420000000001</v>
      </c>
      <c r="S8" s="67">
        <f t="shared" ref="S8:S27" si="9">(R8-O8)*1000</f>
        <v>0</v>
      </c>
      <c r="T8" s="67">
        <f t="shared" ref="T8:T21" si="10">(R8-C8)*1000</f>
        <v>0</v>
      </c>
      <c r="U8" s="71">
        <v>500.02420000000001</v>
      </c>
      <c r="V8" s="67">
        <f t="shared" ref="V8:V27" si="11">(U8-R8)*1000</f>
        <v>0</v>
      </c>
      <c r="W8" s="67">
        <f t="shared" si="1"/>
        <v>0</v>
      </c>
      <c r="X8" s="83">
        <v>500.02420000000001</v>
      </c>
      <c r="Y8" s="67">
        <f t="shared" ref="Y8:Y27" si="12">(X8-U8)*1000</f>
        <v>0</v>
      </c>
      <c r="Z8" s="67">
        <f t="shared" ref="Z8:Z21" si="13">(X8-C8)*1000</f>
        <v>0</v>
      </c>
      <c r="AA8" s="83">
        <v>500.02420000000001</v>
      </c>
      <c r="AB8" s="67">
        <f t="shared" ref="AB8:AB27" si="14">(AA8-X8)*1000</f>
        <v>0</v>
      </c>
      <c r="AC8" s="67">
        <f t="shared" si="2"/>
        <v>0</v>
      </c>
      <c r="AD8" s="68" t="s">
        <v>93</v>
      </c>
      <c r="AE8" s="104">
        <f t="shared" ref="AE8:AE27" si="15">AB8/$AE$3*30</f>
        <v>0</v>
      </c>
      <c r="AF8" s="81"/>
      <c r="AG8" s="102"/>
      <c r="AH8"/>
    </row>
    <row r="9" spans="1:36" s="31" customFormat="1" ht="13.5" customHeight="1" x14ac:dyDescent="0.2">
      <c r="A9" s="69">
        <v>646339</v>
      </c>
      <c r="B9" s="70" t="s">
        <v>85</v>
      </c>
      <c r="C9" s="71">
        <v>500.02418</v>
      </c>
      <c r="D9" s="73"/>
      <c r="E9" s="73"/>
      <c r="F9" s="71">
        <v>500.02375000000001</v>
      </c>
      <c r="G9" s="68"/>
      <c r="H9" s="67">
        <f t="shared" si="0"/>
        <v>-0.42999999999437932</v>
      </c>
      <c r="I9" s="71">
        <v>500.02463999999998</v>
      </c>
      <c r="J9" s="67">
        <f t="shared" si="3"/>
        <v>0.88999999996985935</v>
      </c>
      <c r="K9" s="67">
        <f t="shared" si="4"/>
        <v>0.45999999997548002</v>
      </c>
      <c r="L9" s="71">
        <v>500.02395000000001</v>
      </c>
      <c r="M9" s="67">
        <f t="shared" si="5"/>
        <v>-0.68999999996322003</v>
      </c>
      <c r="N9" s="67">
        <f t="shared" si="6"/>
        <v>-0.22999999998774001</v>
      </c>
      <c r="O9" s="83">
        <v>500.02345000000003</v>
      </c>
      <c r="P9" s="67">
        <f t="shared" si="7"/>
        <v>-0.49999999998817657</v>
      </c>
      <c r="Q9" s="67">
        <f t="shared" si="8"/>
        <v>-0.72999999997591658</v>
      </c>
      <c r="R9" s="71">
        <v>500.02422999999999</v>
      </c>
      <c r="S9" s="67">
        <f t="shared" si="9"/>
        <v>0.77999999996336555</v>
      </c>
      <c r="T9" s="67">
        <f t="shared" si="10"/>
        <v>4.9999999987448973E-2</v>
      </c>
      <c r="U9" s="71">
        <v>500.02370000000002</v>
      </c>
      <c r="V9" s="67">
        <f t="shared" si="11"/>
        <v>-0.52999999996927727</v>
      </c>
      <c r="W9" s="67">
        <f t="shared" si="1"/>
        <v>-0.4799999999818283</v>
      </c>
      <c r="X9" s="83">
        <v>500.02373999999998</v>
      </c>
      <c r="Y9" s="67">
        <f t="shared" si="12"/>
        <v>3.9999999955853127E-2</v>
      </c>
      <c r="Z9" s="67">
        <f t="shared" si="13"/>
        <v>-0.44000000002597517</v>
      </c>
      <c r="AA9" s="83">
        <v>500.02364999999998</v>
      </c>
      <c r="AB9" s="67">
        <f t="shared" si="14"/>
        <v>-9.0000000000145519E-2</v>
      </c>
      <c r="AC9" s="67">
        <f t="shared" si="2"/>
        <v>-0.53000000002612069</v>
      </c>
      <c r="AD9" s="68" t="s">
        <v>91</v>
      </c>
      <c r="AE9" s="104">
        <f t="shared" si="15"/>
        <v>-7.1052631579062261E-2</v>
      </c>
      <c r="AF9" s="81"/>
      <c r="AG9" s="102"/>
      <c r="AH9"/>
    </row>
    <row r="10" spans="1:36" s="31" customFormat="1" ht="13.5" customHeight="1" x14ac:dyDescent="0.2">
      <c r="A10" s="69">
        <v>646341</v>
      </c>
      <c r="B10" s="70" t="s">
        <v>86</v>
      </c>
      <c r="C10" s="71">
        <v>500.11540000000002</v>
      </c>
      <c r="D10" s="73"/>
      <c r="E10" s="73"/>
      <c r="F10" s="71">
        <v>500.11484000000002</v>
      </c>
      <c r="G10" s="68"/>
      <c r="H10" s="67">
        <f t="shared" si="0"/>
        <v>-0.56000000000722139</v>
      </c>
      <c r="I10" s="71">
        <v>500.11452000000003</v>
      </c>
      <c r="J10" s="67">
        <f t="shared" si="3"/>
        <v>-0.31999999998788553</v>
      </c>
      <c r="K10" s="67">
        <f t="shared" si="4"/>
        <v>-0.87999999999510692</v>
      </c>
      <c r="L10" s="71">
        <v>500.11439999999999</v>
      </c>
      <c r="M10" s="67">
        <f t="shared" si="5"/>
        <v>-0.12000000003808964</v>
      </c>
      <c r="N10" s="67">
        <f t="shared" si="6"/>
        <v>-1.0000000000331966</v>
      </c>
      <c r="O10" s="83">
        <v>500.11444</v>
      </c>
      <c r="P10" s="67">
        <f t="shared" si="7"/>
        <v>4.0000000012696546E-2</v>
      </c>
      <c r="Q10" s="67">
        <f t="shared" si="8"/>
        <v>-0.96000000002050001</v>
      </c>
      <c r="R10" s="71">
        <v>500.11426</v>
      </c>
      <c r="S10" s="67">
        <f t="shared" si="9"/>
        <v>-0.18000000000029104</v>
      </c>
      <c r="T10" s="67">
        <f t="shared" si="10"/>
        <v>-1.140000000020791</v>
      </c>
      <c r="U10" s="71">
        <v>500.11412999999999</v>
      </c>
      <c r="V10" s="67">
        <f t="shared" si="11"/>
        <v>-0.13000000001284207</v>
      </c>
      <c r="W10" s="67">
        <f t="shared" si="1"/>
        <v>-1.2700000000336331</v>
      </c>
      <c r="X10" s="83">
        <v>500.11428000000001</v>
      </c>
      <c r="Y10" s="67">
        <f t="shared" si="12"/>
        <v>0.15000000001919034</v>
      </c>
      <c r="Z10" s="67">
        <f t="shared" si="13"/>
        <v>-1.1200000000144428</v>
      </c>
      <c r="AA10" s="83">
        <v>500.11408</v>
      </c>
      <c r="AB10" s="67">
        <f t="shared" si="14"/>
        <v>-0.20000000000663931</v>
      </c>
      <c r="AC10" s="67">
        <f t="shared" si="2"/>
        <v>-1.3200000000210821</v>
      </c>
      <c r="AD10" s="68" t="s">
        <v>90</v>
      </c>
      <c r="AE10" s="104">
        <f t="shared" si="15"/>
        <v>-0.15789473684734681</v>
      </c>
      <c r="AF10" s="81"/>
      <c r="AG10" s="102"/>
      <c r="AH10"/>
    </row>
    <row r="11" spans="1:36" s="31" customFormat="1" ht="13.5" customHeight="1" x14ac:dyDescent="0.2">
      <c r="A11" s="69">
        <v>647301</v>
      </c>
      <c r="B11" s="70" t="s">
        <v>87</v>
      </c>
      <c r="C11" s="71">
        <v>500.10253</v>
      </c>
      <c r="D11" s="73"/>
      <c r="E11" s="73"/>
      <c r="F11" s="71">
        <v>500.10210999999998</v>
      </c>
      <c r="G11" s="68"/>
      <c r="H11" s="67">
        <f t="shared" si="0"/>
        <v>-0.4200000000196269</v>
      </c>
      <c r="I11" s="71">
        <v>500.10208999999998</v>
      </c>
      <c r="J11" s="67">
        <f t="shared" si="3"/>
        <v>-2.0000000006348273E-2</v>
      </c>
      <c r="K11" s="67">
        <f t="shared" si="4"/>
        <v>-0.44000000002597517</v>
      </c>
      <c r="L11" s="71">
        <v>500.10208999999998</v>
      </c>
      <c r="M11" s="67">
        <f t="shared" si="5"/>
        <v>0</v>
      </c>
      <c r="N11" s="67">
        <f t="shared" si="6"/>
        <v>-0.44000000002597517</v>
      </c>
      <c r="O11" s="83">
        <v>500.10149999999999</v>
      </c>
      <c r="P11" s="67">
        <f t="shared" si="7"/>
        <v>-0.58999999998832209</v>
      </c>
      <c r="Q11" s="67">
        <f t="shared" si="8"/>
        <v>-1.0300000000142973</v>
      </c>
      <c r="R11" s="71">
        <v>500.10169000000002</v>
      </c>
      <c r="S11" s="67">
        <f t="shared" si="9"/>
        <v>0.19000000003188688</v>
      </c>
      <c r="T11" s="67">
        <f t="shared" si="10"/>
        <v>-0.83999999998241037</v>
      </c>
      <c r="U11" s="71">
        <v>500.10124999999999</v>
      </c>
      <c r="V11" s="67">
        <f t="shared" si="11"/>
        <v>-0.44000000002597517</v>
      </c>
      <c r="W11" s="67">
        <f t="shared" si="1"/>
        <v>-1.2800000000083855</v>
      </c>
      <c r="X11" s="83">
        <v>500.10165000000001</v>
      </c>
      <c r="Y11" s="67">
        <f t="shared" si="12"/>
        <v>0.40000000001327862</v>
      </c>
      <c r="Z11" s="67">
        <f t="shared" si="13"/>
        <v>-0.87999999999510692</v>
      </c>
      <c r="AA11" s="83">
        <v>500.10156999999998</v>
      </c>
      <c r="AB11" s="67">
        <f t="shared" si="14"/>
        <v>-8.0000000025393092E-2</v>
      </c>
      <c r="AC11" s="67">
        <f t="shared" si="2"/>
        <v>-0.96000000002050001</v>
      </c>
      <c r="AD11" s="68" t="s">
        <v>88</v>
      </c>
      <c r="AE11" s="104">
        <f t="shared" si="15"/>
        <v>-6.315789475688928E-2</v>
      </c>
      <c r="AF11" s="81"/>
      <c r="AG11" s="102"/>
      <c r="AH11"/>
    </row>
    <row r="12" spans="1:36" s="31" customFormat="1" ht="13.5" customHeight="1" x14ac:dyDescent="0.2">
      <c r="A12" s="69">
        <v>647303</v>
      </c>
      <c r="B12" s="70">
        <v>647022</v>
      </c>
      <c r="C12" s="71">
        <v>500.09694000000002</v>
      </c>
      <c r="D12" s="73"/>
      <c r="E12" s="73"/>
      <c r="F12" s="71">
        <v>500.09692000000001</v>
      </c>
      <c r="G12" s="68"/>
      <c r="H12" s="67">
        <f t="shared" si="0"/>
        <v>-2.0000000006348273E-2</v>
      </c>
      <c r="I12" s="71">
        <v>500.09645</v>
      </c>
      <c r="J12" s="67">
        <f t="shared" si="3"/>
        <v>-0.47000000000707587</v>
      </c>
      <c r="K12" s="67">
        <f t="shared" si="4"/>
        <v>-0.49000000001342414</v>
      </c>
      <c r="L12" s="71">
        <v>500.09676000000002</v>
      </c>
      <c r="M12" s="67">
        <f t="shared" si="5"/>
        <v>0.3100000000131331</v>
      </c>
      <c r="N12" s="67">
        <f t="shared" si="6"/>
        <v>-0.18000000000029104</v>
      </c>
      <c r="O12" s="83">
        <v>500.0967</v>
      </c>
      <c r="P12" s="67">
        <f t="shared" si="7"/>
        <v>-6.0000000019044819E-2</v>
      </c>
      <c r="Q12" s="67">
        <f t="shared" si="8"/>
        <v>-0.24000000001933586</v>
      </c>
      <c r="R12" s="71">
        <v>500.09643</v>
      </c>
      <c r="S12" s="67">
        <f t="shared" si="9"/>
        <v>-0.27000000000043656</v>
      </c>
      <c r="T12" s="67">
        <f t="shared" si="10"/>
        <v>-0.51000000001977241</v>
      </c>
      <c r="U12" s="71">
        <v>500.09640999999999</v>
      </c>
      <c r="V12" s="67">
        <f t="shared" si="11"/>
        <v>-2.0000000006348273E-2</v>
      </c>
      <c r="W12" s="67">
        <f t="shared" si="1"/>
        <v>-0.53000000002612069</v>
      </c>
      <c r="X12" s="83">
        <v>500.09681</v>
      </c>
      <c r="Y12" s="67">
        <f t="shared" si="12"/>
        <v>0.40000000001327862</v>
      </c>
      <c r="Z12" s="67">
        <f t="shared" si="13"/>
        <v>-0.13000000001284207</v>
      </c>
      <c r="AA12" s="83">
        <v>500.09697</v>
      </c>
      <c r="AB12" s="67">
        <f t="shared" si="14"/>
        <v>0.15999999999394277</v>
      </c>
      <c r="AC12" s="67">
        <f t="shared" si="2"/>
        <v>2.99999999811007E-2</v>
      </c>
      <c r="AD12" s="68" t="s">
        <v>89</v>
      </c>
      <c r="AE12" s="104">
        <f t="shared" si="15"/>
        <v>0.12631578946890218</v>
      </c>
      <c r="AF12" s="81"/>
      <c r="AG12" s="102"/>
      <c r="AH12"/>
    </row>
    <row r="13" spans="1:36" s="33" customFormat="1" ht="13.5" customHeight="1" x14ac:dyDescent="0.2">
      <c r="A13" s="69">
        <v>647305</v>
      </c>
      <c r="B13" s="70" t="s">
        <v>71</v>
      </c>
      <c r="C13" s="71">
        <v>500.18151</v>
      </c>
      <c r="D13" s="71">
        <v>500.18167</v>
      </c>
      <c r="E13" s="67">
        <f>(D13-C13)*1000</f>
        <v>0.15999999999394277</v>
      </c>
      <c r="F13" s="71">
        <v>500.18146000000002</v>
      </c>
      <c r="G13" s="67">
        <f>(F13-D13)*1000</f>
        <v>-0.20999999998139174</v>
      </c>
      <c r="H13" s="67">
        <f>(F13-C13)*1000</f>
        <v>-4.9999999987448973E-2</v>
      </c>
      <c r="I13" s="71">
        <v>500.18144000000001</v>
      </c>
      <c r="J13" s="67">
        <f t="shared" si="3"/>
        <v>-2.0000000006348273E-2</v>
      </c>
      <c r="K13" s="67">
        <f t="shared" si="4"/>
        <v>-6.9999999993797246E-2</v>
      </c>
      <c r="L13" s="71">
        <v>500.18124999999998</v>
      </c>
      <c r="M13" s="67">
        <f t="shared" si="5"/>
        <v>-0.19000000003188688</v>
      </c>
      <c r="N13" s="67">
        <f>(L13-C13)*1000</f>
        <v>-0.26000000002568413</v>
      </c>
      <c r="O13" s="83">
        <v>500.18122</v>
      </c>
      <c r="P13" s="67">
        <f t="shared" si="7"/>
        <v>-2.99999999811007E-2</v>
      </c>
      <c r="Q13" s="67">
        <f t="shared" si="8"/>
        <v>-0.29000000000678483</v>
      </c>
      <c r="R13" s="71">
        <v>500.18112000000002</v>
      </c>
      <c r="S13" s="67">
        <f t="shared" si="9"/>
        <v>-9.9999999974897946E-2</v>
      </c>
      <c r="T13" s="67">
        <f t="shared" si="10"/>
        <v>-0.38999999998168278</v>
      </c>
      <c r="U13" s="71">
        <v>500.18058000000002</v>
      </c>
      <c r="V13" s="67">
        <f t="shared" si="11"/>
        <v>-0.54000000000087311</v>
      </c>
      <c r="W13" s="67">
        <f t="shared" si="1"/>
        <v>-0.92999999998255589</v>
      </c>
      <c r="X13" s="83">
        <v>500.18123000000003</v>
      </c>
      <c r="Y13" s="67">
        <f t="shared" si="12"/>
        <v>0.65000000000736691</v>
      </c>
      <c r="Z13" s="67">
        <f t="shared" si="13"/>
        <v>-0.27999999997518898</v>
      </c>
      <c r="AA13" s="83">
        <v>500.18135000000001</v>
      </c>
      <c r="AB13" s="67">
        <f t="shared" si="14"/>
        <v>0.11999999998124622</v>
      </c>
      <c r="AC13" s="67">
        <f t="shared" si="2"/>
        <v>-0.15999999999394277</v>
      </c>
      <c r="AD13" s="68" t="s">
        <v>49</v>
      </c>
      <c r="AE13" s="104">
        <f t="shared" si="15"/>
        <v>9.4736842090457532E-2</v>
      </c>
      <c r="AF13" s="81"/>
      <c r="AG13" s="102"/>
      <c r="AH13"/>
    </row>
    <row r="14" spans="1:36" s="33" customFormat="1" ht="13.5" customHeight="1" x14ac:dyDescent="0.2">
      <c r="A14" s="69">
        <v>647307</v>
      </c>
      <c r="B14" s="70" t="s">
        <v>72</v>
      </c>
      <c r="C14" s="71">
        <v>500.14256999999998</v>
      </c>
      <c r="D14" s="71">
        <v>500.14247999999998</v>
      </c>
      <c r="E14" s="67">
        <f>(D14-C14)*1000</f>
        <v>-9.0000000000145519E-2</v>
      </c>
      <c r="F14" s="71">
        <v>500.14280000000002</v>
      </c>
      <c r="G14" s="67">
        <f t="shared" ref="G14:G21" si="16">(F14-D14)*1000</f>
        <v>0.32000000004472895</v>
      </c>
      <c r="H14" s="67">
        <f t="shared" ref="H14:H27" si="17">(F14-C14)*1000</f>
        <v>0.23000000004458343</v>
      </c>
      <c r="I14" s="71">
        <v>500.14263</v>
      </c>
      <c r="J14" s="67">
        <f t="shared" si="3"/>
        <v>-0.17000000002553861</v>
      </c>
      <c r="K14" s="67">
        <f t="shared" si="4"/>
        <v>6.0000000019044819E-2</v>
      </c>
      <c r="L14" s="71">
        <v>500.14305999999999</v>
      </c>
      <c r="M14" s="67">
        <f t="shared" si="5"/>
        <v>0.42999999999437932</v>
      </c>
      <c r="N14" s="67">
        <f t="shared" si="6"/>
        <v>0.49000000001342414</v>
      </c>
      <c r="O14" s="83">
        <v>500.14265999999998</v>
      </c>
      <c r="P14" s="67">
        <f t="shared" si="7"/>
        <v>-0.40000000001327862</v>
      </c>
      <c r="Q14" s="67">
        <f t="shared" si="8"/>
        <v>9.0000000000145519E-2</v>
      </c>
      <c r="R14" s="71">
        <v>500.14263999999997</v>
      </c>
      <c r="S14" s="67">
        <f t="shared" si="9"/>
        <v>-2.0000000006348273E-2</v>
      </c>
      <c r="T14" s="67">
        <f t="shared" si="10"/>
        <v>6.9999999993797246E-2</v>
      </c>
      <c r="U14" s="71">
        <v>500.14188999999999</v>
      </c>
      <c r="V14" s="67">
        <f t="shared" si="11"/>
        <v>-0.74999999998226485</v>
      </c>
      <c r="W14" s="67">
        <f t="shared" si="1"/>
        <v>-0.67999999998846761</v>
      </c>
      <c r="X14" s="83">
        <v>500.14278999999999</v>
      </c>
      <c r="Y14" s="67">
        <f t="shared" si="12"/>
        <v>0.90000000000145519</v>
      </c>
      <c r="Z14" s="67">
        <f t="shared" si="13"/>
        <v>0.22000000001298758</v>
      </c>
      <c r="AA14" s="83">
        <v>500.14274</v>
      </c>
      <c r="AB14" s="67">
        <f t="shared" si="14"/>
        <v>-4.9999999987448973E-2</v>
      </c>
      <c r="AC14" s="67">
        <f t="shared" si="2"/>
        <v>0.17000000002553861</v>
      </c>
      <c r="AD14" s="68" t="s">
        <v>50</v>
      </c>
      <c r="AE14" s="104">
        <f t="shared" si="15"/>
        <v>-3.9473684200617615E-2</v>
      </c>
      <c r="AF14" s="81"/>
      <c r="AG14" s="102"/>
      <c r="AH14"/>
    </row>
    <row r="15" spans="1:36" s="33" customFormat="1" ht="13.5" customHeight="1" x14ac:dyDescent="0.2">
      <c r="A15" s="69">
        <v>647309</v>
      </c>
      <c r="B15" s="70" t="s">
        <v>73</v>
      </c>
      <c r="C15" s="71">
        <v>499.9898</v>
      </c>
      <c r="D15" s="71">
        <v>499.98957000000001</v>
      </c>
      <c r="E15" s="67">
        <f t="shared" ref="E15:E21" si="18">(D15-C15)*1000</f>
        <v>-0.22999999998774001</v>
      </c>
      <c r="F15" s="71">
        <v>499.98989</v>
      </c>
      <c r="G15" s="67">
        <f t="shared" si="16"/>
        <v>0.31999999998788553</v>
      </c>
      <c r="H15" s="67">
        <f t="shared" si="17"/>
        <v>9.0000000000145519E-2</v>
      </c>
      <c r="I15" s="71">
        <v>499.98980999999998</v>
      </c>
      <c r="J15" s="67">
        <f t="shared" si="3"/>
        <v>-8.0000000025393092E-2</v>
      </c>
      <c r="K15" s="67">
        <f t="shared" si="4"/>
        <v>9.9999999747524271E-3</v>
      </c>
      <c r="L15" s="71">
        <v>499.99011000000002</v>
      </c>
      <c r="M15" s="67">
        <f t="shared" si="5"/>
        <v>0.30000000003838068</v>
      </c>
      <c r="N15" s="67">
        <f t="shared" si="6"/>
        <v>0.3100000000131331</v>
      </c>
      <c r="O15" s="83">
        <v>499.98952000000003</v>
      </c>
      <c r="P15" s="67">
        <f t="shared" si="7"/>
        <v>-0.58999999998832209</v>
      </c>
      <c r="Q15" s="67">
        <f t="shared" si="8"/>
        <v>-0.27999999997518898</v>
      </c>
      <c r="R15" s="71">
        <v>499.98917</v>
      </c>
      <c r="S15" s="67">
        <f t="shared" si="9"/>
        <v>-0.35000000002582965</v>
      </c>
      <c r="T15" s="67">
        <f t="shared" si="10"/>
        <v>-0.63000000000101863</v>
      </c>
      <c r="U15" s="71">
        <v>499.98840999999999</v>
      </c>
      <c r="V15" s="67">
        <f t="shared" si="11"/>
        <v>-0.7600000000138607</v>
      </c>
      <c r="W15" s="67">
        <f t="shared" si="1"/>
        <v>-1.3900000000148793</v>
      </c>
      <c r="X15" s="83">
        <v>499.98984999999999</v>
      </c>
      <c r="Y15" s="67">
        <f t="shared" si="12"/>
        <v>1.4400000000023283</v>
      </c>
      <c r="Z15" s="67">
        <f t="shared" si="13"/>
        <v>4.9999999987448973E-2</v>
      </c>
      <c r="AA15" s="83">
        <v>499.98997000000003</v>
      </c>
      <c r="AB15" s="67">
        <f t="shared" si="14"/>
        <v>0.12000000003808964</v>
      </c>
      <c r="AC15" s="67">
        <f t="shared" si="2"/>
        <v>0.17000000002553861</v>
      </c>
      <c r="AD15" s="68" t="s">
        <v>51</v>
      </c>
      <c r="AE15" s="104">
        <f t="shared" si="15"/>
        <v>9.4736842135333926E-2</v>
      </c>
      <c r="AF15" s="81"/>
      <c r="AG15" s="102"/>
      <c r="AH15"/>
    </row>
    <row r="16" spans="1:36" s="33" customFormat="1" ht="13.5" customHeight="1" x14ac:dyDescent="0.2">
      <c r="A16" s="69">
        <v>647311</v>
      </c>
      <c r="B16" s="70" t="s">
        <v>74</v>
      </c>
      <c r="C16" s="71">
        <v>499.69328999999999</v>
      </c>
      <c r="D16" s="71">
        <v>499.69216999999998</v>
      </c>
      <c r="E16" s="67">
        <f t="shared" si="18"/>
        <v>-1.1200000000144428</v>
      </c>
      <c r="F16" s="71">
        <v>499.69164000000001</v>
      </c>
      <c r="G16" s="67">
        <f t="shared" si="16"/>
        <v>-0.52999999996927727</v>
      </c>
      <c r="H16" s="67">
        <f t="shared" si="17"/>
        <v>-1.64999999998372</v>
      </c>
      <c r="I16" s="71">
        <v>499.69062000000002</v>
      </c>
      <c r="J16" s="67">
        <f t="shared" si="3"/>
        <v>-1.0199999999827014</v>
      </c>
      <c r="K16" s="67">
        <f t="shared" si="4"/>
        <v>-2.6699999999664215</v>
      </c>
      <c r="L16" s="71">
        <v>499.68914000000001</v>
      </c>
      <c r="M16" s="67">
        <f t="shared" si="5"/>
        <v>-1.4800000000150249</v>
      </c>
      <c r="N16" s="67">
        <f t="shared" si="6"/>
        <v>-4.1499999999814463</v>
      </c>
      <c r="O16" s="83">
        <v>499.68759</v>
      </c>
      <c r="P16" s="67">
        <f t="shared" si="7"/>
        <v>-1.5500000000088221</v>
      </c>
      <c r="Q16" s="67">
        <f t="shared" si="8"/>
        <v>-5.6999999999902684</v>
      </c>
      <c r="R16" s="71">
        <v>499.68534</v>
      </c>
      <c r="S16" s="67">
        <f t="shared" si="9"/>
        <v>-2.250000000003638</v>
      </c>
      <c r="T16" s="67">
        <f t="shared" si="10"/>
        <v>-7.9499999999939064</v>
      </c>
      <c r="U16" s="71">
        <v>499.68112000000002</v>
      </c>
      <c r="V16" s="67">
        <f t="shared" si="11"/>
        <v>-4.2199999999752436</v>
      </c>
      <c r="W16" s="84">
        <f t="shared" si="1"/>
        <v>-12.16999999996915</v>
      </c>
      <c r="X16" s="83">
        <v>499.68119000000002</v>
      </c>
      <c r="Y16" s="67">
        <f t="shared" si="12"/>
        <v>6.9999999993797246E-2</v>
      </c>
      <c r="Z16" s="67">
        <f t="shared" si="13"/>
        <v>-12.099999999975353</v>
      </c>
      <c r="AA16" s="83">
        <v>499.67935999999997</v>
      </c>
      <c r="AB16" s="67">
        <f t="shared" si="14"/>
        <v>-1.8300000000408545</v>
      </c>
      <c r="AC16" s="84">
        <f t="shared" si="2"/>
        <v>-13.930000000016207</v>
      </c>
      <c r="AD16" s="68" t="s">
        <v>52</v>
      </c>
      <c r="AE16" s="105">
        <f t="shared" si="15"/>
        <v>-1.4447368421375169</v>
      </c>
      <c r="AF16" s="81"/>
      <c r="AG16" s="103"/>
      <c r="AH16" s="104"/>
      <c r="AI16" s="80"/>
      <c r="AJ16" s="80"/>
    </row>
    <row r="17" spans="1:34" s="33" customFormat="1" ht="13.5" customHeight="1" x14ac:dyDescent="0.2">
      <c r="A17" s="69">
        <v>647313</v>
      </c>
      <c r="B17" s="70" t="s">
        <v>75</v>
      </c>
      <c r="C17" s="71">
        <v>499.93659000000002</v>
      </c>
      <c r="D17" s="71">
        <v>499.93696999999997</v>
      </c>
      <c r="E17" s="67">
        <f t="shared" si="18"/>
        <v>0.37999999995008693</v>
      </c>
      <c r="F17" s="71">
        <v>499.93675999999999</v>
      </c>
      <c r="G17" s="67">
        <f t="shared" si="16"/>
        <v>-0.20999999998139174</v>
      </c>
      <c r="H17" s="67">
        <f t="shared" si="17"/>
        <v>0.16999999996869519</v>
      </c>
      <c r="I17" s="71">
        <v>499.93669</v>
      </c>
      <c r="J17" s="67">
        <f t="shared" si="3"/>
        <v>-6.9999999993797246E-2</v>
      </c>
      <c r="K17" s="67">
        <f t="shared" si="4"/>
        <v>9.9999999974897946E-2</v>
      </c>
      <c r="L17" s="71">
        <v>499.93581999999998</v>
      </c>
      <c r="M17" s="67">
        <f t="shared" si="5"/>
        <v>-0.87000000002035449</v>
      </c>
      <c r="N17" s="67">
        <f t="shared" si="6"/>
        <v>-0.77000000004545655</v>
      </c>
      <c r="O17" s="83">
        <v>499.93563999999998</v>
      </c>
      <c r="P17" s="67">
        <f t="shared" si="7"/>
        <v>-0.18000000000029104</v>
      </c>
      <c r="Q17" s="67">
        <f t="shared" si="8"/>
        <v>-0.95000000004574758</v>
      </c>
      <c r="R17" s="71">
        <v>499.93482</v>
      </c>
      <c r="S17" s="67">
        <f t="shared" si="9"/>
        <v>-0.8199999999760621</v>
      </c>
      <c r="T17" s="67">
        <f t="shared" si="10"/>
        <v>-1.7700000000218097</v>
      </c>
      <c r="U17" s="71">
        <v>499.93383999999998</v>
      </c>
      <c r="V17" s="67">
        <f t="shared" si="11"/>
        <v>-0.98000000002684828</v>
      </c>
      <c r="W17" s="67">
        <f t="shared" si="1"/>
        <v>-2.750000000048658</v>
      </c>
      <c r="X17" s="83">
        <v>499.93540000000002</v>
      </c>
      <c r="Y17" s="67">
        <f t="shared" si="12"/>
        <v>1.5600000000404179</v>
      </c>
      <c r="Z17" s="67">
        <f t="shared" si="13"/>
        <v>-1.19000000000824</v>
      </c>
      <c r="AA17" s="83">
        <v>499.93693999999999</v>
      </c>
      <c r="AB17" s="67">
        <f t="shared" si="14"/>
        <v>1.5399999999772263</v>
      </c>
      <c r="AC17" s="67">
        <f t="shared" si="2"/>
        <v>0.34999999996898623</v>
      </c>
      <c r="AD17" s="68" t="s">
        <v>53</v>
      </c>
      <c r="AE17" s="104">
        <f t="shared" si="15"/>
        <v>1.2157894736662314</v>
      </c>
      <c r="AF17" s="81"/>
      <c r="AG17" s="102"/>
      <c r="AH17"/>
    </row>
    <row r="18" spans="1:34" s="33" customFormat="1" ht="13.5" customHeight="1" x14ac:dyDescent="0.2">
      <c r="A18" s="69">
        <v>647315</v>
      </c>
      <c r="B18" s="70" t="s">
        <v>76</v>
      </c>
      <c r="C18" s="71">
        <v>499.98630000000003</v>
      </c>
      <c r="D18" s="71">
        <v>499.98577999999998</v>
      </c>
      <c r="E18" s="67">
        <f t="shared" si="18"/>
        <v>-0.52000000005136826</v>
      </c>
      <c r="F18" s="71">
        <v>499.98595</v>
      </c>
      <c r="G18" s="67">
        <f t="shared" si="16"/>
        <v>0.17000000002553861</v>
      </c>
      <c r="H18" s="67">
        <f t="shared" si="17"/>
        <v>-0.35000000002582965</v>
      </c>
      <c r="I18" s="71">
        <v>499.98592000000002</v>
      </c>
      <c r="J18" s="67">
        <f t="shared" si="3"/>
        <v>-2.99999999811007E-2</v>
      </c>
      <c r="K18" s="67">
        <f t="shared" si="4"/>
        <v>-0.38000000000693035</v>
      </c>
      <c r="L18" s="71">
        <v>499.98572999999999</v>
      </c>
      <c r="M18" s="67">
        <f t="shared" si="5"/>
        <v>-0.19000000003188688</v>
      </c>
      <c r="N18" s="67">
        <f t="shared" si="6"/>
        <v>-0.57000000003881723</v>
      </c>
      <c r="O18" s="83">
        <v>499.98541</v>
      </c>
      <c r="P18" s="67">
        <f t="shared" si="7"/>
        <v>-0.31999999998788553</v>
      </c>
      <c r="Q18" s="67">
        <f t="shared" si="8"/>
        <v>-0.89000000002670276</v>
      </c>
      <c r="R18" s="71">
        <v>499.98509999999999</v>
      </c>
      <c r="S18" s="67">
        <f t="shared" si="9"/>
        <v>-0.3100000000131331</v>
      </c>
      <c r="T18" s="67">
        <f t="shared" si="10"/>
        <v>-1.2000000000398359</v>
      </c>
      <c r="U18" s="71">
        <v>499.98394000000002</v>
      </c>
      <c r="V18" s="67">
        <f t="shared" si="11"/>
        <v>-1.1599999999702959</v>
      </c>
      <c r="W18" s="67">
        <f t="shared" si="1"/>
        <v>-2.3600000000101318</v>
      </c>
      <c r="X18" s="83">
        <v>499.9855</v>
      </c>
      <c r="Y18" s="67">
        <f t="shared" si="12"/>
        <v>1.5599999999835745</v>
      </c>
      <c r="Z18" s="67">
        <f t="shared" si="13"/>
        <v>-0.80000000002655725</v>
      </c>
      <c r="AA18" s="83">
        <v>499.98552999999998</v>
      </c>
      <c r="AB18" s="67">
        <f t="shared" si="14"/>
        <v>2.99999999811007E-2</v>
      </c>
      <c r="AC18" s="67">
        <f t="shared" si="2"/>
        <v>-0.77000000004545655</v>
      </c>
      <c r="AD18" s="68" t="s">
        <v>54</v>
      </c>
      <c r="AE18" s="104">
        <f t="shared" si="15"/>
        <v>2.3684210511395288E-2</v>
      </c>
      <c r="AF18" s="81"/>
      <c r="AG18" s="102"/>
      <c r="AH18"/>
    </row>
    <row r="19" spans="1:34" s="33" customFormat="1" ht="13.5" customHeight="1" x14ac:dyDescent="0.2">
      <c r="A19" s="69">
        <v>647317</v>
      </c>
      <c r="B19" s="70" t="s">
        <v>77</v>
      </c>
      <c r="C19" s="71">
        <v>499.98081999999999</v>
      </c>
      <c r="D19" s="71">
        <v>499.98050999999998</v>
      </c>
      <c r="E19" s="67">
        <f t="shared" si="18"/>
        <v>-0.3100000000131331</v>
      </c>
      <c r="F19" s="71">
        <v>499.98074000000003</v>
      </c>
      <c r="G19" s="67">
        <f t="shared" si="16"/>
        <v>0.23000000004458343</v>
      </c>
      <c r="H19" s="67">
        <f t="shared" si="17"/>
        <v>-7.9999999968549673E-2</v>
      </c>
      <c r="I19" s="71">
        <v>499.98084</v>
      </c>
      <c r="J19" s="67">
        <f t="shared" si="3"/>
        <v>9.9999999974897946E-2</v>
      </c>
      <c r="K19" s="67">
        <f t="shared" si="4"/>
        <v>2.0000000006348273E-2</v>
      </c>
      <c r="L19" s="71">
        <v>499.98075</v>
      </c>
      <c r="M19" s="67">
        <f t="shared" si="5"/>
        <v>-9.0000000000145519E-2</v>
      </c>
      <c r="N19" s="67">
        <f t="shared" si="6"/>
        <v>-6.9999999993797246E-2</v>
      </c>
      <c r="O19" s="83">
        <v>499.98090999999999</v>
      </c>
      <c r="P19" s="67">
        <f t="shared" si="7"/>
        <v>0.15999999999394277</v>
      </c>
      <c r="Q19" s="67">
        <f t="shared" si="8"/>
        <v>9.0000000000145519E-2</v>
      </c>
      <c r="R19" s="71">
        <v>499.98070000000001</v>
      </c>
      <c r="S19" s="67">
        <f t="shared" si="9"/>
        <v>-0.20999999998139174</v>
      </c>
      <c r="T19" s="67">
        <f t="shared" si="10"/>
        <v>-0.11999999998124622</v>
      </c>
      <c r="U19" s="71">
        <v>499.97985</v>
      </c>
      <c r="V19" s="67">
        <f t="shared" si="11"/>
        <v>-0.85000000001400622</v>
      </c>
      <c r="W19" s="67">
        <f t="shared" si="1"/>
        <v>-0.96999999999525244</v>
      </c>
      <c r="X19" s="83">
        <v>499.98111</v>
      </c>
      <c r="Y19" s="67">
        <f t="shared" si="12"/>
        <v>1.2600000000020373</v>
      </c>
      <c r="Z19" s="67">
        <f t="shared" si="13"/>
        <v>0.29000000000678483</v>
      </c>
      <c r="AA19" s="83">
        <v>499.98111</v>
      </c>
      <c r="AB19" s="67">
        <f t="shared" si="14"/>
        <v>0</v>
      </c>
      <c r="AC19" s="67">
        <f t="shared" si="2"/>
        <v>0.29000000000678483</v>
      </c>
      <c r="AD19" s="68" t="s">
        <v>55</v>
      </c>
      <c r="AE19" s="104">
        <f t="shared" si="15"/>
        <v>0</v>
      </c>
      <c r="AF19" s="81"/>
      <c r="AG19" s="102"/>
      <c r="AH19"/>
    </row>
    <row r="20" spans="1:34" s="33" customFormat="1" ht="13.5" customHeight="1" x14ac:dyDescent="0.2">
      <c r="A20" s="69">
        <v>647319</v>
      </c>
      <c r="B20" s="70" t="s">
        <v>78</v>
      </c>
      <c r="C20" s="71">
        <v>500.00581</v>
      </c>
      <c r="D20" s="71">
        <v>500.00551000000002</v>
      </c>
      <c r="E20" s="67">
        <f t="shared" si="18"/>
        <v>-0.29999999998153726</v>
      </c>
      <c r="F20" s="71">
        <v>500.00549999999998</v>
      </c>
      <c r="G20" s="67">
        <f t="shared" si="16"/>
        <v>-1.0000000031595846E-2</v>
      </c>
      <c r="H20" s="67">
        <f t="shared" si="17"/>
        <v>-0.3100000000131331</v>
      </c>
      <c r="I20" s="71">
        <v>500.00556999999998</v>
      </c>
      <c r="J20" s="67">
        <f t="shared" si="3"/>
        <v>6.9999999993797246E-2</v>
      </c>
      <c r="K20" s="67">
        <f t="shared" si="4"/>
        <v>-0.24000000001933586</v>
      </c>
      <c r="L20" s="71">
        <v>500.00562000000002</v>
      </c>
      <c r="M20" s="67">
        <f t="shared" si="5"/>
        <v>5.0000000044292392E-2</v>
      </c>
      <c r="N20" s="67">
        <f t="shared" si="6"/>
        <v>-0.18999999997504347</v>
      </c>
      <c r="O20" s="83">
        <v>500.00520999999998</v>
      </c>
      <c r="P20" s="67">
        <f t="shared" si="7"/>
        <v>-0.41000000004487447</v>
      </c>
      <c r="Q20" s="67">
        <f t="shared" si="8"/>
        <v>-0.60000000001991793</v>
      </c>
      <c r="R20" s="71">
        <v>500.00506999999999</v>
      </c>
      <c r="S20" s="67">
        <f t="shared" si="9"/>
        <v>-0.13999999998759449</v>
      </c>
      <c r="T20" s="67">
        <f t="shared" si="10"/>
        <v>-0.74000000000751243</v>
      </c>
      <c r="U20" s="71">
        <v>500.00416000000001</v>
      </c>
      <c r="V20" s="67">
        <f t="shared" si="11"/>
        <v>-0.90999999997620762</v>
      </c>
      <c r="W20" s="67">
        <f t="shared" si="1"/>
        <v>-1.64999999998372</v>
      </c>
      <c r="X20" s="83">
        <v>500.00538999999998</v>
      </c>
      <c r="Y20" s="67">
        <f t="shared" si="12"/>
        <v>1.2299999999640931</v>
      </c>
      <c r="Z20" s="67">
        <f t="shared" si="13"/>
        <v>-0.4200000000196269</v>
      </c>
      <c r="AA20" s="83">
        <v>500.00547</v>
      </c>
      <c r="AB20" s="67">
        <f t="shared" si="14"/>
        <v>8.0000000025393092E-2</v>
      </c>
      <c r="AC20" s="67">
        <f t="shared" si="2"/>
        <v>-0.3399999999942338</v>
      </c>
      <c r="AD20" s="68" t="s">
        <v>56</v>
      </c>
      <c r="AE20" s="104">
        <f t="shared" si="15"/>
        <v>6.315789475688928E-2</v>
      </c>
      <c r="AF20" s="81"/>
      <c r="AG20" s="102"/>
      <c r="AH20"/>
    </row>
    <row r="21" spans="1:34" s="33" customFormat="1" ht="13.5" customHeight="1" x14ac:dyDescent="0.2">
      <c r="A21" s="69">
        <v>647321</v>
      </c>
      <c r="B21" s="70" t="s">
        <v>79</v>
      </c>
      <c r="C21" s="71">
        <v>500.06425000000002</v>
      </c>
      <c r="D21" s="71">
        <v>500.06401</v>
      </c>
      <c r="E21" s="67">
        <f t="shared" si="18"/>
        <v>-0.24000000001933586</v>
      </c>
      <c r="F21" s="71">
        <v>500.06409000000002</v>
      </c>
      <c r="G21" s="67">
        <f t="shared" si="16"/>
        <v>8.0000000025393092E-2</v>
      </c>
      <c r="H21" s="67">
        <f t="shared" si="17"/>
        <v>-0.15999999999394277</v>
      </c>
      <c r="I21" s="71">
        <v>500.06430999999998</v>
      </c>
      <c r="J21" s="67">
        <f t="shared" si="3"/>
        <v>0.21999999995614417</v>
      </c>
      <c r="K21" s="67">
        <f t="shared" si="4"/>
        <v>5.99999999622014E-2</v>
      </c>
      <c r="L21" s="71">
        <v>500.06452999999999</v>
      </c>
      <c r="M21" s="67">
        <f t="shared" si="5"/>
        <v>0.22000000001298758</v>
      </c>
      <c r="N21" s="67">
        <f t="shared" si="6"/>
        <v>0.27999999997518898</v>
      </c>
      <c r="O21" s="83">
        <v>500.06457</v>
      </c>
      <c r="P21" s="67">
        <f t="shared" si="7"/>
        <v>4.0000000012696546E-2</v>
      </c>
      <c r="Q21" s="67">
        <f t="shared" si="8"/>
        <v>0.31999999998788553</v>
      </c>
      <c r="R21" s="71">
        <v>500.06454000000002</v>
      </c>
      <c r="S21" s="67">
        <f t="shared" si="9"/>
        <v>-2.99999999811007E-2</v>
      </c>
      <c r="T21" s="67">
        <f t="shared" si="10"/>
        <v>0.29000000000678483</v>
      </c>
      <c r="U21" s="71">
        <v>500.06347</v>
      </c>
      <c r="V21" s="67">
        <f t="shared" si="11"/>
        <v>-1.0700000000269938</v>
      </c>
      <c r="W21" s="67">
        <f t="shared" si="1"/>
        <v>-0.78000000002020897</v>
      </c>
      <c r="X21" s="83">
        <v>500.06495000000001</v>
      </c>
      <c r="Y21" s="67">
        <f t="shared" si="12"/>
        <v>1.4800000000150249</v>
      </c>
      <c r="Z21" s="67">
        <f t="shared" si="13"/>
        <v>0.69999999999481588</v>
      </c>
      <c r="AA21" s="83">
        <v>500.06515999999999</v>
      </c>
      <c r="AB21" s="67">
        <f t="shared" si="14"/>
        <v>0.20999999998139174</v>
      </c>
      <c r="AC21" s="67">
        <f t="shared" si="2"/>
        <v>0.90999999997620762</v>
      </c>
      <c r="AD21" s="68" t="s">
        <v>57</v>
      </c>
      <c r="AE21" s="104">
        <f t="shared" si="15"/>
        <v>0.16578947366951979</v>
      </c>
      <c r="AF21" s="81"/>
      <c r="AG21" s="102"/>
      <c r="AH21"/>
    </row>
    <row r="22" spans="1:34" s="33" customFormat="1" ht="13.5" customHeight="1" x14ac:dyDescent="0.2">
      <c r="A22" s="69">
        <v>647323</v>
      </c>
      <c r="B22" s="70" t="s">
        <v>112</v>
      </c>
      <c r="C22" s="68"/>
      <c r="D22" s="71"/>
      <c r="E22" s="67"/>
      <c r="F22" s="71">
        <v>499.91311000000002</v>
      </c>
      <c r="G22" s="72"/>
      <c r="H22" s="67"/>
      <c r="I22" s="71">
        <v>499.91338000000002</v>
      </c>
      <c r="J22" s="67">
        <f t="shared" si="3"/>
        <v>0.27000000000043656</v>
      </c>
      <c r="K22" s="67">
        <f t="shared" ref="K22:K27" si="19">(I22-F22)*1000</f>
        <v>0.27000000000043656</v>
      </c>
      <c r="L22" s="71">
        <v>499.91340000000002</v>
      </c>
      <c r="M22" s="67">
        <f t="shared" si="5"/>
        <v>2.0000000006348273E-2</v>
      </c>
      <c r="N22" s="67">
        <f t="shared" ref="N22:N27" si="20">(L22-F22)*1000</f>
        <v>0.29000000000678483</v>
      </c>
      <c r="O22" s="83">
        <v>499.91311000000002</v>
      </c>
      <c r="P22" s="67">
        <f t="shared" si="7"/>
        <v>-0.29000000000678483</v>
      </c>
      <c r="Q22" s="67">
        <f t="shared" ref="Q22:Q27" si="21">(O22-F22)*1000</f>
        <v>0</v>
      </c>
      <c r="R22" s="71">
        <v>499.91293000000002</v>
      </c>
      <c r="S22" s="67">
        <f t="shared" si="9"/>
        <v>-0.18000000000029104</v>
      </c>
      <c r="T22" s="67">
        <f>(R22-F22)*1000</f>
        <v>-0.18000000000029104</v>
      </c>
      <c r="U22" s="71">
        <v>499.91219999999998</v>
      </c>
      <c r="V22" s="67">
        <f t="shared" si="11"/>
        <v>-0.73000000003276</v>
      </c>
      <c r="W22" s="67">
        <f>(U22-F22)*1000</f>
        <v>-0.91000000003305104</v>
      </c>
      <c r="X22" s="83">
        <v>499.91343999999998</v>
      </c>
      <c r="Y22" s="67">
        <f t="shared" si="12"/>
        <v>1.239999999995689</v>
      </c>
      <c r="Z22" s="67">
        <f t="shared" ref="Z22:Z27" si="22">(X22-F22)*1000</f>
        <v>0.32999999996263796</v>
      </c>
      <c r="AA22" s="83">
        <v>499.91338999999999</v>
      </c>
      <c r="AB22" s="67">
        <f t="shared" si="14"/>
        <v>-4.9999999987448973E-2</v>
      </c>
      <c r="AC22" s="67">
        <f>(AA22-F22)*1000</f>
        <v>0.27999999997518898</v>
      </c>
      <c r="AD22" s="68" t="s">
        <v>94</v>
      </c>
      <c r="AE22" s="104">
        <f t="shared" si="15"/>
        <v>-3.9473684200617615E-2</v>
      </c>
      <c r="AF22" s="81"/>
      <c r="AG22" s="102"/>
      <c r="AH22"/>
    </row>
    <row r="23" spans="1:34" s="33" customFormat="1" ht="13.5" customHeight="1" x14ac:dyDescent="0.2">
      <c r="A23" s="69">
        <v>647325</v>
      </c>
      <c r="B23" s="70" t="s">
        <v>113</v>
      </c>
      <c r="C23" s="68"/>
      <c r="D23" s="71"/>
      <c r="E23" s="67"/>
      <c r="F23" s="71">
        <v>500.08616000000001</v>
      </c>
      <c r="G23" s="72"/>
      <c r="H23" s="67"/>
      <c r="I23" s="71">
        <v>500.08625000000001</v>
      </c>
      <c r="J23" s="67">
        <f t="shared" si="3"/>
        <v>9.0000000000145519E-2</v>
      </c>
      <c r="K23" s="67">
        <f t="shared" si="19"/>
        <v>9.0000000000145519E-2</v>
      </c>
      <c r="L23" s="71">
        <v>500.08589000000001</v>
      </c>
      <c r="M23" s="67">
        <f t="shared" si="5"/>
        <v>-0.36000000000058208</v>
      </c>
      <c r="N23" s="67">
        <f t="shared" si="20"/>
        <v>-0.27000000000043656</v>
      </c>
      <c r="O23" s="83">
        <v>500.08571999999998</v>
      </c>
      <c r="P23" s="67">
        <f t="shared" si="7"/>
        <v>-0.17000000002553861</v>
      </c>
      <c r="Q23" s="67">
        <f t="shared" si="21"/>
        <v>-0.44000000002597517</v>
      </c>
      <c r="R23" s="71">
        <v>500.08506</v>
      </c>
      <c r="S23" s="67">
        <f t="shared" si="9"/>
        <v>-0.65999999998211933</v>
      </c>
      <c r="T23" s="67">
        <f>(R23-F23)*1000</f>
        <v>-1.1000000000080945</v>
      </c>
      <c r="U23" s="71">
        <v>500.08447000000001</v>
      </c>
      <c r="V23" s="67">
        <f t="shared" si="11"/>
        <v>-0.58999999998832209</v>
      </c>
      <c r="W23" s="67">
        <f>(U23-F23)*1000</f>
        <v>-1.6899999999964166</v>
      </c>
      <c r="X23" s="83">
        <v>500.08542</v>
      </c>
      <c r="Y23" s="67">
        <f t="shared" si="12"/>
        <v>0.94999999998890416</v>
      </c>
      <c r="Z23" s="67">
        <f t="shared" si="22"/>
        <v>-0.74000000000751243</v>
      </c>
      <c r="AA23" s="83">
        <v>500.08544000000001</v>
      </c>
      <c r="AB23" s="67">
        <f t="shared" si="14"/>
        <v>2.0000000006348273E-2</v>
      </c>
      <c r="AC23" s="67">
        <f>(AA23-F23)*1000</f>
        <v>-0.72000000000116415</v>
      </c>
      <c r="AD23" s="68" t="s">
        <v>95</v>
      </c>
      <c r="AE23" s="104">
        <f t="shared" si="15"/>
        <v>1.578947368922232E-2</v>
      </c>
      <c r="AF23" s="81"/>
      <c r="AG23" s="102"/>
      <c r="AH23"/>
    </row>
    <row r="24" spans="1:34" s="33" customFormat="1" ht="13.5" customHeight="1" x14ac:dyDescent="0.2">
      <c r="A24" s="69">
        <v>647327</v>
      </c>
      <c r="B24" s="70" t="s">
        <v>114</v>
      </c>
      <c r="C24" s="71"/>
      <c r="D24" s="71"/>
      <c r="E24" s="67"/>
      <c r="F24" s="71">
        <v>499.9151</v>
      </c>
      <c r="G24" s="72"/>
      <c r="H24" s="67"/>
      <c r="I24" s="71">
        <v>499.91523000000001</v>
      </c>
      <c r="J24" s="67">
        <f t="shared" si="3"/>
        <v>0.13000000001284207</v>
      </c>
      <c r="K24" s="67">
        <f t="shared" si="19"/>
        <v>0.13000000001284207</v>
      </c>
      <c r="L24" s="71">
        <v>499.91529000000003</v>
      </c>
      <c r="M24" s="67">
        <f>(L24-I24)*1000</f>
        <v>6.0000000019044819E-2</v>
      </c>
      <c r="N24" s="67">
        <f t="shared" si="20"/>
        <v>0.19000000003188688</v>
      </c>
      <c r="O24" s="83">
        <v>499.91520000000003</v>
      </c>
      <c r="P24" s="67">
        <f t="shared" si="7"/>
        <v>-9.0000000000145519E-2</v>
      </c>
      <c r="Q24" s="67">
        <f t="shared" si="21"/>
        <v>0.10000000003174137</v>
      </c>
      <c r="R24" s="71">
        <v>499.91494</v>
      </c>
      <c r="S24" s="67">
        <f t="shared" si="9"/>
        <v>-0.26000000002568413</v>
      </c>
      <c r="T24" s="67">
        <f>(R24-F24)*1000</f>
        <v>-0.15999999999394277</v>
      </c>
      <c r="U24" s="71">
        <v>499.91455000000002</v>
      </c>
      <c r="V24" s="67">
        <f t="shared" si="11"/>
        <v>-0.38999999998168278</v>
      </c>
      <c r="W24" s="67">
        <f>(U24-F24)*1000</f>
        <v>-0.54999999997562554</v>
      </c>
      <c r="X24" s="83">
        <v>499.91559999999998</v>
      </c>
      <c r="Y24" s="67">
        <f t="shared" si="12"/>
        <v>1.0499999999638021</v>
      </c>
      <c r="Z24" s="67">
        <f t="shared" si="22"/>
        <v>0.49999999998817657</v>
      </c>
      <c r="AA24" s="83">
        <v>499.91579999999999</v>
      </c>
      <c r="AB24" s="67">
        <f t="shared" si="14"/>
        <v>0.20000000000663931</v>
      </c>
      <c r="AC24" s="67">
        <f>(AA24-F24)*1000</f>
        <v>0.69999999999481588</v>
      </c>
      <c r="AD24" s="68" t="s">
        <v>110</v>
      </c>
      <c r="AE24" s="104">
        <f t="shared" si="15"/>
        <v>0.15789473684734681</v>
      </c>
      <c r="AF24" s="81"/>
      <c r="AG24" s="102"/>
      <c r="AH24"/>
    </row>
    <row r="25" spans="1:34" s="33" customFormat="1" ht="13.5" customHeight="1" x14ac:dyDescent="0.2">
      <c r="A25" s="69">
        <v>647329</v>
      </c>
      <c r="B25" s="70" t="s">
        <v>115</v>
      </c>
      <c r="C25" s="68"/>
      <c r="D25" s="71"/>
      <c r="E25" s="67"/>
      <c r="F25" s="71">
        <v>500.01886000000002</v>
      </c>
      <c r="G25" s="72"/>
      <c r="H25" s="67"/>
      <c r="I25" s="71">
        <v>500.01909999999998</v>
      </c>
      <c r="J25" s="67">
        <f t="shared" si="3"/>
        <v>0.23999999996249244</v>
      </c>
      <c r="K25" s="67">
        <f t="shared" si="19"/>
        <v>0.23999999996249244</v>
      </c>
      <c r="L25" s="71">
        <v>500.01918999999998</v>
      </c>
      <c r="M25" s="67">
        <f>(L25-I25)*1000</f>
        <v>9.0000000000145519E-2</v>
      </c>
      <c r="N25" s="67">
        <f t="shared" si="20"/>
        <v>0.32999999996263796</v>
      </c>
      <c r="O25" s="83">
        <v>500.01938999999999</v>
      </c>
      <c r="P25" s="67">
        <f t="shared" si="7"/>
        <v>0.20000000000663931</v>
      </c>
      <c r="Q25" s="67">
        <f t="shared" si="21"/>
        <v>0.52999999996927727</v>
      </c>
      <c r="R25" s="71">
        <v>500.01898999999997</v>
      </c>
      <c r="S25" s="67">
        <f t="shared" si="9"/>
        <v>-0.40000000001327862</v>
      </c>
      <c r="T25" s="67">
        <f>(R25-F25)*1000</f>
        <v>0.12999999995599865</v>
      </c>
      <c r="U25" s="71">
        <v>500.01886999999999</v>
      </c>
      <c r="V25" s="67">
        <f t="shared" si="11"/>
        <v>-0.11999999998124622</v>
      </c>
      <c r="W25" s="67">
        <f>(U25-F25)*1000</f>
        <v>9.9999999747524271E-3</v>
      </c>
      <c r="X25" s="83">
        <v>500.01992999999999</v>
      </c>
      <c r="Y25" s="67">
        <f t="shared" si="12"/>
        <v>1.059999999995398</v>
      </c>
      <c r="Z25" s="67">
        <f t="shared" si="22"/>
        <v>1.0699999999701504</v>
      </c>
      <c r="AA25" s="83">
        <v>500.02001000000001</v>
      </c>
      <c r="AB25" s="67">
        <f t="shared" si="14"/>
        <v>8.0000000025393092E-2</v>
      </c>
      <c r="AC25" s="67">
        <f>(AA25-F25)*1000</f>
        <v>1.1499999999955435</v>
      </c>
      <c r="AD25" s="68" t="s">
        <v>111</v>
      </c>
      <c r="AE25" s="104">
        <f t="shared" si="15"/>
        <v>6.315789475688928E-2</v>
      </c>
      <c r="AF25" s="81"/>
      <c r="AG25" s="102"/>
      <c r="AH25"/>
    </row>
    <row r="26" spans="1:34" s="33" customFormat="1" ht="13.5" customHeight="1" x14ac:dyDescent="0.2">
      <c r="A26" s="69">
        <v>647331</v>
      </c>
      <c r="B26" s="70" t="s">
        <v>81</v>
      </c>
      <c r="C26" s="71">
        <v>500.06799999999998</v>
      </c>
      <c r="D26" s="71"/>
      <c r="E26" s="67"/>
      <c r="F26" s="71">
        <v>500.06799999999998</v>
      </c>
      <c r="G26" s="72"/>
      <c r="H26" s="67">
        <f t="shared" si="17"/>
        <v>0</v>
      </c>
      <c r="I26" s="71">
        <v>500.06799999999998</v>
      </c>
      <c r="J26" s="67">
        <f t="shared" si="3"/>
        <v>0</v>
      </c>
      <c r="K26" s="67">
        <f t="shared" si="19"/>
        <v>0</v>
      </c>
      <c r="L26" s="71">
        <v>500.06799999999998</v>
      </c>
      <c r="M26" s="67">
        <f>(L26-I26)*1000</f>
        <v>0</v>
      </c>
      <c r="N26" s="67">
        <f t="shared" si="20"/>
        <v>0</v>
      </c>
      <c r="O26" s="83">
        <v>500.06799999999998</v>
      </c>
      <c r="P26" s="67">
        <f t="shared" si="7"/>
        <v>0</v>
      </c>
      <c r="Q26" s="67">
        <f t="shared" si="21"/>
        <v>0</v>
      </c>
      <c r="R26" s="71">
        <v>500.06799999999998</v>
      </c>
      <c r="S26" s="67">
        <f t="shared" si="9"/>
        <v>0</v>
      </c>
      <c r="T26" s="67">
        <f>(R26-C26)*1000</f>
        <v>0</v>
      </c>
      <c r="U26" s="71">
        <v>500.06799999999998</v>
      </c>
      <c r="V26" s="67">
        <f t="shared" si="11"/>
        <v>0</v>
      </c>
      <c r="W26" s="67">
        <f>(U26-C26)*1000</f>
        <v>0</v>
      </c>
      <c r="X26" s="83">
        <v>500.06896</v>
      </c>
      <c r="Y26" s="67">
        <f t="shared" si="12"/>
        <v>0.96000000002050001</v>
      </c>
      <c r="Z26" s="67">
        <f t="shared" si="22"/>
        <v>0.96000000002050001</v>
      </c>
      <c r="AA26" s="83">
        <v>500.06889999999999</v>
      </c>
      <c r="AB26" s="67">
        <f t="shared" si="14"/>
        <v>-6.0000000019044819E-2</v>
      </c>
      <c r="AC26" s="67">
        <f>(AA26-C26)*1000</f>
        <v>0.90000000000145519</v>
      </c>
      <c r="AD26" s="68" t="s">
        <v>96</v>
      </c>
      <c r="AE26" s="104">
        <f t="shared" si="15"/>
        <v>-4.7368421067666963E-2</v>
      </c>
      <c r="AF26" s="81"/>
      <c r="AG26" s="102"/>
      <c r="AH26"/>
    </row>
    <row r="27" spans="1:34" s="33" customFormat="1" ht="13.5" customHeight="1" x14ac:dyDescent="0.2">
      <c r="A27" s="69">
        <v>647333</v>
      </c>
      <c r="B27" s="70" t="s">
        <v>82</v>
      </c>
      <c r="C27" s="71">
        <v>500.20179999999999</v>
      </c>
      <c r="D27" s="71"/>
      <c r="E27" s="67"/>
      <c r="F27" s="71">
        <v>500.20179999999999</v>
      </c>
      <c r="G27" s="72"/>
      <c r="H27" s="67">
        <f t="shared" si="17"/>
        <v>0</v>
      </c>
      <c r="I27" s="71">
        <v>500.20179999999999</v>
      </c>
      <c r="J27" s="67">
        <f t="shared" si="3"/>
        <v>0</v>
      </c>
      <c r="K27" s="67">
        <f t="shared" si="19"/>
        <v>0</v>
      </c>
      <c r="L27" s="71">
        <v>500.20179999999999</v>
      </c>
      <c r="M27" s="67">
        <f>(L27-I27)*1000</f>
        <v>0</v>
      </c>
      <c r="N27" s="67">
        <f t="shared" si="20"/>
        <v>0</v>
      </c>
      <c r="O27" s="83">
        <v>500.20179999999999</v>
      </c>
      <c r="P27" s="67">
        <f t="shared" si="7"/>
        <v>0</v>
      </c>
      <c r="Q27" s="67">
        <f t="shared" si="21"/>
        <v>0</v>
      </c>
      <c r="R27" s="71">
        <v>500.20179999999999</v>
      </c>
      <c r="S27" s="67">
        <f t="shared" si="9"/>
        <v>0</v>
      </c>
      <c r="T27" s="67">
        <f>(R27-C27)*1000</f>
        <v>0</v>
      </c>
      <c r="U27" s="71">
        <v>500.20179999999999</v>
      </c>
      <c r="V27" s="67">
        <f t="shared" si="11"/>
        <v>0</v>
      </c>
      <c r="W27" s="67">
        <f>(U27-C27)*1000</f>
        <v>0</v>
      </c>
      <c r="X27" s="83">
        <v>500.20179999999999</v>
      </c>
      <c r="Y27" s="67">
        <f t="shared" si="12"/>
        <v>0</v>
      </c>
      <c r="Z27" s="67">
        <f t="shared" si="22"/>
        <v>0</v>
      </c>
      <c r="AA27" s="83">
        <v>500.20179999999999</v>
      </c>
      <c r="AB27" s="67">
        <f t="shared" si="14"/>
        <v>0</v>
      </c>
      <c r="AC27" s="67">
        <f>(AA27-C27)*1000</f>
        <v>0</v>
      </c>
      <c r="AD27" s="68" t="s">
        <v>98</v>
      </c>
      <c r="AE27" s="104">
        <f t="shared" si="15"/>
        <v>0</v>
      </c>
      <c r="AF27" s="81"/>
      <c r="AG27" s="102"/>
      <c r="AH27"/>
    </row>
    <row r="28" spans="1:34" x14ac:dyDescent="0.15">
      <c r="W28" s="64"/>
      <c r="X28" s="64"/>
      <c r="Y28" s="64"/>
      <c r="Z28" s="64"/>
      <c r="AA28" s="65"/>
    </row>
    <row r="29" spans="1:34" x14ac:dyDescent="0.15">
      <c r="W29" s="64"/>
      <c r="X29" s="64"/>
      <c r="Y29" s="64"/>
      <c r="Z29" s="64"/>
      <c r="AA29" s="65"/>
    </row>
    <row r="30" spans="1:34" x14ac:dyDescent="0.15">
      <c r="W30" s="64"/>
      <c r="X30" s="64"/>
      <c r="Y30" s="64"/>
      <c r="Z30" s="64"/>
      <c r="AA30" s="65"/>
    </row>
    <row r="31" spans="1:34" x14ac:dyDescent="0.15">
      <c r="W31" s="64"/>
      <c r="X31" s="64"/>
      <c r="Y31" s="64"/>
      <c r="Z31" s="64"/>
      <c r="AA31" s="65"/>
    </row>
    <row r="32" spans="1:34" x14ac:dyDescent="0.15">
      <c r="W32" s="64"/>
      <c r="X32" s="64"/>
      <c r="Y32" s="64"/>
      <c r="Z32" s="64"/>
      <c r="AA32" s="65"/>
    </row>
    <row r="33" spans="1:29" x14ac:dyDescent="0.15">
      <c r="W33" s="64"/>
      <c r="X33" s="64"/>
      <c r="Y33" s="64"/>
      <c r="Z33" s="64"/>
      <c r="AA33" s="65"/>
    </row>
    <row r="34" spans="1:29" x14ac:dyDescent="0.15">
      <c r="W34" s="64"/>
      <c r="X34" s="64"/>
      <c r="Y34" s="64"/>
      <c r="Z34" s="64"/>
      <c r="AA34" s="65"/>
    </row>
    <row r="35" spans="1:29" x14ac:dyDescent="0.15">
      <c r="W35" s="64"/>
      <c r="X35" s="64"/>
      <c r="Y35" s="64"/>
      <c r="Z35" s="64"/>
      <c r="AA35" s="65"/>
    </row>
    <row r="43" spans="1:29" ht="24.95" customHeight="1" x14ac:dyDescent="0.15"/>
    <row r="44" spans="1:29" x14ac:dyDescent="0.15">
      <c r="A44" s="152" t="s">
        <v>225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AC44" s="66"/>
    </row>
    <row r="45" spans="1:29" x14ac:dyDescent="0.15">
      <c r="AC45" s="66"/>
    </row>
    <row r="46" spans="1:29" x14ac:dyDescent="0.15">
      <c r="AC46" s="66"/>
    </row>
    <row r="47" spans="1:29" x14ac:dyDescent="0.15">
      <c r="AC47" s="66"/>
    </row>
    <row r="48" spans="1:29" x14ac:dyDescent="0.15">
      <c r="AC48" s="66"/>
    </row>
    <row r="49" spans="29:29" x14ac:dyDescent="0.15">
      <c r="AC49" s="66"/>
    </row>
    <row r="50" spans="29:29" x14ac:dyDescent="0.15">
      <c r="AC50" s="66"/>
    </row>
    <row r="51" spans="29:29" x14ac:dyDescent="0.15">
      <c r="AC51" s="66"/>
    </row>
    <row r="52" spans="29:29" x14ac:dyDescent="0.15">
      <c r="AC52" s="65"/>
    </row>
    <row r="53" spans="29:29" x14ac:dyDescent="0.15">
      <c r="AC53" s="65"/>
    </row>
    <row r="54" spans="29:29" x14ac:dyDescent="0.15">
      <c r="AC54" s="65"/>
    </row>
    <row r="55" spans="29:29" x14ac:dyDescent="0.15">
      <c r="AC55" s="65"/>
    </row>
    <row r="56" spans="29:29" x14ac:dyDescent="0.15">
      <c r="AC56" s="65"/>
    </row>
    <row r="57" spans="29:29" x14ac:dyDescent="0.15">
      <c r="AC57" s="65"/>
    </row>
    <row r="58" spans="29:29" x14ac:dyDescent="0.15">
      <c r="AC58" s="65"/>
    </row>
    <row r="59" spans="29:29" x14ac:dyDescent="0.15">
      <c r="AC59" s="65"/>
    </row>
    <row r="60" spans="29:29" x14ac:dyDescent="0.15">
      <c r="AC60" s="65"/>
    </row>
    <row r="61" spans="29:29" x14ac:dyDescent="0.15">
      <c r="AC61" s="65"/>
    </row>
    <row r="62" spans="29:29" x14ac:dyDescent="0.15">
      <c r="AC62" s="65"/>
    </row>
  </sheetData>
  <mergeCells count="32">
    <mergeCell ref="A1:X1"/>
    <mergeCell ref="A44:U44"/>
    <mergeCell ref="AD3:AD6"/>
    <mergeCell ref="D4:E4"/>
    <mergeCell ref="F4:H4"/>
    <mergeCell ref="I4:K4"/>
    <mergeCell ref="L4:N4"/>
    <mergeCell ref="O4:Q4"/>
    <mergeCell ref="X4:Z4"/>
    <mergeCell ref="Y5:Z5"/>
    <mergeCell ref="O3:Q3"/>
    <mergeCell ref="M5:N5"/>
    <mergeCell ref="A3:A6"/>
    <mergeCell ref="B3:B6"/>
    <mergeCell ref="D3:E3"/>
    <mergeCell ref="F3:H3"/>
    <mergeCell ref="I3:K3"/>
    <mergeCell ref="X3:Z3"/>
    <mergeCell ref="A2:AD2"/>
    <mergeCell ref="G5:H5"/>
    <mergeCell ref="J5:K5"/>
    <mergeCell ref="AA3:AC3"/>
    <mergeCell ref="AA4:AC4"/>
    <mergeCell ref="AB5:AC5"/>
    <mergeCell ref="U4:W4"/>
    <mergeCell ref="U3:W3"/>
    <mergeCell ref="P5:Q5"/>
    <mergeCell ref="V5:W5"/>
    <mergeCell ref="R3:T3"/>
    <mergeCell ref="R4:T4"/>
    <mergeCell ref="S5:T5"/>
    <mergeCell ref="L3:N3"/>
  </mergeCells>
  <phoneticPr fontId="28" type="noConversion"/>
  <conditionalFormatting sqref="G22:G27 E13:E27">
    <cfRule type="cellIs" dxfId="87" priority="28" stopIfTrue="1" operator="greaterThanOrEqual">
      <formula>3</formula>
    </cfRule>
  </conditionalFormatting>
  <conditionalFormatting sqref="G22:G27 E13:E27">
    <cfRule type="cellIs" dxfId="86" priority="25" operator="lessThanOrEqual">
      <formula>-3</formula>
    </cfRule>
    <cfRule type="cellIs" dxfId="85" priority="26" operator="between">
      <formula>2</formula>
      <formula>3</formula>
    </cfRule>
    <cfRule type="cellIs" dxfId="84" priority="27" operator="between">
      <formula>-2</formula>
      <formula>-3</formula>
    </cfRule>
  </conditionalFormatting>
  <conditionalFormatting sqref="G13:G21">
    <cfRule type="cellIs" dxfId="83" priority="20" stopIfTrue="1" operator="greaterThanOrEqual">
      <formula>3</formula>
    </cfRule>
  </conditionalFormatting>
  <conditionalFormatting sqref="G13:G21">
    <cfRule type="cellIs" dxfId="82" priority="17" operator="lessThanOrEqual">
      <formula>-3</formula>
    </cfRule>
    <cfRule type="cellIs" dxfId="81" priority="18" operator="between">
      <formula>2</formula>
      <formula>3</formula>
    </cfRule>
    <cfRule type="cellIs" dxfId="80" priority="19" operator="between">
      <formula>-2</formula>
      <formula>-3</formula>
    </cfRule>
  </conditionalFormatting>
  <conditionalFormatting sqref="H7:H27">
    <cfRule type="cellIs" dxfId="79" priority="16" stopIfTrue="1" operator="greaterThanOrEqual">
      <formula>3</formula>
    </cfRule>
  </conditionalFormatting>
  <conditionalFormatting sqref="H7:H27">
    <cfRule type="cellIs" dxfId="78" priority="13" operator="lessThanOrEqual">
      <formula>-3</formula>
    </cfRule>
    <cfRule type="cellIs" dxfId="77" priority="14" operator="between">
      <formula>2</formula>
      <formula>3</formula>
    </cfRule>
    <cfRule type="cellIs" dxfId="76" priority="15" operator="between">
      <formula>-2</formula>
      <formula>-3</formula>
    </cfRule>
  </conditionalFormatting>
  <conditionalFormatting sqref="K7:K27">
    <cfRule type="cellIs" dxfId="75" priority="12" stopIfTrue="1" operator="greaterThanOrEqual">
      <formula>3</formula>
    </cfRule>
  </conditionalFormatting>
  <conditionalFormatting sqref="K7:K27">
    <cfRule type="cellIs" dxfId="74" priority="9" operator="lessThanOrEqual">
      <formula>-3</formula>
    </cfRule>
    <cfRule type="cellIs" dxfId="73" priority="10" operator="between">
      <formula>2</formula>
      <formula>3</formula>
    </cfRule>
    <cfRule type="cellIs" dxfId="72" priority="11" operator="between">
      <formula>-2</formula>
      <formula>-3</formula>
    </cfRule>
  </conditionalFormatting>
  <conditionalFormatting sqref="N7:N27">
    <cfRule type="cellIs" dxfId="71" priority="8" stopIfTrue="1" operator="greaterThanOrEqual">
      <formula>3</formula>
    </cfRule>
  </conditionalFormatting>
  <conditionalFormatting sqref="N7:N27">
    <cfRule type="cellIs" dxfId="70" priority="5" operator="lessThanOrEqual">
      <formula>-3</formula>
    </cfRule>
    <cfRule type="cellIs" dxfId="69" priority="6" operator="between">
      <formula>2</formula>
      <formula>3</formula>
    </cfRule>
    <cfRule type="cellIs" dxfId="68" priority="7" operator="between">
      <formula>-2</formula>
      <formula>-3</formula>
    </cfRule>
  </conditionalFormatting>
  <conditionalFormatting sqref="P7:Q27">
    <cfRule type="cellIs" dxfId="67" priority="4" stopIfTrue="1" operator="greaterThanOrEqual">
      <formula>3</formula>
    </cfRule>
  </conditionalFormatting>
  <conditionalFormatting sqref="P7:Q27">
    <cfRule type="cellIs" dxfId="66" priority="1" operator="lessThanOrEqual">
      <formula>-3</formula>
    </cfRule>
    <cfRule type="cellIs" dxfId="65" priority="2" operator="between">
      <formula>2</formula>
      <formula>3</formula>
    </cfRule>
    <cfRule type="cellIs" dxfId="64" priority="3" operator="between">
      <formula>-2</formula>
      <formula>-3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workbookViewId="0">
      <selection activeCell="Y7" sqref="Y7:Y18"/>
    </sheetView>
  </sheetViews>
  <sheetFormatPr defaultRowHeight="14.25" x14ac:dyDescent="0.15"/>
  <cols>
    <col min="1" max="1" width="11.375" customWidth="1"/>
    <col min="2" max="2" width="8" bestFit="1" customWidth="1"/>
    <col min="3" max="3" width="7.5" bestFit="1" customWidth="1"/>
    <col min="4" max="4" width="6.375" customWidth="1"/>
    <col min="5" max="5" width="7.125" customWidth="1"/>
    <col min="6" max="6" width="7.125" bestFit="1" customWidth="1"/>
    <col min="7" max="8" width="4.625" bestFit="1" customWidth="1"/>
    <col min="9" max="9" width="7.125" bestFit="1" customWidth="1"/>
    <col min="10" max="10" width="4.625" bestFit="1" customWidth="1"/>
    <col min="11" max="11" width="5.375" bestFit="1" customWidth="1"/>
    <col min="12" max="12" width="8.25" bestFit="1" customWidth="1"/>
    <col min="13" max="13" width="4.625" bestFit="1" customWidth="1"/>
    <col min="14" max="14" width="5.375" bestFit="1" customWidth="1"/>
    <col min="15" max="15" width="8.25" bestFit="1" customWidth="1"/>
    <col min="16" max="16" width="4.625" bestFit="1" customWidth="1"/>
    <col min="17" max="17" width="5.375" bestFit="1" customWidth="1"/>
    <col min="18" max="18" width="7.125" bestFit="1" customWidth="1"/>
    <col min="19" max="20" width="4.5" customWidth="1"/>
    <col min="21" max="21" width="7.125" bestFit="1" customWidth="1"/>
    <col min="22" max="23" width="4.5" bestFit="1" customWidth="1"/>
    <col min="24" max="24" width="11.5" customWidth="1"/>
    <col min="25" max="25" width="5.5" customWidth="1"/>
  </cols>
  <sheetData>
    <row r="1" spans="1:25" ht="33" customHeight="1" x14ac:dyDescent="0.15">
      <c r="A1" s="162" t="s">
        <v>193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25" s="87" customFormat="1" ht="13.5" customHeight="1" x14ac:dyDescent="0.15">
      <c r="A2" s="168" t="s">
        <v>218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</row>
    <row r="3" spans="1:25" s="88" customFormat="1" ht="13.5" customHeight="1" x14ac:dyDescent="0.15">
      <c r="A3" s="165" t="s">
        <v>209</v>
      </c>
      <c r="B3" s="169" t="s">
        <v>194</v>
      </c>
      <c r="C3" s="68" t="s">
        <v>210</v>
      </c>
      <c r="D3" s="166" t="s">
        <v>221</v>
      </c>
      <c r="E3" s="167"/>
      <c r="F3" s="172">
        <v>42850</v>
      </c>
      <c r="G3" s="173"/>
      <c r="H3" s="173"/>
      <c r="I3" s="172" t="s">
        <v>211</v>
      </c>
      <c r="J3" s="173"/>
      <c r="K3" s="173"/>
      <c r="L3" s="156" t="s">
        <v>195</v>
      </c>
      <c r="M3" s="156"/>
      <c r="N3" s="156"/>
      <c r="O3" s="156" t="s">
        <v>195</v>
      </c>
      <c r="P3" s="156"/>
      <c r="Q3" s="156"/>
      <c r="R3" s="156" t="s">
        <v>195</v>
      </c>
      <c r="S3" s="156"/>
      <c r="T3" s="156"/>
      <c r="U3" s="156" t="s">
        <v>195</v>
      </c>
      <c r="V3" s="156"/>
      <c r="W3" s="156"/>
      <c r="X3" s="169" t="s">
        <v>196</v>
      </c>
    </row>
    <row r="4" spans="1:25" s="88" customFormat="1" ht="13.5" customHeight="1" x14ac:dyDescent="0.15">
      <c r="A4" s="165"/>
      <c r="B4" s="170"/>
      <c r="C4" s="74">
        <v>42782</v>
      </c>
      <c r="D4" s="164" t="s">
        <v>222</v>
      </c>
      <c r="E4" s="164"/>
      <c r="F4" s="156" t="s">
        <v>226</v>
      </c>
      <c r="G4" s="156"/>
      <c r="H4" s="156"/>
      <c r="I4" s="173" t="s">
        <v>212</v>
      </c>
      <c r="J4" s="173"/>
      <c r="K4" s="173"/>
      <c r="L4" s="156" t="s">
        <v>197</v>
      </c>
      <c r="M4" s="156"/>
      <c r="N4" s="156"/>
      <c r="O4" s="156" t="s">
        <v>197</v>
      </c>
      <c r="P4" s="156"/>
      <c r="Q4" s="156"/>
      <c r="R4" s="156" t="s">
        <v>197</v>
      </c>
      <c r="S4" s="156"/>
      <c r="T4" s="156"/>
      <c r="U4" s="156" t="s">
        <v>197</v>
      </c>
      <c r="V4" s="156"/>
      <c r="W4" s="156"/>
      <c r="X4" s="170"/>
    </row>
    <row r="5" spans="1:25" s="88" customFormat="1" ht="13.5" customHeight="1" x14ac:dyDescent="0.15">
      <c r="A5" s="165"/>
      <c r="B5" s="170"/>
      <c r="C5" s="68" t="s">
        <v>198</v>
      </c>
      <c r="D5" s="73" t="s">
        <v>199</v>
      </c>
      <c r="E5" s="73" t="s">
        <v>200</v>
      </c>
      <c r="F5" s="68" t="s">
        <v>201</v>
      </c>
      <c r="G5" s="174" t="s">
        <v>202</v>
      </c>
      <c r="H5" s="175"/>
      <c r="I5" s="68" t="s">
        <v>199</v>
      </c>
      <c r="J5" s="174" t="s">
        <v>200</v>
      </c>
      <c r="K5" s="175"/>
      <c r="L5" s="68" t="s">
        <v>199</v>
      </c>
      <c r="M5" s="174" t="s">
        <v>200</v>
      </c>
      <c r="N5" s="175"/>
      <c r="O5" s="68" t="s">
        <v>201</v>
      </c>
      <c r="P5" s="174" t="s">
        <v>202</v>
      </c>
      <c r="Q5" s="175"/>
      <c r="R5" s="68" t="s">
        <v>201</v>
      </c>
      <c r="S5" s="174" t="s">
        <v>202</v>
      </c>
      <c r="T5" s="175"/>
      <c r="U5" s="68" t="s">
        <v>201</v>
      </c>
      <c r="V5" s="174" t="s">
        <v>202</v>
      </c>
      <c r="W5" s="175"/>
      <c r="X5" s="170"/>
    </row>
    <row r="6" spans="1:25" s="88" customFormat="1" ht="13.5" customHeight="1" x14ac:dyDescent="0.15">
      <c r="A6" s="165"/>
      <c r="B6" s="171"/>
      <c r="C6" s="68" t="s">
        <v>28</v>
      </c>
      <c r="D6" s="73" t="s">
        <v>28</v>
      </c>
      <c r="E6" s="89" t="s">
        <v>203</v>
      </c>
      <c r="F6" s="68" t="s">
        <v>204</v>
      </c>
      <c r="G6" s="68" t="s">
        <v>205</v>
      </c>
      <c r="H6" s="68" t="s">
        <v>206</v>
      </c>
      <c r="I6" s="68" t="s">
        <v>28</v>
      </c>
      <c r="J6" s="68" t="s">
        <v>207</v>
      </c>
      <c r="K6" s="68" t="s">
        <v>208</v>
      </c>
      <c r="L6" s="68" t="s">
        <v>28</v>
      </c>
      <c r="M6" s="68" t="s">
        <v>207</v>
      </c>
      <c r="N6" s="68" t="s">
        <v>208</v>
      </c>
      <c r="O6" s="68" t="s">
        <v>204</v>
      </c>
      <c r="P6" s="68" t="s">
        <v>205</v>
      </c>
      <c r="Q6" s="68" t="s">
        <v>206</v>
      </c>
      <c r="R6" s="68" t="s">
        <v>204</v>
      </c>
      <c r="S6" s="68" t="s">
        <v>205</v>
      </c>
      <c r="T6" s="68" t="s">
        <v>206</v>
      </c>
      <c r="U6" s="68" t="s">
        <v>204</v>
      </c>
      <c r="V6" s="68" t="s">
        <v>205</v>
      </c>
      <c r="W6" s="68" t="s">
        <v>206</v>
      </c>
      <c r="X6" s="171"/>
    </row>
    <row r="7" spans="1:25" s="88" customFormat="1" ht="13.5" customHeight="1" x14ac:dyDescent="0.15">
      <c r="A7" s="8" t="s">
        <v>165</v>
      </c>
      <c r="B7" s="62" t="s">
        <v>177</v>
      </c>
      <c r="C7" s="15">
        <v>498.49007999999998</v>
      </c>
      <c r="D7" s="15">
        <v>498.49054999999998</v>
      </c>
      <c r="E7" s="67">
        <f>(D7-C7)*1000</f>
        <v>0.47000000000707587</v>
      </c>
      <c r="F7" s="71">
        <v>498.48953999999998</v>
      </c>
      <c r="G7" s="95">
        <f>(F7-D7)*1000</f>
        <v>-1.010000000007949</v>
      </c>
      <c r="H7" s="90">
        <f>(F7-C7)*1000</f>
        <v>-0.54000000000087311</v>
      </c>
      <c r="I7" s="15"/>
      <c r="J7" s="90"/>
      <c r="K7" s="90"/>
      <c r="L7" s="68"/>
      <c r="M7" s="91"/>
      <c r="N7" s="67"/>
      <c r="O7" s="68"/>
      <c r="P7" s="91"/>
      <c r="Q7" s="67"/>
      <c r="R7" s="71"/>
      <c r="S7" s="67"/>
      <c r="T7" s="67"/>
      <c r="U7" s="71"/>
      <c r="V7" s="67"/>
      <c r="W7" s="67"/>
      <c r="X7" s="68"/>
    </row>
    <row r="8" spans="1:25" s="88" customFormat="1" ht="13.5" customHeight="1" x14ac:dyDescent="0.15">
      <c r="A8" s="8" t="s">
        <v>166</v>
      </c>
      <c r="B8" s="62" t="s">
        <v>178</v>
      </c>
      <c r="C8" s="15">
        <v>498.58294000000001</v>
      </c>
      <c r="D8" s="15">
        <v>498.58384999999998</v>
      </c>
      <c r="E8" s="67">
        <f t="shared" ref="E8:E18" si="0">(D8-C8)*1000</f>
        <v>0.90999999997620762</v>
      </c>
      <c r="F8" s="71">
        <v>498.58344</v>
      </c>
      <c r="G8" s="95">
        <f t="shared" ref="G8:G18" si="1">(F8-D8)*1000</f>
        <v>-0.40999999998803105</v>
      </c>
      <c r="H8" s="90">
        <f t="shared" ref="H8:H18" si="2">(F8-C8)*1000</f>
        <v>0.49999999998817657</v>
      </c>
      <c r="I8" s="15"/>
      <c r="J8" s="90"/>
      <c r="K8" s="90"/>
      <c r="L8" s="68"/>
      <c r="M8" s="91"/>
      <c r="N8" s="67"/>
      <c r="O8" s="68"/>
      <c r="P8" s="91"/>
      <c r="Q8" s="67"/>
      <c r="R8" s="71"/>
      <c r="S8" s="67"/>
      <c r="T8" s="67"/>
      <c r="U8" s="71"/>
      <c r="V8" s="67"/>
      <c r="W8" s="67"/>
      <c r="X8" s="68"/>
    </row>
    <row r="9" spans="1:25" s="88" customFormat="1" ht="13.5" customHeight="1" x14ac:dyDescent="0.15">
      <c r="A9" s="8" t="s">
        <v>167</v>
      </c>
      <c r="B9" s="62" t="s">
        <v>179</v>
      </c>
      <c r="C9" s="15">
        <v>498.75020999999998</v>
      </c>
      <c r="D9" s="15">
        <v>498.75119999999998</v>
      </c>
      <c r="E9" s="67">
        <f t="shared" si="0"/>
        <v>0.99000000000160071</v>
      </c>
      <c r="F9" s="71">
        <v>498.75092000000001</v>
      </c>
      <c r="G9" s="95">
        <f t="shared" si="1"/>
        <v>-0.27999999997518898</v>
      </c>
      <c r="H9" s="90">
        <f t="shared" si="2"/>
        <v>0.71000000002641173</v>
      </c>
      <c r="I9" s="15"/>
      <c r="J9" s="90"/>
      <c r="K9" s="90"/>
      <c r="L9" s="68"/>
      <c r="M9" s="91"/>
      <c r="N9" s="67"/>
      <c r="O9" s="68"/>
      <c r="P9" s="91"/>
      <c r="Q9" s="67"/>
      <c r="R9" s="71"/>
      <c r="S9" s="67"/>
      <c r="T9" s="67"/>
      <c r="U9" s="71"/>
      <c r="V9" s="67"/>
      <c r="W9" s="67"/>
      <c r="X9" s="68"/>
    </row>
    <row r="10" spans="1:25" s="88" customFormat="1" ht="13.5" customHeight="1" x14ac:dyDescent="0.15">
      <c r="A10" s="8" t="s">
        <v>168</v>
      </c>
      <c r="B10" s="62" t="s">
        <v>182</v>
      </c>
      <c r="C10" s="15">
        <v>498.98773999999997</v>
      </c>
      <c r="D10" s="15">
        <v>498.98871000000003</v>
      </c>
      <c r="E10" s="67">
        <f t="shared" si="0"/>
        <v>0.97000000005209586</v>
      </c>
      <c r="F10" s="71">
        <v>498.98944999999998</v>
      </c>
      <c r="G10" s="95">
        <f t="shared" si="1"/>
        <v>0.73999999995066901</v>
      </c>
      <c r="H10" s="90">
        <f t="shared" si="2"/>
        <v>1.7100000000027649</v>
      </c>
      <c r="I10" s="15"/>
      <c r="J10" s="90"/>
      <c r="K10" s="90"/>
      <c r="L10" s="68"/>
      <c r="M10" s="91"/>
      <c r="N10" s="67"/>
      <c r="O10" s="68"/>
      <c r="P10" s="91"/>
      <c r="Q10" s="67"/>
      <c r="R10" s="71"/>
      <c r="S10" s="67"/>
      <c r="T10" s="67"/>
      <c r="U10" s="71"/>
      <c r="V10" s="67"/>
      <c r="W10" s="67"/>
      <c r="X10" s="68"/>
    </row>
    <row r="11" spans="1:25" s="33" customFormat="1" ht="13.5" customHeight="1" x14ac:dyDescent="0.15">
      <c r="A11" s="8" t="s">
        <v>169</v>
      </c>
      <c r="B11" s="62" t="s">
        <v>184</v>
      </c>
      <c r="C11" s="15">
        <v>498.43493999999998</v>
      </c>
      <c r="D11" s="15">
        <v>498.43504999999999</v>
      </c>
      <c r="E11" s="67">
        <f t="shared" si="0"/>
        <v>0.11000000000649379</v>
      </c>
      <c r="F11" s="71">
        <v>498.43317000000002</v>
      </c>
      <c r="G11" s="95">
        <f t="shared" si="1"/>
        <v>-1.8799999999714601</v>
      </c>
      <c r="H11" s="90">
        <f t="shared" si="2"/>
        <v>-1.7699999999649663</v>
      </c>
      <c r="I11" s="15"/>
      <c r="J11" s="90"/>
      <c r="K11" s="90"/>
      <c r="L11" s="71"/>
      <c r="M11" s="91"/>
      <c r="N11" s="67"/>
      <c r="O11" s="71"/>
      <c r="P11" s="91"/>
      <c r="Q11" s="67"/>
      <c r="R11" s="71"/>
      <c r="S11" s="67"/>
      <c r="T11" s="67"/>
      <c r="U11" s="71"/>
      <c r="V11" s="67"/>
      <c r="W11" s="67"/>
      <c r="X11" s="68"/>
      <c r="Y11" s="88"/>
    </row>
    <row r="12" spans="1:25" s="33" customFormat="1" ht="13.5" customHeight="1" x14ac:dyDescent="0.15">
      <c r="A12" s="8" t="s">
        <v>170</v>
      </c>
      <c r="B12" s="62" t="s">
        <v>185</v>
      </c>
      <c r="C12" s="15">
        <v>498.46960999999999</v>
      </c>
      <c r="D12" s="15">
        <v>498.46980000000002</v>
      </c>
      <c r="E12" s="67">
        <f t="shared" si="0"/>
        <v>0.19000000003188688</v>
      </c>
      <c r="F12" s="71">
        <v>498.46836000000002</v>
      </c>
      <c r="G12" s="95">
        <f t="shared" si="1"/>
        <v>-1.4400000000023283</v>
      </c>
      <c r="H12" s="90">
        <f t="shared" si="2"/>
        <v>-1.2499999999704414</v>
      </c>
      <c r="I12" s="15"/>
      <c r="J12" s="90"/>
      <c r="K12" s="90"/>
      <c r="L12" s="71"/>
      <c r="M12" s="91"/>
      <c r="N12" s="67"/>
      <c r="O12" s="71"/>
      <c r="P12" s="91"/>
      <c r="Q12" s="67"/>
      <c r="R12" s="71"/>
      <c r="S12" s="67"/>
      <c r="T12" s="67"/>
      <c r="U12" s="71"/>
      <c r="V12" s="67"/>
      <c r="W12" s="67"/>
      <c r="X12" s="68"/>
      <c r="Y12" s="88"/>
    </row>
    <row r="13" spans="1:25" s="33" customFormat="1" ht="13.5" customHeight="1" x14ac:dyDescent="0.15">
      <c r="A13" s="8" t="s">
        <v>171</v>
      </c>
      <c r="B13" s="62" t="s">
        <v>186</v>
      </c>
      <c r="C13" s="15">
        <v>499.83868999999999</v>
      </c>
      <c r="D13" s="15">
        <v>499.84057000000001</v>
      </c>
      <c r="E13" s="67">
        <f t="shared" si="0"/>
        <v>1.8800000000283035</v>
      </c>
      <c r="F13" s="71">
        <v>499.84140000000002</v>
      </c>
      <c r="G13" s="95">
        <f t="shared" si="1"/>
        <v>0.83000000000765795</v>
      </c>
      <c r="H13" s="90">
        <f t="shared" si="2"/>
        <v>2.7100000000359614</v>
      </c>
      <c r="I13" s="15"/>
      <c r="J13" s="90"/>
      <c r="K13" s="90"/>
      <c r="L13" s="71"/>
      <c r="M13" s="91"/>
      <c r="N13" s="67"/>
      <c r="O13" s="71"/>
      <c r="P13" s="91"/>
      <c r="Q13" s="67"/>
      <c r="R13" s="71"/>
      <c r="S13" s="67"/>
      <c r="T13" s="67"/>
      <c r="U13" s="71"/>
      <c r="V13" s="67"/>
      <c r="W13" s="67"/>
      <c r="X13" s="68"/>
      <c r="Y13" s="88"/>
    </row>
    <row r="14" spans="1:25" s="33" customFormat="1" ht="13.5" customHeight="1" x14ac:dyDescent="0.15">
      <c r="A14" s="8" t="s">
        <v>172</v>
      </c>
      <c r="B14" s="62" t="s">
        <v>187</v>
      </c>
      <c r="C14" s="15">
        <v>499.83623</v>
      </c>
      <c r="D14" s="15">
        <v>499.83780999999999</v>
      </c>
      <c r="E14" s="67">
        <f t="shared" si="0"/>
        <v>1.5799999999899228</v>
      </c>
      <c r="F14" s="71">
        <v>499.83733999999998</v>
      </c>
      <c r="G14" s="95">
        <f t="shared" si="1"/>
        <v>-0.47000000000707587</v>
      </c>
      <c r="H14" s="90">
        <f t="shared" si="2"/>
        <v>1.1099999999828469</v>
      </c>
      <c r="I14" s="15"/>
      <c r="J14" s="90"/>
      <c r="K14" s="90"/>
      <c r="L14" s="71"/>
      <c r="M14" s="91"/>
      <c r="N14" s="67"/>
      <c r="O14" s="71"/>
      <c r="P14" s="91"/>
      <c r="Q14" s="67"/>
      <c r="R14" s="71"/>
      <c r="S14" s="67"/>
      <c r="T14" s="67"/>
      <c r="U14" s="71"/>
      <c r="V14" s="67"/>
      <c r="W14" s="67"/>
      <c r="X14" s="68"/>
      <c r="Y14" s="88"/>
    </row>
    <row r="15" spans="1:25" s="33" customFormat="1" ht="13.5" customHeight="1" x14ac:dyDescent="0.15">
      <c r="A15" s="8" t="s">
        <v>173</v>
      </c>
      <c r="B15" s="62" t="s">
        <v>188</v>
      </c>
      <c r="C15" s="15">
        <v>498.76731000000001</v>
      </c>
      <c r="D15" s="15">
        <v>498.76877999999999</v>
      </c>
      <c r="E15" s="67">
        <f t="shared" si="0"/>
        <v>1.469999999983429</v>
      </c>
      <c r="F15" s="71">
        <v>498.76879000000002</v>
      </c>
      <c r="G15" s="95">
        <f t="shared" si="1"/>
        <v>1.0000000031595846E-2</v>
      </c>
      <c r="H15" s="90">
        <f t="shared" si="2"/>
        <v>1.4800000000150249</v>
      </c>
      <c r="I15" s="15"/>
      <c r="J15" s="90"/>
      <c r="K15" s="90"/>
      <c r="L15" s="71"/>
      <c r="M15" s="91"/>
      <c r="N15" s="67"/>
      <c r="O15" s="71"/>
      <c r="P15" s="91"/>
      <c r="Q15" s="67"/>
      <c r="R15" s="71"/>
      <c r="S15" s="67"/>
      <c r="T15" s="67"/>
      <c r="U15" s="71"/>
      <c r="V15" s="67"/>
      <c r="W15" s="67"/>
      <c r="X15" s="68"/>
      <c r="Y15" s="88"/>
    </row>
    <row r="16" spans="1:25" s="33" customFormat="1" ht="13.5" customHeight="1" x14ac:dyDescent="0.15">
      <c r="A16" s="8" t="s">
        <v>174</v>
      </c>
      <c r="B16" s="62" t="s">
        <v>189</v>
      </c>
      <c r="C16" s="15">
        <v>498.78627</v>
      </c>
      <c r="D16" s="15">
        <v>498.78766000000002</v>
      </c>
      <c r="E16" s="67">
        <f t="shared" si="0"/>
        <v>1.3900000000148793</v>
      </c>
      <c r="F16" s="71">
        <v>498.78796999999997</v>
      </c>
      <c r="G16" s="95">
        <f t="shared" si="1"/>
        <v>0.30999999995628968</v>
      </c>
      <c r="H16" s="90">
        <f t="shared" si="2"/>
        <v>1.699999999971169</v>
      </c>
      <c r="I16" s="15"/>
      <c r="J16" s="90"/>
      <c r="K16" s="90"/>
      <c r="L16" s="71"/>
      <c r="M16" s="91"/>
      <c r="N16" s="67"/>
      <c r="O16" s="71"/>
      <c r="P16" s="91"/>
      <c r="Q16" s="67"/>
      <c r="R16" s="71"/>
      <c r="S16" s="67"/>
      <c r="T16" s="67"/>
      <c r="U16" s="71"/>
      <c r="V16" s="67"/>
      <c r="W16" s="67"/>
      <c r="X16" s="68"/>
      <c r="Y16" s="88"/>
    </row>
    <row r="17" spans="1:25" s="33" customFormat="1" ht="13.5" customHeight="1" x14ac:dyDescent="0.15">
      <c r="A17" s="8" t="s">
        <v>175</v>
      </c>
      <c r="B17" s="62" t="s">
        <v>190</v>
      </c>
      <c r="C17" s="15">
        <v>498.69177999999999</v>
      </c>
      <c r="D17" s="15">
        <v>498.69328999999999</v>
      </c>
      <c r="E17" s="67">
        <f t="shared" si="0"/>
        <v>1.5099999999961256</v>
      </c>
      <c r="F17" s="71">
        <v>498.69303000000002</v>
      </c>
      <c r="G17" s="95">
        <f t="shared" si="1"/>
        <v>-0.25999999996884071</v>
      </c>
      <c r="H17" s="90">
        <f t="shared" si="2"/>
        <v>1.2500000000272848</v>
      </c>
      <c r="I17" s="15"/>
      <c r="J17" s="90"/>
      <c r="K17" s="90"/>
      <c r="L17" s="71"/>
      <c r="M17" s="91"/>
      <c r="N17" s="67"/>
      <c r="O17" s="71"/>
      <c r="P17" s="91"/>
      <c r="Q17" s="67"/>
      <c r="R17" s="71"/>
      <c r="S17" s="67"/>
      <c r="T17" s="67"/>
      <c r="U17" s="71"/>
      <c r="V17" s="67"/>
      <c r="W17" s="67"/>
      <c r="X17" s="68"/>
      <c r="Y17" s="88"/>
    </row>
    <row r="18" spans="1:25" s="33" customFormat="1" ht="13.5" customHeight="1" x14ac:dyDescent="0.15">
      <c r="A18" s="8" t="s">
        <v>176</v>
      </c>
      <c r="B18" s="62" t="s">
        <v>191</v>
      </c>
      <c r="C18" s="15">
        <v>498.70666</v>
      </c>
      <c r="D18" s="15">
        <v>498.70809000000003</v>
      </c>
      <c r="E18" s="67">
        <f t="shared" si="0"/>
        <v>1.4300000000275759</v>
      </c>
      <c r="F18" s="71">
        <v>498.70818000000003</v>
      </c>
      <c r="G18" s="95">
        <f t="shared" si="1"/>
        <v>9.0000000000145519E-2</v>
      </c>
      <c r="H18" s="90">
        <f t="shared" si="2"/>
        <v>1.5200000000277214</v>
      </c>
      <c r="I18" s="15"/>
      <c r="J18" s="90"/>
      <c r="K18" s="90"/>
      <c r="L18" s="71"/>
      <c r="M18" s="91"/>
      <c r="N18" s="67"/>
      <c r="O18" s="71"/>
      <c r="P18" s="91"/>
      <c r="Q18" s="67"/>
      <c r="R18" s="71"/>
      <c r="S18" s="67"/>
      <c r="T18" s="67"/>
      <c r="U18" s="71"/>
      <c r="V18" s="67"/>
      <c r="W18" s="67"/>
      <c r="X18" s="68"/>
      <c r="Y18" s="88"/>
    </row>
    <row r="25" spans="1:25" x14ac:dyDescent="0.15">
      <c r="X25" s="92"/>
    </row>
    <row r="26" spans="1:25" x14ac:dyDescent="0.15">
      <c r="X26" s="92"/>
    </row>
    <row r="27" spans="1:25" x14ac:dyDescent="0.15">
      <c r="X27" s="92"/>
    </row>
    <row r="28" spans="1:25" x14ac:dyDescent="0.15">
      <c r="X28" s="92"/>
    </row>
    <row r="29" spans="1:25" x14ac:dyDescent="0.15">
      <c r="X29" s="92"/>
    </row>
    <row r="30" spans="1:25" x14ac:dyDescent="0.15">
      <c r="X30" s="92"/>
    </row>
    <row r="31" spans="1:25" x14ac:dyDescent="0.15">
      <c r="X31" s="92"/>
    </row>
    <row r="32" spans="1:25" x14ac:dyDescent="0.15">
      <c r="X32" s="92"/>
    </row>
    <row r="33" spans="1:24" x14ac:dyDescent="0.15">
      <c r="X33" s="92"/>
    </row>
    <row r="34" spans="1:24" x14ac:dyDescent="0.15">
      <c r="X34" s="92"/>
    </row>
    <row r="35" spans="1:24" x14ac:dyDescent="0.15">
      <c r="X35" s="92"/>
    </row>
    <row r="37" spans="1:24" x14ac:dyDescent="0.15">
      <c r="X37" s="92"/>
    </row>
    <row r="38" spans="1:24" x14ac:dyDescent="0.15">
      <c r="A38" s="152" t="s">
        <v>225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X38" s="92"/>
    </row>
    <row r="39" spans="1:24" x14ac:dyDescent="0.15">
      <c r="X39" s="92"/>
    </row>
    <row r="40" spans="1:24" x14ac:dyDescent="0.15">
      <c r="X40" s="92"/>
    </row>
    <row r="41" spans="1:24" x14ac:dyDescent="0.15">
      <c r="X41" s="92"/>
    </row>
    <row r="42" spans="1:24" x14ac:dyDescent="0.15">
      <c r="X42" s="92"/>
    </row>
    <row r="43" spans="1:24" x14ac:dyDescent="0.15">
      <c r="X43" s="92"/>
    </row>
    <row r="44" spans="1:24" x14ac:dyDescent="0.15">
      <c r="X44" s="92"/>
    </row>
    <row r="45" spans="1:24" x14ac:dyDescent="0.15">
      <c r="X45" s="92"/>
    </row>
    <row r="46" spans="1:24" x14ac:dyDescent="0.15">
      <c r="X46" s="92"/>
    </row>
    <row r="47" spans="1:24" x14ac:dyDescent="0.15">
      <c r="X47" s="92"/>
    </row>
    <row r="48" spans="1:24" x14ac:dyDescent="0.15">
      <c r="X48" s="92"/>
    </row>
    <row r="49" spans="24:24" x14ac:dyDescent="0.15">
      <c r="X49" s="92"/>
    </row>
    <row r="50" spans="24:24" x14ac:dyDescent="0.15">
      <c r="X50" s="92"/>
    </row>
    <row r="51" spans="24:24" x14ac:dyDescent="0.15">
      <c r="X51" s="92"/>
    </row>
    <row r="52" spans="24:24" x14ac:dyDescent="0.15">
      <c r="X52" s="92"/>
    </row>
    <row r="53" spans="24:24" x14ac:dyDescent="0.15">
      <c r="X53" s="92"/>
    </row>
    <row r="54" spans="24:24" x14ac:dyDescent="0.15">
      <c r="X54" s="92"/>
    </row>
    <row r="55" spans="24:24" x14ac:dyDescent="0.15">
      <c r="X55" s="92"/>
    </row>
    <row r="56" spans="24:24" x14ac:dyDescent="0.15">
      <c r="X56" s="92"/>
    </row>
    <row r="57" spans="24:24" x14ac:dyDescent="0.15">
      <c r="X57" s="92"/>
    </row>
    <row r="58" spans="24:24" x14ac:dyDescent="0.15">
      <c r="X58" s="92"/>
    </row>
    <row r="59" spans="24:24" x14ac:dyDescent="0.15">
      <c r="X59" s="92"/>
    </row>
    <row r="60" spans="24:24" x14ac:dyDescent="0.15">
      <c r="X60" s="92"/>
    </row>
    <row r="61" spans="24:24" x14ac:dyDescent="0.15">
      <c r="X61" s="92"/>
    </row>
    <row r="62" spans="24:24" x14ac:dyDescent="0.15">
      <c r="X62" s="92"/>
    </row>
    <row r="63" spans="24:24" x14ac:dyDescent="0.15">
      <c r="X63" s="92"/>
    </row>
    <row r="64" spans="24:24" x14ac:dyDescent="0.15">
      <c r="X64" s="92"/>
    </row>
    <row r="65" spans="24:24" x14ac:dyDescent="0.15">
      <c r="X65" s="92"/>
    </row>
    <row r="66" spans="24:24" x14ac:dyDescent="0.15">
      <c r="X66" s="92"/>
    </row>
    <row r="67" spans="24:24" x14ac:dyDescent="0.15">
      <c r="X67" s="92"/>
    </row>
    <row r="68" spans="24:24" x14ac:dyDescent="0.15">
      <c r="X68" s="92"/>
    </row>
    <row r="69" spans="24:24" x14ac:dyDescent="0.15">
      <c r="X69" s="92"/>
    </row>
    <row r="70" spans="24:24" x14ac:dyDescent="0.15">
      <c r="X70" s="92"/>
    </row>
    <row r="71" spans="24:24" x14ac:dyDescent="0.15">
      <c r="X71" s="92"/>
    </row>
    <row r="72" spans="24:24" x14ac:dyDescent="0.15">
      <c r="X72" s="92"/>
    </row>
    <row r="73" spans="24:24" x14ac:dyDescent="0.15">
      <c r="X73" s="92"/>
    </row>
    <row r="74" spans="24:24" x14ac:dyDescent="0.15">
      <c r="X74" s="92"/>
    </row>
    <row r="75" spans="24:24" x14ac:dyDescent="0.15">
      <c r="X75" s="92"/>
    </row>
    <row r="76" spans="24:24" x14ac:dyDescent="0.15">
      <c r="X76" s="92"/>
    </row>
    <row r="77" spans="24:24" x14ac:dyDescent="0.15">
      <c r="X77" s="92"/>
    </row>
    <row r="78" spans="24:24" x14ac:dyDescent="0.15">
      <c r="X78" s="92"/>
    </row>
    <row r="79" spans="24:24" x14ac:dyDescent="0.15">
      <c r="X79" s="92"/>
    </row>
    <row r="80" spans="24:24" x14ac:dyDescent="0.15">
      <c r="X80" s="92"/>
    </row>
    <row r="81" spans="24:24" x14ac:dyDescent="0.15">
      <c r="X81" s="92"/>
    </row>
    <row r="82" spans="24:24" x14ac:dyDescent="0.15">
      <c r="X82" s="92"/>
    </row>
    <row r="83" spans="24:24" x14ac:dyDescent="0.15">
      <c r="X83" s="92"/>
    </row>
    <row r="84" spans="24:24" x14ac:dyDescent="0.15">
      <c r="X84" s="92"/>
    </row>
    <row r="85" spans="24:24" x14ac:dyDescent="0.15">
      <c r="X85" s="92"/>
    </row>
    <row r="86" spans="24:24" x14ac:dyDescent="0.15">
      <c r="X86" s="92"/>
    </row>
    <row r="87" spans="24:24" x14ac:dyDescent="0.15">
      <c r="X87" s="92"/>
    </row>
    <row r="88" spans="24:24" x14ac:dyDescent="0.15">
      <c r="X88" s="92"/>
    </row>
    <row r="89" spans="24:24" x14ac:dyDescent="0.15">
      <c r="X89" s="92"/>
    </row>
    <row r="90" spans="24:24" x14ac:dyDescent="0.15">
      <c r="X90" s="92"/>
    </row>
    <row r="91" spans="24:24" x14ac:dyDescent="0.15">
      <c r="X91" s="92"/>
    </row>
    <row r="92" spans="24:24" x14ac:dyDescent="0.15">
      <c r="X92" s="92"/>
    </row>
    <row r="93" spans="24:24" x14ac:dyDescent="0.15">
      <c r="X93" s="92"/>
    </row>
    <row r="94" spans="24:24" x14ac:dyDescent="0.15">
      <c r="X94" s="92"/>
    </row>
    <row r="95" spans="24:24" x14ac:dyDescent="0.15">
      <c r="X95" s="92"/>
    </row>
    <row r="96" spans="24:24" x14ac:dyDescent="0.15">
      <c r="X96" s="92"/>
    </row>
    <row r="97" spans="24:24" x14ac:dyDescent="0.15">
      <c r="X97" s="92"/>
    </row>
    <row r="98" spans="24:24" x14ac:dyDescent="0.15">
      <c r="X98" s="92"/>
    </row>
    <row r="99" spans="24:24" x14ac:dyDescent="0.15">
      <c r="X99" s="92"/>
    </row>
    <row r="100" spans="24:24" x14ac:dyDescent="0.15">
      <c r="X100" s="92"/>
    </row>
    <row r="101" spans="24:24" x14ac:dyDescent="0.15">
      <c r="X101" s="92"/>
    </row>
    <row r="102" spans="24:24" x14ac:dyDescent="0.15">
      <c r="X102" s="92"/>
    </row>
    <row r="103" spans="24:24" x14ac:dyDescent="0.15">
      <c r="X103" s="92"/>
    </row>
    <row r="104" spans="24:24" x14ac:dyDescent="0.15">
      <c r="X104" s="92"/>
    </row>
    <row r="105" spans="24:24" x14ac:dyDescent="0.15">
      <c r="X105" s="92"/>
    </row>
    <row r="106" spans="24:24" x14ac:dyDescent="0.15">
      <c r="X106" s="92"/>
    </row>
    <row r="107" spans="24:24" x14ac:dyDescent="0.15">
      <c r="X107" s="92"/>
    </row>
  </sheetData>
  <mergeCells count="26">
    <mergeCell ref="O4:Q4"/>
    <mergeCell ref="R4:T4"/>
    <mergeCell ref="U4:W4"/>
    <mergeCell ref="G5:H5"/>
    <mergeCell ref="A38:U38"/>
    <mergeCell ref="J5:K5"/>
    <mergeCell ref="M5:N5"/>
    <mergeCell ref="P5:Q5"/>
    <mergeCell ref="S5:T5"/>
    <mergeCell ref="V5:W5"/>
    <mergeCell ref="A1:X1"/>
    <mergeCell ref="A2:X2"/>
    <mergeCell ref="A3:A6"/>
    <mergeCell ref="B3:B6"/>
    <mergeCell ref="D3:E3"/>
    <mergeCell ref="F3:H3"/>
    <mergeCell ref="I3:K3"/>
    <mergeCell ref="L3:N3"/>
    <mergeCell ref="O3:Q3"/>
    <mergeCell ref="R3:T3"/>
    <mergeCell ref="U3:W3"/>
    <mergeCell ref="X3:X6"/>
    <mergeCell ref="D4:E4"/>
    <mergeCell ref="F4:H4"/>
    <mergeCell ref="I4:K4"/>
    <mergeCell ref="L4:N4"/>
  </mergeCells>
  <phoneticPr fontId="48" type="noConversion"/>
  <conditionalFormatting sqref="N7:N18">
    <cfRule type="cellIs" dxfId="63" priority="40" stopIfTrue="1" operator="greaterThanOrEqual">
      <formula>3</formula>
    </cfRule>
  </conditionalFormatting>
  <conditionalFormatting sqref="N7:N18">
    <cfRule type="cellIs" dxfId="62" priority="37" operator="lessThanOrEqual">
      <formula>-3</formula>
    </cfRule>
    <cfRule type="cellIs" dxfId="61" priority="38" operator="between">
      <formula>2</formula>
      <formula>3</formula>
    </cfRule>
    <cfRule type="cellIs" dxfId="60" priority="39" operator="between">
      <formula>-2</formula>
      <formula>-3</formula>
    </cfRule>
  </conditionalFormatting>
  <conditionalFormatting sqref="Q7:Q18">
    <cfRule type="cellIs" dxfId="59" priority="33" operator="lessThanOrEqual">
      <formula>-3</formula>
    </cfRule>
    <cfRule type="cellIs" dxfId="58" priority="34" operator="between">
      <formula>2</formula>
      <formula>3</formula>
    </cfRule>
    <cfRule type="cellIs" dxfId="57" priority="35" operator="between">
      <formula>-2</formula>
      <formula>-3</formula>
    </cfRule>
  </conditionalFormatting>
  <conditionalFormatting sqref="Q7:Q18">
    <cfRule type="cellIs" dxfId="56" priority="36" stopIfTrue="1" operator="greaterThanOrEqual">
      <formula>3</formula>
    </cfRule>
  </conditionalFormatting>
  <conditionalFormatting sqref="T7:T13">
    <cfRule type="cellIs" dxfId="55" priority="29" operator="lessThanOrEqual">
      <formula>-3</formula>
    </cfRule>
    <cfRule type="cellIs" dxfId="54" priority="30" operator="between">
      <formula>2</formula>
      <formula>3</formula>
    </cfRule>
    <cfRule type="cellIs" dxfId="53" priority="31" operator="between">
      <formula>-2</formula>
      <formula>-3</formula>
    </cfRule>
  </conditionalFormatting>
  <conditionalFormatting sqref="T7:T13">
    <cfRule type="cellIs" dxfId="52" priority="32" stopIfTrue="1" operator="greaterThanOrEqual">
      <formula>3</formula>
    </cfRule>
  </conditionalFormatting>
  <conditionalFormatting sqref="T14:T18">
    <cfRule type="cellIs" dxfId="51" priority="25" operator="lessThanOrEqual">
      <formula>-3</formula>
    </cfRule>
    <cfRule type="cellIs" dxfId="50" priority="26" operator="between">
      <formula>2</formula>
      <formula>3</formula>
    </cfRule>
    <cfRule type="cellIs" dxfId="49" priority="27" operator="between">
      <formula>-2</formula>
      <formula>-3</formula>
    </cfRule>
  </conditionalFormatting>
  <conditionalFormatting sqref="T14:T18">
    <cfRule type="cellIs" dxfId="48" priority="28" stopIfTrue="1" operator="greaterThanOrEqual">
      <formula>3</formula>
    </cfRule>
  </conditionalFormatting>
  <conditionalFormatting sqref="V7:W18">
    <cfRule type="cellIs" dxfId="47" priority="17" operator="lessThanOrEqual">
      <formula>-3</formula>
    </cfRule>
    <cfRule type="cellIs" dxfId="46" priority="18" operator="between">
      <formula>2</formula>
      <formula>3</formula>
    </cfRule>
    <cfRule type="cellIs" dxfId="45" priority="19" operator="between">
      <formula>-2</formula>
      <formula>-3</formula>
    </cfRule>
  </conditionalFormatting>
  <conditionalFormatting sqref="V7:W18">
    <cfRule type="cellIs" dxfId="44" priority="20" stopIfTrue="1" operator="greaterThanOrEqual">
      <formula>3</formula>
    </cfRule>
  </conditionalFormatting>
  <conditionalFormatting sqref="K7:K18">
    <cfRule type="cellIs" dxfId="43" priority="12" stopIfTrue="1" operator="greaterThanOrEqual">
      <formula>3</formula>
    </cfRule>
  </conditionalFormatting>
  <conditionalFormatting sqref="K7:K18">
    <cfRule type="cellIs" dxfId="42" priority="9" operator="lessThanOrEqual">
      <formula>-3</formula>
    </cfRule>
    <cfRule type="cellIs" dxfId="41" priority="10" operator="between">
      <formula>2</formula>
      <formula>3</formula>
    </cfRule>
    <cfRule type="cellIs" dxfId="40" priority="11" operator="between">
      <formula>-2</formula>
      <formula>-3</formula>
    </cfRule>
  </conditionalFormatting>
  <conditionalFormatting sqref="J7:J18">
    <cfRule type="cellIs" dxfId="39" priority="8" stopIfTrue="1" operator="greaterThanOrEqual">
      <formula>3</formula>
    </cfRule>
  </conditionalFormatting>
  <conditionalFormatting sqref="J7:J18">
    <cfRule type="cellIs" dxfId="38" priority="5" operator="lessThanOrEqual">
      <formula>-3</formula>
    </cfRule>
    <cfRule type="cellIs" dxfId="37" priority="6" operator="between">
      <formula>2</formula>
      <formula>3</formula>
    </cfRule>
    <cfRule type="cellIs" dxfId="36" priority="7" operator="between">
      <formula>-2</formula>
      <formula>-3</formula>
    </cfRule>
  </conditionalFormatting>
  <conditionalFormatting sqref="H7:H18">
    <cfRule type="cellIs" dxfId="35" priority="4" stopIfTrue="1" operator="greaterThanOrEqual">
      <formula>3</formula>
    </cfRule>
  </conditionalFormatting>
  <conditionalFormatting sqref="H7:H18">
    <cfRule type="cellIs" dxfId="34" priority="1" operator="lessThanOrEqual">
      <formula>-3</formula>
    </cfRule>
    <cfRule type="cellIs" dxfId="33" priority="2" operator="between">
      <formula>2</formula>
      <formula>3</formula>
    </cfRule>
    <cfRule type="cellIs" dxfId="32" priority="3" operator="between">
      <formula>-2</formula>
      <formula>-3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5"/>
  <sheetViews>
    <sheetView workbookViewId="0">
      <selection sqref="A1:X1"/>
    </sheetView>
  </sheetViews>
  <sheetFormatPr defaultRowHeight="14.25" x14ac:dyDescent="0.15"/>
  <cols>
    <col min="1" max="1" width="10.75" customWidth="1"/>
    <col min="2" max="2" width="8" bestFit="1" customWidth="1"/>
    <col min="3" max="3" width="7.5" bestFit="1" customWidth="1"/>
    <col min="4" max="4" width="6.375" customWidth="1"/>
    <col min="5" max="5" width="7.125" customWidth="1"/>
    <col min="6" max="6" width="7.125" bestFit="1" customWidth="1"/>
    <col min="7" max="8" width="4.5" bestFit="1" customWidth="1"/>
    <col min="9" max="9" width="7.125" bestFit="1" customWidth="1"/>
    <col min="10" max="10" width="4.625" bestFit="1" customWidth="1"/>
    <col min="11" max="11" width="5.375" bestFit="1" customWidth="1"/>
    <col min="12" max="12" width="8.25" bestFit="1" customWidth="1"/>
    <col min="13" max="13" width="4.625" bestFit="1" customWidth="1"/>
    <col min="14" max="14" width="5.375" bestFit="1" customWidth="1"/>
    <col min="15" max="15" width="8.25" bestFit="1" customWidth="1"/>
    <col min="16" max="16" width="4.625" bestFit="1" customWidth="1"/>
    <col min="17" max="17" width="5.375" bestFit="1" customWidth="1"/>
    <col min="18" max="18" width="7.125" bestFit="1" customWidth="1"/>
    <col min="19" max="20" width="4.5" customWidth="1"/>
    <col min="21" max="21" width="7.125" bestFit="1" customWidth="1"/>
    <col min="22" max="23" width="4.5" bestFit="1" customWidth="1"/>
    <col min="24" max="24" width="11.5" customWidth="1"/>
    <col min="25" max="25" width="5.5" customWidth="1"/>
  </cols>
  <sheetData>
    <row r="1" spans="1:25" ht="33" customHeight="1" x14ac:dyDescent="0.15">
      <c r="A1" s="161" t="s">
        <v>213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25" s="87" customFormat="1" ht="13.5" customHeight="1" x14ac:dyDescent="0.15">
      <c r="A2" s="168" t="s">
        <v>218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</row>
    <row r="3" spans="1:25" s="88" customFormat="1" ht="13.5" customHeight="1" x14ac:dyDescent="0.15">
      <c r="A3" s="165" t="s">
        <v>209</v>
      </c>
      <c r="B3" s="169" t="s">
        <v>194</v>
      </c>
      <c r="C3" s="68" t="s">
        <v>210</v>
      </c>
      <c r="D3" s="166" t="s">
        <v>221</v>
      </c>
      <c r="E3" s="167"/>
      <c r="F3" s="172">
        <v>42850</v>
      </c>
      <c r="G3" s="173"/>
      <c r="H3" s="173"/>
      <c r="I3" s="172" t="s">
        <v>211</v>
      </c>
      <c r="J3" s="173"/>
      <c r="K3" s="173"/>
      <c r="L3" s="156" t="s">
        <v>195</v>
      </c>
      <c r="M3" s="156"/>
      <c r="N3" s="156"/>
      <c r="O3" s="156" t="s">
        <v>195</v>
      </c>
      <c r="P3" s="156"/>
      <c r="Q3" s="156"/>
      <c r="R3" s="156" t="s">
        <v>195</v>
      </c>
      <c r="S3" s="156"/>
      <c r="T3" s="156"/>
      <c r="U3" s="156" t="s">
        <v>195</v>
      </c>
      <c r="V3" s="156"/>
      <c r="W3" s="156"/>
      <c r="X3" s="169" t="s">
        <v>196</v>
      </c>
    </row>
    <row r="4" spans="1:25" s="88" customFormat="1" ht="13.5" customHeight="1" x14ac:dyDescent="0.15">
      <c r="A4" s="165"/>
      <c r="B4" s="170"/>
      <c r="C4" s="74">
        <v>42782</v>
      </c>
      <c r="D4" s="164" t="s">
        <v>222</v>
      </c>
      <c r="E4" s="164"/>
      <c r="F4" s="156" t="s">
        <v>226</v>
      </c>
      <c r="G4" s="156"/>
      <c r="H4" s="156"/>
      <c r="I4" s="173" t="s">
        <v>212</v>
      </c>
      <c r="J4" s="173"/>
      <c r="K4" s="173"/>
      <c r="L4" s="156" t="s">
        <v>197</v>
      </c>
      <c r="M4" s="156"/>
      <c r="N4" s="156"/>
      <c r="O4" s="156" t="s">
        <v>197</v>
      </c>
      <c r="P4" s="156"/>
      <c r="Q4" s="156"/>
      <c r="R4" s="156" t="s">
        <v>197</v>
      </c>
      <c r="S4" s="156"/>
      <c r="T4" s="156"/>
      <c r="U4" s="156" t="s">
        <v>197</v>
      </c>
      <c r="V4" s="156"/>
      <c r="W4" s="156"/>
      <c r="X4" s="170"/>
    </row>
    <row r="5" spans="1:25" s="88" customFormat="1" ht="13.5" customHeight="1" x14ac:dyDescent="0.15">
      <c r="A5" s="165"/>
      <c r="B5" s="170"/>
      <c r="C5" s="68" t="s">
        <v>198</v>
      </c>
      <c r="D5" s="73" t="s">
        <v>199</v>
      </c>
      <c r="E5" s="73" t="s">
        <v>200</v>
      </c>
      <c r="F5" s="68" t="s">
        <v>201</v>
      </c>
      <c r="G5" s="174" t="s">
        <v>202</v>
      </c>
      <c r="H5" s="175"/>
      <c r="I5" s="68" t="s">
        <v>199</v>
      </c>
      <c r="J5" s="174" t="s">
        <v>200</v>
      </c>
      <c r="K5" s="175"/>
      <c r="L5" s="68" t="s">
        <v>199</v>
      </c>
      <c r="M5" s="174" t="s">
        <v>200</v>
      </c>
      <c r="N5" s="175"/>
      <c r="O5" s="68" t="s">
        <v>201</v>
      </c>
      <c r="P5" s="174" t="s">
        <v>202</v>
      </c>
      <c r="Q5" s="175"/>
      <c r="R5" s="68" t="s">
        <v>201</v>
      </c>
      <c r="S5" s="174" t="s">
        <v>202</v>
      </c>
      <c r="T5" s="175"/>
      <c r="U5" s="68" t="s">
        <v>201</v>
      </c>
      <c r="V5" s="174" t="s">
        <v>202</v>
      </c>
      <c r="W5" s="175"/>
      <c r="X5" s="170"/>
    </row>
    <row r="6" spans="1:25" s="88" customFormat="1" ht="13.5" customHeight="1" x14ac:dyDescent="0.15">
      <c r="A6" s="165"/>
      <c r="B6" s="171"/>
      <c r="C6" s="68" t="s">
        <v>28</v>
      </c>
      <c r="D6" s="73" t="s">
        <v>28</v>
      </c>
      <c r="E6" s="89" t="s">
        <v>203</v>
      </c>
      <c r="F6" s="68" t="s">
        <v>204</v>
      </c>
      <c r="G6" s="68" t="s">
        <v>205</v>
      </c>
      <c r="H6" s="68" t="s">
        <v>206</v>
      </c>
      <c r="I6" s="68" t="s">
        <v>28</v>
      </c>
      <c r="J6" s="68" t="s">
        <v>207</v>
      </c>
      <c r="K6" s="68" t="s">
        <v>208</v>
      </c>
      <c r="L6" s="68" t="s">
        <v>28</v>
      </c>
      <c r="M6" s="68" t="s">
        <v>207</v>
      </c>
      <c r="N6" s="68" t="s">
        <v>208</v>
      </c>
      <c r="O6" s="68" t="s">
        <v>204</v>
      </c>
      <c r="P6" s="68" t="s">
        <v>205</v>
      </c>
      <c r="Q6" s="68" t="s">
        <v>206</v>
      </c>
      <c r="R6" s="68" t="s">
        <v>204</v>
      </c>
      <c r="S6" s="68" t="s">
        <v>205</v>
      </c>
      <c r="T6" s="68" t="s">
        <v>206</v>
      </c>
      <c r="U6" s="68" t="s">
        <v>204</v>
      </c>
      <c r="V6" s="68" t="s">
        <v>205</v>
      </c>
      <c r="W6" s="68" t="s">
        <v>206</v>
      </c>
      <c r="X6" s="171"/>
    </row>
    <row r="7" spans="1:25" s="88" customFormat="1" ht="13.5" customHeight="1" x14ac:dyDescent="0.15">
      <c r="A7" s="8" t="s">
        <v>164</v>
      </c>
      <c r="B7" s="62" t="s">
        <v>180</v>
      </c>
      <c r="C7" s="15">
        <v>498.81652000000003</v>
      </c>
      <c r="D7" s="15">
        <v>498.81736000000001</v>
      </c>
      <c r="E7" s="67">
        <f>(D7-C7)*1000</f>
        <v>0.83999999998241037</v>
      </c>
      <c r="F7" s="71">
        <v>498.81736000000001</v>
      </c>
      <c r="G7" s="95">
        <f>(F7-D7)*1000</f>
        <v>0</v>
      </c>
      <c r="H7" s="90">
        <f>(F7-C7)*1000</f>
        <v>0.83999999998241037</v>
      </c>
      <c r="I7" s="15"/>
      <c r="J7" s="90"/>
      <c r="K7" s="90"/>
      <c r="L7" s="68"/>
      <c r="M7" s="91"/>
      <c r="N7" s="67"/>
      <c r="O7" s="68"/>
      <c r="P7" s="91"/>
      <c r="Q7" s="67"/>
      <c r="R7" s="71"/>
      <c r="S7" s="67"/>
      <c r="T7" s="67"/>
      <c r="U7" s="71"/>
      <c r="V7" s="67"/>
      <c r="W7" s="67"/>
      <c r="X7" s="68"/>
    </row>
    <row r="8" spans="1:25" s="88" customFormat="1" ht="13.5" customHeight="1" x14ac:dyDescent="0.15">
      <c r="A8" s="8" t="s">
        <v>163</v>
      </c>
      <c r="B8" s="62" t="s">
        <v>181</v>
      </c>
      <c r="C8" s="15">
        <v>498.77172000000002</v>
      </c>
      <c r="D8" s="15">
        <v>498.77240999999998</v>
      </c>
      <c r="E8" s="67">
        <f t="shared" ref="E8:E18" si="0">(D8-C8)*1000</f>
        <v>0.68999999996322003</v>
      </c>
      <c r="F8" s="71">
        <v>498.77226999999999</v>
      </c>
      <c r="G8" s="95">
        <f t="shared" ref="G8:G18" si="1">(F8-D8)*1000</f>
        <v>-0.13999999998759449</v>
      </c>
      <c r="H8" s="90">
        <f t="shared" ref="H8:H18" si="2">(F8-C8)*1000</f>
        <v>0.54999999997562554</v>
      </c>
      <c r="I8" s="15"/>
      <c r="J8" s="90"/>
      <c r="K8" s="90"/>
      <c r="L8" s="68"/>
      <c r="M8" s="91"/>
      <c r="N8" s="67"/>
      <c r="O8" s="68"/>
      <c r="P8" s="91"/>
      <c r="Q8" s="67"/>
      <c r="R8" s="71"/>
      <c r="S8" s="67"/>
      <c r="T8" s="67"/>
      <c r="U8" s="71"/>
      <c r="V8" s="67"/>
      <c r="W8" s="67"/>
      <c r="X8" s="68"/>
    </row>
    <row r="9" spans="1:25" s="88" customFormat="1" ht="13.5" customHeight="1" x14ac:dyDescent="0.15">
      <c r="A9" s="8" t="s">
        <v>162</v>
      </c>
      <c r="B9" s="62" t="s">
        <v>179</v>
      </c>
      <c r="C9" s="15">
        <v>498.76967999999999</v>
      </c>
      <c r="D9" s="15">
        <v>498.77051</v>
      </c>
      <c r="E9" s="67">
        <f t="shared" si="0"/>
        <v>0.83000000000765795</v>
      </c>
      <c r="F9" s="71">
        <v>498.77042</v>
      </c>
      <c r="G9" s="95">
        <f t="shared" si="1"/>
        <v>-9.0000000000145519E-2</v>
      </c>
      <c r="H9" s="90">
        <f t="shared" si="2"/>
        <v>0.74000000000751243</v>
      </c>
      <c r="I9" s="15"/>
      <c r="J9" s="90"/>
      <c r="K9" s="90"/>
      <c r="L9" s="68"/>
      <c r="M9" s="91"/>
      <c r="N9" s="67"/>
      <c r="O9" s="68"/>
      <c r="P9" s="91"/>
      <c r="Q9" s="67"/>
      <c r="R9" s="71"/>
      <c r="S9" s="67"/>
      <c r="T9" s="67"/>
      <c r="U9" s="71"/>
      <c r="V9" s="67"/>
      <c r="W9" s="67"/>
      <c r="X9" s="68"/>
    </row>
    <row r="10" spans="1:25" s="88" customFormat="1" ht="13.5" customHeight="1" x14ac:dyDescent="0.15">
      <c r="A10" s="8" t="s">
        <v>161</v>
      </c>
      <c r="B10" s="62" t="s">
        <v>182</v>
      </c>
      <c r="C10" s="15">
        <v>498.78244999999998</v>
      </c>
      <c r="D10" s="15">
        <v>498.78313000000003</v>
      </c>
      <c r="E10" s="67">
        <f t="shared" si="0"/>
        <v>0.68000000004531103</v>
      </c>
      <c r="F10" s="71">
        <v>498.78361999999998</v>
      </c>
      <c r="G10" s="95">
        <f t="shared" si="1"/>
        <v>0.48999999995658072</v>
      </c>
      <c r="H10" s="90">
        <f t="shared" si="2"/>
        <v>1.1700000000018917</v>
      </c>
      <c r="I10" s="15"/>
      <c r="J10" s="90"/>
      <c r="K10" s="90"/>
      <c r="L10" s="68"/>
      <c r="M10" s="91"/>
      <c r="N10" s="67"/>
      <c r="O10" s="68"/>
      <c r="P10" s="91"/>
      <c r="Q10" s="67"/>
      <c r="R10" s="71"/>
      <c r="S10" s="67"/>
      <c r="T10" s="67"/>
      <c r="U10" s="71"/>
      <c r="V10" s="67"/>
      <c r="W10" s="67"/>
      <c r="X10" s="68"/>
    </row>
    <row r="11" spans="1:25" s="33" customFormat="1" ht="13.5" customHeight="1" x14ac:dyDescent="0.15">
      <c r="A11" s="8" t="s">
        <v>160</v>
      </c>
      <c r="B11" s="62" t="s">
        <v>184</v>
      </c>
      <c r="C11" s="15">
        <v>498.33697000000001</v>
      </c>
      <c r="D11" s="15">
        <v>498.33659</v>
      </c>
      <c r="E11" s="67">
        <f t="shared" si="0"/>
        <v>-0.38000000000693035</v>
      </c>
      <c r="F11" s="71">
        <v>498.33467000000002</v>
      </c>
      <c r="G11" s="95">
        <f t="shared" si="1"/>
        <v>-1.9199999999841566</v>
      </c>
      <c r="H11" s="90">
        <f t="shared" si="2"/>
        <v>-2.299999999991087</v>
      </c>
      <c r="I11" s="15"/>
      <c r="J11" s="90"/>
      <c r="K11" s="90"/>
      <c r="L11" s="71"/>
      <c r="M11" s="91"/>
      <c r="N11" s="67"/>
      <c r="O11" s="71"/>
      <c r="P11" s="91"/>
      <c r="Q11" s="67"/>
      <c r="R11" s="71"/>
      <c r="S11" s="67"/>
      <c r="T11" s="67"/>
      <c r="U11" s="71"/>
      <c r="V11" s="67"/>
      <c r="W11" s="67"/>
      <c r="X11" s="68"/>
      <c r="Y11" s="88"/>
    </row>
    <row r="12" spans="1:25" s="33" customFormat="1" ht="13.5" customHeight="1" x14ac:dyDescent="0.15">
      <c r="A12" s="8" t="s">
        <v>159</v>
      </c>
      <c r="B12" s="62" t="s">
        <v>185</v>
      </c>
      <c r="C12" s="15">
        <v>498.37169999999998</v>
      </c>
      <c r="D12" s="15">
        <v>498.37124</v>
      </c>
      <c r="E12" s="67">
        <f t="shared" si="0"/>
        <v>-0.45999999997548002</v>
      </c>
      <c r="F12" s="71">
        <v>498.36950000000002</v>
      </c>
      <c r="G12" s="95">
        <f t="shared" si="1"/>
        <v>-1.7399999999838656</v>
      </c>
      <c r="H12" s="90">
        <f t="shared" si="2"/>
        <v>-2.1999999999593456</v>
      </c>
      <c r="I12" s="15"/>
      <c r="J12" s="90"/>
      <c r="K12" s="90"/>
      <c r="L12" s="71"/>
      <c r="M12" s="91"/>
      <c r="N12" s="67"/>
      <c r="O12" s="71"/>
      <c r="P12" s="91"/>
      <c r="Q12" s="67"/>
      <c r="R12" s="71"/>
      <c r="S12" s="67"/>
      <c r="T12" s="67"/>
      <c r="U12" s="71"/>
      <c r="V12" s="67"/>
      <c r="W12" s="67"/>
      <c r="X12" s="68"/>
      <c r="Y12" s="88"/>
    </row>
    <row r="13" spans="1:25" s="33" customFormat="1" ht="13.5" customHeight="1" x14ac:dyDescent="0.15">
      <c r="A13" s="8" t="s">
        <v>158</v>
      </c>
      <c r="B13" s="62" t="s">
        <v>186</v>
      </c>
      <c r="C13" s="15">
        <v>499.79834</v>
      </c>
      <c r="D13" s="15">
        <v>499.79946000000001</v>
      </c>
      <c r="E13" s="67">
        <f t="shared" si="0"/>
        <v>1.1200000000144428</v>
      </c>
      <c r="F13" s="71">
        <v>499.80045000000001</v>
      </c>
      <c r="G13" s="95">
        <f t="shared" si="1"/>
        <v>0.99000000000160071</v>
      </c>
      <c r="H13" s="90">
        <f t="shared" si="2"/>
        <v>2.1100000000160435</v>
      </c>
      <c r="I13" s="15"/>
      <c r="J13" s="90"/>
      <c r="K13" s="90"/>
      <c r="L13" s="71"/>
      <c r="M13" s="91"/>
      <c r="N13" s="67"/>
      <c r="O13" s="71"/>
      <c r="P13" s="91"/>
      <c r="Q13" s="67"/>
      <c r="R13" s="71"/>
      <c r="S13" s="67"/>
      <c r="T13" s="67"/>
      <c r="U13" s="71"/>
      <c r="V13" s="67"/>
      <c r="W13" s="67"/>
      <c r="X13" s="68"/>
      <c r="Y13" s="88"/>
    </row>
    <row r="14" spans="1:25" s="33" customFormat="1" ht="13.5" customHeight="1" x14ac:dyDescent="0.15">
      <c r="A14" s="8" t="s">
        <v>157</v>
      </c>
      <c r="B14" s="62" t="s">
        <v>187</v>
      </c>
      <c r="C14" s="15">
        <v>499.80711000000002</v>
      </c>
      <c r="D14" s="15">
        <v>499.80856999999997</v>
      </c>
      <c r="E14" s="67">
        <f t="shared" si="0"/>
        <v>1.4599999999518332</v>
      </c>
      <c r="F14" s="71">
        <v>499.80819000000002</v>
      </c>
      <c r="G14" s="95">
        <f t="shared" si="1"/>
        <v>-0.37999999995008693</v>
      </c>
      <c r="H14" s="90">
        <f t="shared" si="2"/>
        <v>1.0800000000017462</v>
      </c>
      <c r="I14" s="15"/>
      <c r="J14" s="90"/>
      <c r="K14" s="90"/>
      <c r="L14" s="71"/>
      <c r="M14" s="91"/>
      <c r="N14" s="67"/>
      <c r="O14" s="71"/>
      <c r="P14" s="91"/>
      <c r="Q14" s="67"/>
      <c r="R14" s="71"/>
      <c r="S14" s="67"/>
      <c r="T14" s="67"/>
      <c r="U14" s="71"/>
      <c r="V14" s="67"/>
      <c r="W14" s="67"/>
      <c r="X14" s="68"/>
      <c r="Y14" s="88"/>
    </row>
    <row r="15" spans="1:25" s="33" customFormat="1" ht="13.5" customHeight="1" x14ac:dyDescent="0.15">
      <c r="A15" s="8" t="s">
        <v>192</v>
      </c>
      <c r="B15" s="62" t="s">
        <v>188</v>
      </c>
      <c r="C15" s="15"/>
      <c r="D15" s="15"/>
      <c r="E15" s="67"/>
      <c r="F15" s="71">
        <v>498.64805000000001</v>
      </c>
      <c r="G15" s="95"/>
      <c r="H15" s="90"/>
      <c r="I15" s="15"/>
      <c r="J15" s="90"/>
      <c r="K15" s="90"/>
      <c r="L15" s="71"/>
      <c r="M15" s="91"/>
      <c r="N15" s="67"/>
      <c r="O15" s="71"/>
      <c r="P15" s="91"/>
      <c r="Q15" s="67"/>
      <c r="R15" s="71"/>
      <c r="S15" s="67"/>
      <c r="T15" s="67"/>
      <c r="U15" s="71"/>
      <c r="V15" s="67"/>
      <c r="W15" s="67"/>
      <c r="X15" s="68"/>
      <c r="Y15" s="88"/>
    </row>
    <row r="16" spans="1:25" s="33" customFormat="1" ht="13.5" customHeight="1" x14ac:dyDescent="0.15">
      <c r="A16" s="8" t="s">
        <v>156</v>
      </c>
      <c r="B16" s="62" t="s">
        <v>189</v>
      </c>
      <c r="C16" s="15">
        <v>499.83963</v>
      </c>
      <c r="D16" s="15">
        <v>499.84091000000001</v>
      </c>
      <c r="E16" s="67">
        <f t="shared" si="0"/>
        <v>1.2800000000083855</v>
      </c>
      <c r="F16" s="71">
        <v>499.84109000000001</v>
      </c>
      <c r="G16" s="95">
        <f t="shared" si="1"/>
        <v>0.18000000000029104</v>
      </c>
      <c r="H16" s="90">
        <f t="shared" si="2"/>
        <v>1.4600000000086766</v>
      </c>
      <c r="I16" s="15"/>
      <c r="J16" s="90"/>
      <c r="K16" s="90"/>
      <c r="L16" s="71"/>
      <c r="M16" s="91"/>
      <c r="N16" s="67"/>
      <c r="O16" s="71"/>
      <c r="P16" s="91"/>
      <c r="Q16" s="67"/>
      <c r="R16" s="71"/>
      <c r="S16" s="67"/>
      <c r="T16" s="67"/>
      <c r="U16" s="71"/>
      <c r="V16" s="67"/>
      <c r="W16" s="67"/>
      <c r="X16" s="68"/>
      <c r="Y16" s="88"/>
    </row>
    <row r="17" spans="1:25" s="33" customFormat="1" ht="13.5" customHeight="1" x14ac:dyDescent="0.15">
      <c r="A17" s="8" t="s">
        <v>155</v>
      </c>
      <c r="B17" s="62" t="s">
        <v>190</v>
      </c>
      <c r="C17" s="15">
        <v>499.79933999999997</v>
      </c>
      <c r="D17" s="15">
        <v>499.80045000000001</v>
      </c>
      <c r="E17" s="67">
        <f t="shared" si="0"/>
        <v>1.1100000000396903</v>
      </c>
      <c r="F17" s="71">
        <v>499.80068</v>
      </c>
      <c r="G17" s="95">
        <f t="shared" si="1"/>
        <v>0.22999999998774001</v>
      </c>
      <c r="H17" s="90">
        <f t="shared" si="2"/>
        <v>1.3400000000274304</v>
      </c>
      <c r="I17" s="15"/>
      <c r="J17" s="90"/>
      <c r="K17" s="90"/>
      <c r="L17" s="71"/>
      <c r="M17" s="91"/>
      <c r="N17" s="67"/>
      <c r="O17" s="71"/>
      <c r="P17" s="91"/>
      <c r="Q17" s="67"/>
      <c r="R17" s="71"/>
      <c r="S17" s="67"/>
      <c r="T17" s="67"/>
      <c r="U17" s="71"/>
      <c r="V17" s="67"/>
      <c r="W17" s="67"/>
      <c r="X17" s="68"/>
      <c r="Y17" s="88"/>
    </row>
    <row r="18" spans="1:25" s="33" customFormat="1" ht="13.5" customHeight="1" x14ac:dyDescent="0.15">
      <c r="A18" s="8" t="s">
        <v>154</v>
      </c>
      <c r="B18" s="62" t="s">
        <v>191</v>
      </c>
      <c r="C18" s="15">
        <v>498.74230999999997</v>
      </c>
      <c r="D18" s="15">
        <v>498.74382000000003</v>
      </c>
      <c r="E18" s="67">
        <f t="shared" si="0"/>
        <v>1.510000000052969</v>
      </c>
      <c r="F18" s="71">
        <v>498.74414999999999</v>
      </c>
      <c r="G18" s="95">
        <f t="shared" si="1"/>
        <v>0.32999999996263796</v>
      </c>
      <c r="H18" s="90">
        <f t="shared" si="2"/>
        <v>1.8400000000156069</v>
      </c>
      <c r="I18" s="15"/>
      <c r="J18" s="90"/>
      <c r="K18" s="90"/>
      <c r="L18" s="71"/>
      <c r="M18" s="91"/>
      <c r="N18" s="67"/>
      <c r="O18" s="71"/>
      <c r="P18" s="91"/>
      <c r="Q18" s="67"/>
      <c r="R18" s="71"/>
      <c r="S18" s="67"/>
      <c r="T18" s="67"/>
      <c r="U18" s="71"/>
      <c r="V18" s="67"/>
      <c r="W18" s="67"/>
      <c r="X18" s="68"/>
      <c r="Y18" s="88"/>
    </row>
    <row r="23" spans="1:25" x14ac:dyDescent="0.15">
      <c r="X23" s="92"/>
    </row>
    <row r="24" spans="1:25" x14ac:dyDescent="0.15">
      <c r="X24" s="92"/>
    </row>
    <row r="25" spans="1:25" x14ac:dyDescent="0.15">
      <c r="X25" s="92"/>
    </row>
    <row r="26" spans="1:25" x14ac:dyDescent="0.15">
      <c r="X26" s="92"/>
    </row>
    <row r="27" spans="1:25" x14ac:dyDescent="0.15">
      <c r="X27" s="92"/>
    </row>
    <row r="28" spans="1:25" x14ac:dyDescent="0.15">
      <c r="X28" s="92"/>
    </row>
    <row r="29" spans="1:25" x14ac:dyDescent="0.15">
      <c r="X29" s="92"/>
    </row>
    <row r="30" spans="1:25" x14ac:dyDescent="0.15">
      <c r="X30" s="92"/>
    </row>
    <row r="31" spans="1:25" x14ac:dyDescent="0.15">
      <c r="X31" s="92"/>
    </row>
    <row r="32" spans="1:25" x14ac:dyDescent="0.15">
      <c r="X32" s="92"/>
    </row>
    <row r="33" spans="1:24" x14ac:dyDescent="0.15">
      <c r="X33" s="92"/>
    </row>
    <row r="34" spans="1:24" x14ac:dyDescent="0.15">
      <c r="X34" s="92"/>
    </row>
    <row r="35" spans="1:24" x14ac:dyDescent="0.15">
      <c r="X35" s="92"/>
    </row>
    <row r="36" spans="1:24" x14ac:dyDescent="0.15">
      <c r="X36" s="92"/>
    </row>
    <row r="37" spans="1:24" x14ac:dyDescent="0.15">
      <c r="A37" s="152" t="s">
        <v>225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X37" s="92"/>
    </row>
    <row r="38" spans="1:24" x14ac:dyDescent="0.15">
      <c r="X38" s="92"/>
    </row>
    <row r="39" spans="1:24" x14ac:dyDescent="0.15">
      <c r="X39" s="92"/>
    </row>
    <row r="40" spans="1:24" x14ac:dyDescent="0.15">
      <c r="X40" s="92"/>
    </row>
    <row r="41" spans="1:24" x14ac:dyDescent="0.15">
      <c r="X41" s="92"/>
    </row>
    <row r="42" spans="1:24" x14ac:dyDescent="0.15">
      <c r="X42" s="92"/>
    </row>
    <row r="43" spans="1:24" x14ac:dyDescent="0.15">
      <c r="X43" s="92"/>
    </row>
    <row r="44" spans="1:24" x14ac:dyDescent="0.15">
      <c r="X44" s="92"/>
    </row>
    <row r="45" spans="1:24" x14ac:dyDescent="0.15">
      <c r="X45" s="92"/>
    </row>
    <row r="46" spans="1:24" x14ac:dyDescent="0.15">
      <c r="X46" s="92"/>
    </row>
    <row r="47" spans="1:24" x14ac:dyDescent="0.15">
      <c r="X47" s="92"/>
    </row>
    <row r="48" spans="1:24" x14ac:dyDescent="0.15">
      <c r="X48" s="92"/>
    </row>
    <row r="49" spans="24:24" x14ac:dyDescent="0.15">
      <c r="X49" s="92"/>
    </row>
    <row r="50" spans="24:24" x14ac:dyDescent="0.15">
      <c r="X50" s="92"/>
    </row>
    <row r="51" spans="24:24" x14ac:dyDescent="0.15">
      <c r="X51" s="92"/>
    </row>
    <row r="52" spans="24:24" x14ac:dyDescent="0.15">
      <c r="X52" s="92"/>
    </row>
    <row r="53" spans="24:24" x14ac:dyDescent="0.15">
      <c r="X53" s="92"/>
    </row>
    <row r="54" spans="24:24" x14ac:dyDescent="0.15">
      <c r="X54" s="92"/>
    </row>
    <row r="55" spans="24:24" x14ac:dyDescent="0.15">
      <c r="X55" s="92"/>
    </row>
    <row r="56" spans="24:24" x14ac:dyDescent="0.15">
      <c r="X56" s="92"/>
    </row>
    <row r="57" spans="24:24" x14ac:dyDescent="0.15">
      <c r="X57" s="92"/>
    </row>
    <row r="58" spans="24:24" x14ac:dyDescent="0.15">
      <c r="X58" s="92"/>
    </row>
    <row r="59" spans="24:24" x14ac:dyDescent="0.15">
      <c r="X59" s="92"/>
    </row>
    <row r="60" spans="24:24" x14ac:dyDescent="0.15">
      <c r="X60" s="92"/>
    </row>
    <row r="61" spans="24:24" x14ac:dyDescent="0.15">
      <c r="X61" s="92"/>
    </row>
    <row r="62" spans="24:24" x14ac:dyDescent="0.15">
      <c r="X62" s="92"/>
    </row>
    <row r="63" spans="24:24" x14ac:dyDescent="0.15">
      <c r="X63" s="92"/>
    </row>
    <row r="64" spans="24:24" x14ac:dyDescent="0.15">
      <c r="X64" s="92"/>
    </row>
    <row r="65" spans="24:24" x14ac:dyDescent="0.15">
      <c r="X65" s="92"/>
    </row>
    <row r="66" spans="24:24" x14ac:dyDescent="0.15">
      <c r="X66" s="92"/>
    </row>
    <row r="67" spans="24:24" x14ac:dyDescent="0.15">
      <c r="X67" s="92"/>
    </row>
    <row r="68" spans="24:24" x14ac:dyDescent="0.15">
      <c r="X68" s="92"/>
    </row>
    <row r="69" spans="24:24" x14ac:dyDescent="0.15">
      <c r="X69" s="92"/>
    </row>
    <row r="70" spans="24:24" x14ac:dyDescent="0.15">
      <c r="X70" s="92"/>
    </row>
    <row r="71" spans="24:24" x14ac:dyDescent="0.15">
      <c r="X71" s="92"/>
    </row>
    <row r="72" spans="24:24" x14ac:dyDescent="0.15">
      <c r="X72" s="92"/>
    </row>
    <row r="73" spans="24:24" x14ac:dyDescent="0.15">
      <c r="X73" s="92"/>
    </row>
    <row r="74" spans="24:24" x14ac:dyDescent="0.15">
      <c r="X74" s="92"/>
    </row>
    <row r="75" spans="24:24" x14ac:dyDescent="0.15">
      <c r="X75" s="92"/>
    </row>
    <row r="76" spans="24:24" x14ac:dyDescent="0.15">
      <c r="X76" s="92"/>
    </row>
    <row r="77" spans="24:24" x14ac:dyDescent="0.15">
      <c r="X77" s="92"/>
    </row>
    <row r="78" spans="24:24" x14ac:dyDescent="0.15">
      <c r="X78" s="92"/>
    </row>
    <row r="79" spans="24:24" x14ac:dyDescent="0.15">
      <c r="X79" s="92"/>
    </row>
    <row r="80" spans="24:24" x14ac:dyDescent="0.15">
      <c r="X80" s="92"/>
    </row>
    <row r="81" spans="24:24" x14ac:dyDescent="0.15">
      <c r="X81" s="92"/>
    </row>
    <row r="82" spans="24:24" x14ac:dyDescent="0.15">
      <c r="X82" s="92"/>
    </row>
    <row r="83" spans="24:24" x14ac:dyDescent="0.15">
      <c r="X83" s="92"/>
    </row>
    <row r="84" spans="24:24" x14ac:dyDescent="0.15">
      <c r="X84" s="92"/>
    </row>
    <row r="85" spans="24:24" x14ac:dyDescent="0.15">
      <c r="X85" s="92"/>
    </row>
    <row r="86" spans="24:24" x14ac:dyDescent="0.15">
      <c r="X86" s="92"/>
    </row>
    <row r="87" spans="24:24" x14ac:dyDescent="0.15">
      <c r="X87" s="92"/>
    </row>
    <row r="88" spans="24:24" x14ac:dyDescent="0.15">
      <c r="X88" s="92"/>
    </row>
    <row r="89" spans="24:24" x14ac:dyDescent="0.15">
      <c r="X89" s="92"/>
    </row>
    <row r="90" spans="24:24" x14ac:dyDescent="0.15">
      <c r="X90" s="92"/>
    </row>
    <row r="91" spans="24:24" x14ac:dyDescent="0.15">
      <c r="X91" s="92"/>
    </row>
    <row r="92" spans="24:24" x14ac:dyDescent="0.15">
      <c r="X92" s="92"/>
    </row>
    <row r="93" spans="24:24" x14ac:dyDescent="0.15">
      <c r="X93" s="92"/>
    </row>
    <row r="94" spans="24:24" x14ac:dyDescent="0.15">
      <c r="X94" s="92"/>
    </row>
    <row r="95" spans="24:24" x14ac:dyDescent="0.15">
      <c r="X95" s="92"/>
    </row>
    <row r="96" spans="24:24" x14ac:dyDescent="0.15">
      <c r="X96" s="92"/>
    </row>
    <row r="97" spans="24:24" x14ac:dyDescent="0.15">
      <c r="X97" s="92"/>
    </row>
    <row r="98" spans="24:24" x14ac:dyDescent="0.15">
      <c r="X98" s="92"/>
    </row>
    <row r="99" spans="24:24" x14ac:dyDescent="0.15">
      <c r="X99" s="92"/>
    </row>
    <row r="100" spans="24:24" x14ac:dyDescent="0.15">
      <c r="X100" s="92"/>
    </row>
    <row r="101" spans="24:24" x14ac:dyDescent="0.15">
      <c r="X101" s="92"/>
    </row>
    <row r="102" spans="24:24" x14ac:dyDescent="0.15">
      <c r="X102" s="92"/>
    </row>
    <row r="103" spans="24:24" x14ac:dyDescent="0.15">
      <c r="X103" s="92"/>
    </row>
    <row r="104" spans="24:24" x14ac:dyDescent="0.15">
      <c r="X104" s="92"/>
    </row>
    <row r="105" spans="24:24" x14ac:dyDescent="0.15">
      <c r="X105" s="92"/>
    </row>
  </sheetData>
  <mergeCells count="26">
    <mergeCell ref="A37:U37"/>
    <mergeCell ref="O4:Q4"/>
    <mergeCell ref="R4:T4"/>
    <mergeCell ref="U4:W4"/>
    <mergeCell ref="G5:H5"/>
    <mergeCell ref="J5:K5"/>
    <mergeCell ref="M5:N5"/>
    <mergeCell ref="P5:Q5"/>
    <mergeCell ref="S5:T5"/>
    <mergeCell ref="V5:W5"/>
    <mergeCell ref="A1:X1"/>
    <mergeCell ref="A2:X2"/>
    <mergeCell ref="A3:A6"/>
    <mergeCell ref="B3:B6"/>
    <mergeCell ref="D3:E3"/>
    <mergeCell ref="F3:H3"/>
    <mergeCell ref="I3:K3"/>
    <mergeCell ref="L3:N3"/>
    <mergeCell ref="O3:Q3"/>
    <mergeCell ref="R3:T3"/>
    <mergeCell ref="U3:W3"/>
    <mergeCell ref="X3:X6"/>
    <mergeCell ref="D4:E4"/>
    <mergeCell ref="F4:H4"/>
    <mergeCell ref="I4:K4"/>
    <mergeCell ref="L4:N4"/>
  </mergeCells>
  <phoneticPr fontId="48" type="noConversion"/>
  <conditionalFormatting sqref="N7:N18">
    <cfRule type="cellIs" dxfId="31" priority="36" stopIfTrue="1" operator="greaterThanOrEqual">
      <formula>3</formula>
    </cfRule>
  </conditionalFormatting>
  <conditionalFormatting sqref="N7:N18">
    <cfRule type="cellIs" dxfId="30" priority="33" operator="lessThanOrEqual">
      <formula>-3</formula>
    </cfRule>
    <cfRule type="cellIs" dxfId="29" priority="34" operator="between">
      <formula>2</formula>
      <formula>3</formula>
    </cfRule>
    <cfRule type="cellIs" dxfId="28" priority="35" operator="between">
      <formula>-2</formula>
      <formula>-3</formula>
    </cfRule>
  </conditionalFormatting>
  <conditionalFormatting sqref="Q7:Q18">
    <cfRule type="cellIs" dxfId="27" priority="29" operator="lessThanOrEqual">
      <formula>-3</formula>
    </cfRule>
    <cfRule type="cellIs" dxfId="26" priority="30" operator="between">
      <formula>2</formula>
      <formula>3</formula>
    </cfRule>
    <cfRule type="cellIs" dxfId="25" priority="31" operator="between">
      <formula>-2</formula>
      <formula>-3</formula>
    </cfRule>
  </conditionalFormatting>
  <conditionalFormatting sqref="Q7:Q18">
    <cfRule type="cellIs" dxfId="24" priority="32" stopIfTrue="1" operator="greaterThanOrEqual">
      <formula>3</formula>
    </cfRule>
  </conditionalFormatting>
  <conditionalFormatting sqref="T7:T13">
    <cfRule type="cellIs" dxfId="23" priority="25" operator="lessThanOrEqual">
      <formula>-3</formula>
    </cfRule>
    <cfRule type="cellIs" dxfId="22" priority="26" operator="between">
      <formula>2</formula>
      <formula>3</formula>
    </cfRule>
    <cfRule type="cellIs" dxfId="21" priority="27" operator="between">
      <formula>-2</formula>
      <formula>-3</formula>
    </cfRule>
  </conditionalFormatting>
  <conditionalFormatting sqref="T7:T13">
    <cfRule type="cellIs" dxfId="20" priority="28" stopIfTrue="1" operator="greaterThanOrEqual">
      <formula>3</formula>
    </cfRule>
  </conditionalFormatting>
  <conditionalFormatting sqref="T14:T18">
    <cfRule type="cellIs" dxfId="19" priority="21" operator="lessThanOrEqual">
      <formula>-3</formula>
    </cfRule>
    <cfRule type="cellIs" dxfId="18" priority="22" operator="between">
      <formula>2</formula>
      <formula>3</formula>
    </cfRule>
    <cfRule type="cellIs" dxfId="17" priority="23" operator="between">
      <formula>-2</formula>
      <formula>-3</formula>
    </cfRule>
  </conditionalFormatting>
  <conditionalFormatting sqref="T14:T18">
    <cfRule type="cellIs" dxfId="16" priority="24" stopIfTrue="1" operator="greaterThanOrEqual">
      <formula>3</formula>
    </cfRule>
  </conditionalFormatting>
  <conditionalFormatting sqref="V7:W18">
    <cfRule type="cellIs" dxfId="15" priority="13" operator="lessThanOrEqual">
      <formula>-3</formula>
    </cfRule>
    <cfRule type="cellIs" dxfId="14" priority="14" operator="between">
      <formula>2</formula>
      <formula>3</formula>
    </cfRule>
    <cfRule type="cellIs" dxfId="13" priority="15" operator="between">
      <formula>-2</formula>
      <formula>-3</formula>
    </cfRule>
  </conditionalFormatting>
  <conditionalFormatting sqref="V7:W18">
    <cfRule type="cellIs" dxfId="12" priority="16" stopIfTrue="1" operator="greaterThanOrEqual">
      <formula>3</formula>
    </cfRule>
  </conditionalFormatting>
  <conditionalFormatting sqref="H7:H18">
    <cfRule type="cellIs" dxfId="11" priority="12" stopIfTrue="1" operator="greaterThanOrEqual">
      <formula>3</formula>
    </cfRule>
  </conditionalFormatting>
  <conditionalFormatting sqref="H7:H18">
    <cfRule type="cellIs" dxfId="10" priority="9" operator="lessThanOrEqual">
      <formula>-3</formula>
    </cfRule>
    <cfRule type="cellIs" dxfId="9" priority="10" operator="between">
      <formula>2</formula>
      <formula>3</formula>
    </cfRule>
    <cfRule type="cellIs" dxfId="8" priority="11" operator="between">
      <formula>-2</formula>
      <formula>-3</formula>
    </cfRule>
  </conditionalFormatting>
  <conditionalFormatting sqref="K7:K18">
    <cfRule type="cellIs" dxfId="7" priority="8" stopIfTrue="1" operator="greaterThanOrEqual">
      <formula>3</formula>
    </cfRule>
  </conditionalFormatting>
  <conditionalFormatting sqref="K7:K18">
    <cfRule type="cellIs" dxfId="6" priority="5" operator="lessThanOrEqual">
      <formula>-3</formula>
    </cfRule>
    <cfRule type="cellIs" dxfId="5" priority="6" operator="between">
      <formula>2</formula>
      <formula>3</formula>
    </cfRule>
    <cfRule type="cellIs" dxfId="4" priority="7" operator="between">
      <formula>-2</formula>
      <formula>-3</formula>
    </cfRule>
  </conditionalFormatting>
  <conditionalFormatting sqref="J7:J18">
    <cfRule type="cellIs" dxfId="3" priority="4" stopIfTrue="1" operator="greaterThanOrEqual">
      <formula>3</formula>
    </cfRule>
  </conditionalFormatting>
  <conditionalFormatting sqref="J7:J18">
    <cfRule type="cellIs" dxfId="2" priority="1" operator="lessThanOrEqual">
      <formula>-3</formula>
    </cfRule>
    <cfRule type="cellIs" dxfId="1" priority="2" operator="between">
      <formula>2</formula>
      <formula>3</formula>
    </cfRule>
    <cfRule type="cellIs" dxfId="0" priority="3" operator="between">
      <formula>-2</formula>
      <formula>-3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累计变化合成图</vt:lpstr>
      <vt:lpstr>相邻CPⅢ点观测高差表</vt:lpstr>
      <vt:lpstr>K647+050-K647+350观测成果</vt:lpstr>
      <vt:lpstr>上行路堤纵断面</vt:lpstr>
      <vt:lpstr>下行路堤纵断面</vt:lpstr>
      <vt:lpstr>上行路堤加密断面</vt:lpstr>
      <vt:lpstr>下行路堤加密断面 </vt:lpstr>
    </vt:vector>
  </TitlesOfParts>
  <Company>CQCHY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微游</cp:lastModifiedBy>
  <cp:lastPrinted>2016-04-27T06:32:57Z</cp:lastPrinted>
  <dcterms:created xsi:type="dcterms:W3CDTF">2011-09-21T11:19:18Z</dcterms:created>
  <dcterms:modified xsi:type="dcterms:W3CDTF">2017-06-15T08:07:38Z</dcterms:modified>
</cp:coreProperties>
</file>