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onoka\Desktop\2학기\1920110018_손현모_진도점검\"/>
    </mc:Choice>
  </mc:AlternateContent>
  <xr:revisionPtr revIDLastSave="0" documentId="13_ncr:1_{768203A4-67F7-44A2-96C5-B36953252E17}" xr6:coauthVersionLast="45" xr6:coauthVersionMax="45" xr10:uidLastSave="{00000000-0000-0000-0000-000000000000}"/>
  <bookViews>
    <workbookView xWindow="-28920" yWindow="-120" windowWidth="29040" windowHeight="15840" tabRatio="642" activeTab="4" xr2:uid="{00000000-000D-0000-FFFF-FFFF00000000}"/>
  </bookViews>
  <sheets>
    <sheet name="메뉴 구조도" sheetId="1" r:id="rId1"/>
    <sheet name="프로그램 명세서" sheetId="2" r:id="rId2"/>
    <sheet name="WBS" sheetId="5" r:id="rId3"/>
    <sheet name="테이블명세서" sheetId="10" r:id="rId4"/>
    <sheet name="ERD" sheetId="11" r:id="rId5"/>
    <sheet name="Sheet1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4" i="5"/>
  <c r="F20" i="5" l="1"/>
  <c r="C20" i="5"/>
  <c r="G5" i="5" l="1"/>
  <c r="G17" i="5" l="1"/>
  <c r="F6" i="5"/>
  <c r="F17" i="5"/>
  <c r="G34" i="5"/>
  <c r="G32" i="5"/>
  <c r="F33" i="5"/>
  <c r="C33" i="5"/>
  <c r="G31" i="5" l="1"/>
  <c r="G25" i="5"/>
  <c r="G15" i="5" s="1"/>
  <c r="C23" i="5"/>
  <c r="F21" i="5"/>
  <c r="F29" i="5"/>
  <c r="F22" i="5"/>
  <c r="F23" i="5"/>
  <c r="F24" i="5"/>
  <c r="C21" i="5"/>
  <c r="C18" i="5"/>
  <c r="C29" i="5"/>
  <c r="C22" i="5"/>
  <c r="C24" i="5"/>
  <c r="C16" i="5"/>
  <c r="F16" i="5"/>
  <c r="C17" i="5" l="1"/>
  <c r="F30" i="5"/>
  <c r="C30" i="5"/>
  <c r="F25" i="5"/>
  <c r="G38" i="5" l="1"/>
  <c r="G37" i="5" s="1"/>
  <c r="G14" i="5" s="1"/>
  <c r="C25" i="5"/>
  <c r="C5" i="5"/>
  <c r="F3" i="5"/>
  <c r="F5" i="5"/>
  <c r="F7" i="5"/>
  <c r="F8" i="5"/>
  <c r="F9" i="5"/>
  <c r="F10" i="5"/>
  <c r="F11" i="5"/>
  <c r="F12" i="5"/>
  <c r="F13" i="5"/>
  <c r="F14" i="5"/>
  <c r="F15" i="5"/>
  <c r="F19" i="5"/>
  <c r="F26" i="5"/>
  <c r="F27" i="5"/>
  <c r="F28" i="5"/>
  <c r="F31" i="5"/>
  <c r="F34" i="5"/>
  <c r="F32" i="5"/>
  <c r="F35" i="5"/>
  <c r="F36" i="5"/>
  <c r="F37" i="5"/>
  <c r="F38" i="5"/>
  <c r="F39" i="5"/>
  <c r="F40" i="5"/>
  <c r="F41" i="5"/>
  <c r="F42" i="5"/>
  <c r="F2" i="5"/>
  <c r="C3" i="5"/>
  <c r="C4" i="5"/>
  <c r="C6" i="5"/>
  <c r="C7" i="5"/>
  <c r="C8" i="5"/>
  <c r="C9" i="5"/>
  <c r="C10" i="5"/>
  <c r="C12" i="5"/>
  <c r="C13" i="5"/>
  <c r="C19" i="5"/>
  <c r="C26" i="5"/>
  <c r="C27" i="5"/>
  <c r="C28" i="5"/>
  <c r="C32" i="5"/>
  <c r="C35" i="5"/>
  <c r="C36" i="5"/>
  <c r="C39" i="5"/>
  <c r="C40" i="5"/>
  <c r="C41" i="5"/>
  <c r="C42" i="5"/>
  <c r="G2" i="5" l="1"/>
  <c r="C2" i="5" s="1"/>
  <c r="C37" i="5"/>
  <c r="C38" i="5"/>
  <c r="C15" i="5"/>
  <c r="C11" i="5"/>
  <c r="C34" i="5"/>
  <c r="C14" i="5"/>
  <c r="C31" i="5" l="1"/>
</calcChain>
</file>

<file path=xl/sharedStrings.xml><?xml version="1.0" encoding="utf-8"?>
<sst xmlns="http://schemas.openxmlformats.org/spreadsheetml/2006/main" count="292" uniqueCount="180">
  <si>
    <t>관리자</t>
    <phoneticPr fontId="1" type="noConversion"/>
  </si>
  <si>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</si>
  <si>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</si>
  <si>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</si>
  <si>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</si>
  <si>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</si>
  <si>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회원 관리</t>
    <phoneticPr fontId="1" type="noConversion"/>
  </si>
  <si>
    <t>관리자</t>
    <phoneticPr fontId="1" type="noConversion"/>
  </si>
  <si>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</si>
  <si>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</si>
  <si>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</si>
  <si>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</si>
  <si>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</si>
  <si>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</si>
  <si>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</si>
  <si>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</si>
  <si>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</si>
  <si>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  <phoneticPr fontId="1" type="noConversion"/>
  </si>
  <si>
    <t>Page/기능구분</t>
    <phoneticPr fontId="1" type="noConversion"/>
  </si>
  <si>
    <t>Program</t>
    <phoneticPr fontId="1" type="noConversion"/>
  </si>
  <si>
    <t>회원관리</t>
    <phoneticPr fontId="1" type="noConversion"/>
  </si>
  <si>
    <t>로그인</t>
    <phoneticPr fontId="1" type="noConversion"/>
  </si>
  <si>
    <t>회원정보 상세</t>
    <phoneticPr fontId="1" type="noConversion"/>
  </si>
  <si>
    <t>회원정보 수정</t>
    <phoneticPr fontId="1" type="noConversion"/>
  </si>
  <si>
    <t>회원 리스트</t>
    <phoneticPr fontId="1" type="noConversion"/>
  </si>
  <si>
    <t>회원 리스트</t>
    <phoneticPr fontId="1" type="noConversion"/>
  </si>
  <si>
    <t>회원정보 상세</t>
    <phoneticPr fontId="1" type="noConversion"/>
  </si>
  <si>
    <t>회원정보 수정</t>
    <phoneticPr fontId="1" type="noConversion"/>
  </si>
  <si>
    <t>R</t>
    <phoneticPr fontId="1" type="noConversion"/>
  </si>
  <si>
    <t>R,U</t>
    <phoneticPr fontId="1" type="noConversion"/>
  </si>
  <si>
    <t>R</t>
    <phoneticPr fontId="1" type="noConversion"/>
  </si>
  <si>
    <t>C</t>
    <phoneticPr fontId="1" type="noConversion"/>
  </si>
  <si>
    <t>R,D</t>
    <phoneticPr fontId="1" type="noConversion"/>
  </si>
  <si>
    <t>R,U</t>
    <phoneticPr fontId="1" type="noConversion"/>
  </si>
  <si>
    <t>TOP</t>
    <phoneticPr fontId="1" type="noConversion"/>
  </si>
  <si>
    <t>N</t>
    <phoneticPr fontId="1" type="noConversion"/>
  </si>
  <si>
    <t>아이디 찾기</t>
    <phoneticPr fontId="1" type="noConversion"/>
  </si>
  <si>
    <t>비밀번호 찾기</t>
    <phoneticPr fontId="1" type="noConversion"/>
  </si>
  <si>
    <t>회원정보 상세</t>
    <phoneticPr fontId="1" type="noConversion"/>
  </si>
  <si>
    <t>R,U</t>
    <phoneticPr fontId="1" type="noConversion"/>
  </si>
  <si>
    <t>회원가입</t>
    <phoneticPr fontId="1" type="noConversion"/>
  </si>
  <si>
    <t>상태</t>
  </si>
  <si>
    <t>시작일</t>
  </si>
  <si>
    <t>종료일</t>
  </si>
  <si>
    <t>기간</t>
  </si>
  <si>
    <t>진척률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</si>
  <si>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</si>
  <si>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</si>
  <si>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</si>
  <si>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DB 구현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</si>
  <si>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</si>
  <si>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</si>
  <si>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</si>
  <si>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</si>
  <si>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화면설계서</t>
    <phoneticPr fontId="1" type="noConversion"/>
  </si>
  <si>
    <t>구현(소프트웨어개발)</t>
  </si>
  <si>
    <t>TOP(공통)</t>
    <phoneticPr fontId="1" type="noConversion"/>
  </si>
  <si>
    <t xml:space="preserve">  로그아웃</t>
    <phoneticPr fontId="1" type="noConversion"/>
  </si>
  <si>
    <t>사용자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</si>
  <si>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</si>
  <si>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</si>
  <si>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 탈퇴</t>
    <phoneticPr fontId="1" type="noConversion"/>
  </si>
  <si>
    <t xml:space="preserve">    회원 리스트</t>
    <phoneticPr fontId="1" type="noConversion"/>
  </si>
  <si>
    <t xml:space="preserve">  회원 관리</t>
    <phoneticPr fontId="1" type="noConversion"/>
  </si>
  <si>
    <t xml:space="preserve">  테이블 명세서</t>
    <phoneticPr fontId="1" type="noConversion"/>
  </si>
  <si>
    <t>구분</t>
    <phoneticPr fontId="1" type="noConversion"/>
  </si>
  <si>
    <t>회원정보 삭제</t>
    <phoneticPr fontId="1" type="noConversion"/>
  </si>
  <si>
    <t>D</t>
    <phoneticPr fontId="1" type="noConversion"/>
  </si>
  <si>
    <t xml:space="preserve">  개발환경 세팅</t>
    <phoneticPr fontId="1" type="noConversion"/>
  </si>
  <si>
    <t>손현모</t>
  </si>
  <si>
    <t>설계</t>
    <phoneticPr fontId="1" type="noConversion"/>
  </si>
  <si>
    <t>손현모</t>
    <phoneticPr fontId="1" type="noConversion"/>
  </si>
  <si>
    <t>사용자</t>
    <phoneticPr fontId="1" type="noConversion"/>
  </si>
  <si>
    <t>공통</t>
    <phoneticPr fontId="1" type="noConversion"/>
  </si>
  <si>
    <t>비고</t>
    <phoneticPr fontId="1" type="noConversion"/>
  </si>
  <si>
    <t>로그인</t>
    <phoneticPr fontId="1" type="noConversion"/>
  </si>
  <si>
    <t>공통</t>
    <phoneticPr fontId="1" type="noConversion"/>
  </si>
  <si>
    <t>손현모</t>
    <phoneticPr fontId="1" type="noConversion"/>
  </si>
  <si>
    <t>공통</t>
    <phoneticPr fontId="1" type="noConversion"/>
  </si>
  <si>
    <t>태스크</t>
    <phoneticPr fontId="3" type="noConversion"/>
  </si>
  <si>
    <t>MAIN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</si>
  <si>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</si>
  <si>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</si>
  <si>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회원정보 삭제</t>
    <phoneticPr fontId="1" type="noConversion"/>
  </si>
  <si>
    <t>고객문의</t>
    <phoneticPr fontId="1" type="noConversion"/>
  </si>
  <si>
    <t>Program</t>
    <phoneticPr fontId="1" type="noConversion"/>
  </si>
  <si>
    <t>N</t>
    <phoneticPr fontId="1" type="noConversion"/>
  </si>
  <si>
    <t xml:space="preserve">  마이페이지</t>
    <phoneticPr fontId="1" type="noConversion"/>
  </si>
  <si>
    <t>로그인</t>
    <phoneticPr fontId="1" type="noConversion"/>
  </si>
  <si>
    <t>R</t>
    <phoneticPr fontId="1" type="noConversion"/>
  </si>
  <si>
    <t>로그아웃</t>
    <phoneticPr fontId="1" type="noConversion"/>
  </si>
  <si>
    <t>아이디/비밀번호 찾기</t>
    <phoneticPr fontId="1" type="noConversion"/>
  </si>
  <si>
    <t>마이페이지</t>
    <phoneticPr fontId="1" type="noConversion"/>
  </si>
  <si>
    <t>로그아웃</t>
    <phoneticPr fontId="1" type="noConversion"/>
  </si>
  <si>
    <t>N</t>
    <phoneticPr fontId="1" type="noConversion"/>
  </si>
  <si>
    <t>고객문의</t>
    <phoneticPr fontId="1" type="noConversion"/>
  </si>
  <si>
    <t>고객문의 메일 발송</t>
    <phoneticPr fontId="1" type="noConversion"/>
  </si>
  <si>
    <t xml:space="preserve">  고객문의 메일 발송</t>
    <phoneticPr fontId="1" type="noConversion"/>
  </si>
  <si>
    <t>마이페이지</t>
    <phoneticPr fontId="1" type="noConversion"/>
  </si>
  <si>
    <t>HOME버튼</t>
    <phoneticPr fontId="1" type="noConversion"/>
  </si>
  <si>
    <t xml:space="preserve">  HOME버튼</t>
    <phoneticPr fontId="1" type="noConversion"/>
  </si>
  <si>
    <t xml:space="preserve">  로그인</t>
    <phoneticPr fontId="1" type="noConversion"/>
  </si>
  <si>
    <t xml:space="preserve">    로그인</t>
    <phoneticPr fontId="1" type="noConversion"/>
  </si>
  <si>
    <t xml:space="preserve">    아이디 찾기</t>
    <phoneticPr fontId="1" type="noConversion"/>
  </si>
  <si>
    <t xml:space="preserve">    비밀번호 찾기</t>
    <phoneticPr fontId="1" type="noConversion"/>
  </si>
  <si>
    <t xml:space="preserve">      임시 비밀번호 메일 발송</t>
    <phoneticPr fontId="1" type="noConversion"/>
  </si>
  <si>
    <t>BOOKA_006</t>
  </si>
  <si>
    <t>BOOKA_007</t>
  </si>
  <si>
    <t>BOOKA_008</t>
  </si>
  <si>
    <t>BOOKA_009</t>
  </si>
  <si>
    <t>사용자</t>
    <phoneticPr fontId="1" type="noConversion"/>
  </si>
  <si>
    <t>R</t>
    <phoneticPr fontId="1" type="noConversion"/>
  </si>
  <si>
    <t>관리자</t>
    <phoneticPr fontId="1" type="noConversion"/>
  </si>
  <si>
    <t>HOME버튼</t>
    <phoneticPr fontId="1" type="noConversion"/>
  </si>
  <si>
    <t>R</t>
    <phoneticPr fontId="1" type="noConversion"/>
  </si>
  <si>
    <t>아이디/비밀번호찾기</t>
    <phoneticPr fontId="1" type="noConversion"/>
  </si>
  <si>
    <t>회원가입</t>
    <phoneticPr fontId="1" type="noConversion"/>
  </si>
  <si>
    <t xml:space="preserve">    회원가입</t>
    <phoneticPr fontId="1" type="noConversion"/>
  </si>
  <si>
    <t xml:space="preserve">      아이디 중복확인</t>
    <phoneticPr fontId="1" type="noConversion"/>
  </si>
  <si>
    <t>워드클라우드</t>
    <phoneticPr fontId="1" type="noConversion"/>
  </si>
  <si>
    <t>단어검색</t>
    <phoneticPr fontId="1" type="noConversion"/>
  </si>
  <si>
    <t>분석정보 상세</t>
    <phoneticPr fontId="1" type="noConversion"/>
  </si>
  <si>
    <t>COMMU_C_001</t>
    <phoneticPr fontId="1" type="noConversion"/>
  </si>
  <si>
    <t>COMMU_C_002</t>
    <phoneticPr fontId="1" type="noConversion"/>
  </si>
  <si>
    <t>COMMU_C_003</t>
  </si>
  <si>
    <t>COMMU_C_004</t>
  </si>
  <si>
    <t>COMMU_C_005</t>
  </si>
  <si>
    <t>COMMU_C_006</t>
  </si>
  <si>
    <t>COMMU_C_007</t>
  </si>
  <si>
    <t>COMMU_C_008</t>
  </si>
  <si>
    <t>COMMU_C_009</t>
  </si>
  <si>
    <t>COMMU_U_001</t>
    <phoneticPr fontId="1" type="noConversion"/>
  </si>
  <si>
    <t>커뮤니티 리스트</t>
    <phoneticPr fontId="1" type="noConversion"/>
  </si>
  <si>
    <t>COMMU_U_002</t>
  </si>
  <si>
    <t>COMMU_U_003</t>
  </si>
  <si>
    <t>COMMU_U_004</t>
  </si>
  <si>
    <t>커뮤니티 크롤링</t>
    <phoneticPr fontId="1" type="noConversion"/>
  </si>
  <si>
    <t>R,C</t>
    <phoneticPr fontId="1" type="noConversion"/>
  </si>
  <si>
    <t xml:space="preserve">  워드클라우드</t>
    <phoneticPr fontId="1" type="noConversion"/>
  </si>
  <si>
    <t xml:space="preserve">    단어정보 상세</t>
    <phoneticPr fontId="1" type="noConversion"/>
  </si>
  <si>
    <t xml:space="preserve">  단어검색</t>
    <phoneticPr fontId="1" type="noConversion"/>
  </si>
  <si>
    <t xml:space="preserve">    커뮤니티 리스트</t>
    <phoneticPr fontId="1" type="noConversion"/>
  </si>
  <si>
    <t xml:space="preserve">      단어정보 상세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</si>
  <si>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</si>
  <si>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</si>
  <si>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</si>
  <si>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</si>
  <si>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</si>
  <si>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</si>
  <si>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</si>
  <si>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</si>
  <si>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</si>
  <si>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</si>
  <si>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</si>
  <si>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</si>
  <si>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*</t>
  </si>
  <si>
    <t>아이디</t>
  </si>
  <si>
    <t>USER_ID</t>
    <phoneticPr fontId="16" type="noConversion"/>
  </si>
  <si>
    <t>비밀번호</t>
  </si>
  <si>
    <t>회원 이름</t>
  </si>
  <si>
    <t>회원 이메일</t>
  </si>
  <si>
    <t>*</t>
    <phoneticPr fontId="16" type="noConversion"/>
  </si>
  <si>
    <t>권한</t>
    <phoneticPr fontId="16" type="noConversion"/>
  </si>
  <si>
    <t>REG_DT</t>
    <phoneticPr fontId="16" type="noConversion"/>
  </si>
  <si>
    <t>CHG_DT</t>
    <phoneticPr fontId="16" type="noConversion"/>
  </si>
  <si>
    <t>USER_PW</t>
    <phoneticPr fontId="16" type="noConversion"/>
  </si>
  <si>
    <t>USER_NM</t>
    <phoneticPr fontId="16" type="noConversion"/>
  </si>
  <si>
    <t>EMAIL</t>
    <phoneticPr fontId="16" type="noConversion"/>
  </si>
  <si>
    <t>USER_AUTHOR</t>
    <phoneticPr fontId="16" type="noConversion"/>
  </si>
  <si>
    <t>등록자</t>
    <phoneticPr fontId="1" type="noConversion"/>
  </si>
  <si>
    <t>등록일</t>
    <phoneticPr fontId="1" type="noConversion"/>
  </si>
  <si>
    <t>수정자</t>
    <phoneticPr fontId="1" type="noConversion"/>
  </si>
  <si>
    <t>수정일</t>
    <phoneticPr fontId="1" type="noConversion"/>
  </si>
  <si>
    <t>REG_ID</t>
    <phoneticPr fontId="16" type="noConversion"/>
  </si>
  <si>
    <t>CHG_ID</t>
    <phoneticPr fontId="16" type="noConversion"/>
  </si>
  <si>
    <t>date</t>
    <phoneticPr fontId="16" type="noConversion"/>
  </si>
  <si>
    <t>USER_INFO</t>
    <phoneticPr fontId="1" type="noConversion"/>
  </si>
  <si>
    <t>회원정보</t>
    <phoneticPr fontId="1" type="noConversion"/>
  </si>
  <si>
    <t>varchar</t>
    <phoneticPr fontId="16" type="noConversion"/>
  </si>
  <si>
    <t xml:space="preserve">      이메일 중복확인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</si>
</sst>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6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8"/>
      <color rgb="FF00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39997558519241921"/>
        <bgColor rgb="FF5B9BD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1" xfId="0" applyFill="1" applyBorder="1" applyProtection="1">
      <alignment vertical="center"/>
    </xf>
    <xf numFmtId="0" fontId="9" fillId="0" borderId="1" xfId="0" applyFont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right"/>
      <protection locked="0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9" fontId="5" fillId="5" borderId="1" xfId="0" applyNumberFormat="1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protection locked="0"/>
    </xf>
    <xf numFmtId="176" fontId="6" fillId="6" borderId="1" xfId="0" applyNumberFormat="1" applyFont="1" applyFill="1" applyBorder="1" applyAlignment="1" applyProtection="1">
      <alignment horizontal="left"/>
    </xf>
    <xf numFmtId="176" fontId="6" fillId="6" borderId="1" xfId="0" applyNumberFormat="1" applyFont="1" applyFill="1" applyBorder="1" applyAlignment="1" applyProtection="1">
      <alignment horizontal="right"/>
      <protection locked="0"/>
    </xf>
    <xf numFmtId="0" fontId="6" fillId="6" borderId="1" xfId="0" applyFont="1" applyFill="1" applyBorder="1" applyAlignment="1" applyProtection="1">
      <alignment horizontal="right" wrapText="1"/>
    </xf>
    <xf numFmtId="176" fontId="6" fillId="6" borderId="1" xfId="0" applyNumberFormat="1" applyFont="1" applyFill="1" applyBorder="1" applyAlignment="1" applyProtection="1">
      <alignment horizontal="center" vertical="center"/>
      <protection locked="0"/>
    </xf>
    <xf numFmtId="9" fontId="6" fillId="6" borderId="1" xfId="0" applyNumberFormat="1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8" fillId="8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176" fontId="6" fillId="8" borderId="1" xfId="0" applyNumberFormat="1" applyFont="1" applyFill="1" applyBorder="1" applyAlignment="1" applyProtection="1">
      <alignment horizontal="left"/>
    </xf>
    <xf numFmtId="176" fontId="6" fillId="8" borderId="1" xfId="0" applyNumberFormat="1" applyFont="1" applyFill="1" applyBorder="1" applyAlignment="1" applyProtection="1">
      <alignment horizontal="right"/>
      <protection locked="0"/>
    </xf>
    <xf numFmtId="0" fontId="6" fillId="8" borderId="1" xfId="0" applyFont="1" applyFill="1" applyBorder="1" applyAlignment="1" applyProtection="1">
      <alignment horizontal="right" wrapText="1"/>
    </xf>
    <xf numFmtId="9" fontId="7" fillId="8" borderId="1" xfId="0" applyNumberFormat="1" applyFont="1" applyFill="1" applyBorder="1" applyAlignment="1" applyProtection="1">
      <alignment horizontal="right"/>
    </xf>
    <xf numFmtId="0" fontId="8" fillId="7" borderId="1" xfId="0" applyFont="1" applyFill="1" applyBorder="1" applyAlignment="1" applyProtection="1"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176" fontId="6" fillId="7" borderId="1" xfId="0" applyNumberFormat="1" applyFont="1" applyFill="1" applyBorder="1" applyAlignment="1" applyProtection="1">
      <alignment horizontal="left"/>
    </xf>
    <xf numFmtId="176" fontId="6" fillId="7" borderId="1" xfId="0" applyNumberFormat="1" applyFont="1" applyFill="1" applyBorder="1" applyAlignment="1" applyProtection="1">
      <alignment horizontal="right"/>
      <protection locked="0"/>
    </xf>
    <xf numFmtId="0" fontId="6" fillId="7" borderId="1" xfId="0" applyFont="1" applyFill="1" applyBorder="1" applyAlignment="1" applyProtection="1">
      <alignment horizontal="right" wrapText="1"/>
    </xf>
    <xf numFmtId="0" fontId="4" fillId="3" borderId="1" xfId="0" applyFont="1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</xf>
    <xf numFmtId="176" fontId="0" fillId="3" borderId="1" xfId="0" applyNumberFormat="1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right"/>
    </xf>
    <xf numFmtId="9" fontId="0" fillId="3" borderId="1" xfId="0" applyNumberFormat="1" applyFill="1" applyBorder="1" applyAlignment="1" applyProtection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vertical="center" wrapText="1"/>
    </xf>
    <xf numFmtId="0" fontId="19" fillId="9" borderId="8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</cellXfs>
  <cellStyles count="2">
    <cellStyle name="표준" xfId="0" builtinId="0"/>
    <cellStyle name="표준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13</xdr:row>
      <xdr:rowOff>47625</xdr:rowOff>
    </xdr:from>
    <xdr:to>
      <xdr:col>4</xdr:col>
      <xdr:colOff>151950</xdr:colOff>
      <xdr:row>36</xdr:row>
      <xdr:rowOff>161308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0235030-72F2-4AB4-BB98-9003E837A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3028950"/>
          <a:ext cx="3600000" cy="4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38100</xdr:rowOff>
    </xdr:from>
    <xdr:to>
      <xdr:col>5</xdr:col>
      <xdr:colOff>133076</xdr:colOff>
      <xdr:row>15</xdr:row>
      <xdr:rowOff>113950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F281E7-B9D1-4426-8368-A211379A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457200"/>
          <a:ext cx="2190476" cy="2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="85" zoomScaleNormal="85" workbookViewId="0">
      <selection activeCell="D32" sqref="D32"/>
    </sheetView>
  </sheetViews>
  <sheetFormatPr defaultRowHeight="16.5"/>
  <cols>
    <col min="1" max="1" width="21" customWidth="1"/>
    <col min="2" max="4" width="18.125" customWidth="1"/>
    <col min="5" max="5" width="34.25" bestFit="1" customWidth="1"/>
    <col min="6" max="6" width="14.625" customWidth="1"/>
    <col min="7" max="7" width="15.625" customWidth="1"/>
  </cols>
  <sheetData>
    <row r="1" spans="1:7" ht="26.25">
      <c r="A1" s="65" t="s">
        <v>76</v>
      </c>
      <c r="B1" s="65"/>
      <c r="C1" s="65"/>
      <c r="D1" s="65"/>
      <c r="E1" s="65"/>
      <c r="F1" s="65"/>
      <c r="G1" s="65"/>
    </row>
    <row r="2" spans="1:7">
      <c r="A2" s="21" t="s">
        <v>65</v>
      </c>
      <c r="B2" s="21" t="s">
        <v>3</v>
      </c>
      <c r="C2" s="21" t="s">
        <v>4</v>
      </c>
      <c r="D2" s="21" t="s">
        <v>5</v>
      </c>
      <c r="E2" s="21" t="s">
        <v>17</v>
      </c>
      <c r="F2" s="21" t="s">
        <v>18</v>
      </c>
      <c r="G2" s="21" t="s">
        <v>74</v>
      </c>
    </row>
    <row r="3" spans="1:7">
      <c r="A3" s="72" t="s">
        <v>34</v>
      </c>
      <c r="B3" s="72" t="s">
        <v>75</v>
      </c>
      <c r="C3" s="17" t="s">
        <v>115</v>
      </c>
      <c r="D3" s="53"/>
      <c r="E3" s="1"/>
      <c r="F3" s="1" t="s">
        <v>19</v>
      </c>
      <c r="G3" s="1"/>
    </row>
    <row r="4" spans="1:7">
      <c r="A4" s="74"/>
      <c r="B4" s="73"/>
      <c r="C4" s="17" t="s">
        <v>116</v>
      </c>
      <c r="D4" s="1"/>
      <c r="E4" s="1"/>
      <c r="F4" s="1" t="s">
        <v>19</v>
      </c>
      <c r="G4" s="1"/>
    </row>
    <row r="5" spans="1:7">
      <c r="A5" s="74"/>
      <c r="B5" s="53" t="s">
        <v>98</v>
      </c>
      <c r="C5" s="17"/>
      <c r="D5" s="1"/>
      <c r="E5" s="1"/>
      <c r="F5" s="1" t="s">
        <v>19</v>
      </c>
      <c r="G5" s="1"/>
    </row>
    <row r="6" spans="1:7">
      <c r="A6" s="73"/>
      <c r="B6" s="53" t="s">
        <v>95</v>
      </c>
      <c r="C6" s="53"/>
      <c r="D6" s="1"/>
      <c r="E6" s="1"/>
      <c r="F6" s="1" t="s">
        <v>85</v>
      </c>
      <c r="G6" s="1"/>
    </row>
    <row r="7" spans="1:7" ht="26.25">
      <c r="A7" s="66" t="s">
        <v>58</v>
      </c>
      <c r="B7" s="67"/>
      <c r="C7" s="67"/>
      <c r="D7" s="67"/>
      <c r="E7" s="67"/>
      <c r="F7" s="67"/>
      <c r="G7" s="68"/>
    </row>
    <row r="8" spans="1:7">
      <c r="A8" s="21" t="s">
        <v>65</v>
      </c>
      <c r="B8" s="21" t="s">
        <v>3</v>
      </c>
      <c r="C8" s="21" t="s">
        <v>4</v>
      </c>
      <c r="D8" s="21" t="s">
        <v>5</v>
      </c>
      <c r="E8" s="21" t="s">
        <v>17</v>
      </c>
      <c r="F8" s="21" t="s">
        <v>18</v>
      </c>
      <c r="G8" s="21" t="s">
        <v>74</v>
      </c>
    </row>
    <row r="9" spans="1:7">
      <c r="A9" s="72" t="s">
        <v>80</v>
      </c>
      <c r="B9" s="54" t="s">
        <v>119</v>
      </c>
      <c r="D9" s="16"/>
      <c r="E9" s="1"/>
      <c r="F9" s="1" t="s">
        <v>19</v>
      </c>
      <c r="G9" s="1"/>
    </row>
    <row r="10" spans="1:7">
      <c r="A10" s="73"/>
      <c r="B10" s="55" t="s">
        <v>120</v>
      </c>
      <c r="C10" s="20"/>
      <c r="D10" s="16"/>
      <c r="E10" s="1"/>
      <c r="F10" s="1" t="s">
        <v>19</v>
      </c>
      <c r="G10" s="1"/>
    </row>
    <row r="11" spans="1:7" ht="26.25">
      <c r="A11" s="69" t="s">
        <v>0</v>
      </c>
      <c r="B11" s="70"/>
      <c r="C11" s="70"/>
      <c r="D11" s="70"/>
      <c r="E11" s="70"/>
      <c r="F11" s="70"/>
      <c r="G11" s="71"/>
    </row>
    <row r="12" spans="1:7">
      <c r="A12" s="22" t="s">
        <v>2</v>
      </c>
      <c r="B12" s="22" t="s">
        <v>3</v>
      </c>
      <c r="C12" s="22" t="s">
        <v>4</v>
      </c>
      <c r="D12" s="22" t="s">
        <v>5</v>
      </c>
      <c r="E12" s="22" t="s">
        <v>17</v>
      </c>
      <c r="F12" s="22" t="s">
        <v>18</v>
      </c>
      <c r="G12" s="21" t="s">
        <v>74</v>
      </c>
    </row>
    <row r="13" spans="1:7">
      <c r="A13" s="57" t="s">
        <v>34</v>
      </c>
      <c r="B13" s="53" t="s">
        <v>6</v>
      </c>
      <c r="C13" s="52"/>
      <c r="D13" s="52"/>
      <c r="E13" s="1"/>
      <c r="F13" s="1" t="s">
        <v>19</v>
      </c>
      <c r="G13" s="1"/>
    </row>
  </sheetData>
  <mergeCells count="6">
    <mergeCell ref="A1:G1"/>
    <mergeCell ref="A7:G7"/>
    <mergeCell ref="A11:G11"/>
    <mergeCell ref="B3:B4"/>
    <mergeCell ref="A3:A6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zoomScale="85" zoomScaleNormal="85" workbookViewId="0">
      <selection activeCell="J24" sqref="J24"/>
    </sheetView>
  </sheetViews>
  <sheetFormatPr defaultRowHeight="16.5"/>
  <cols>
    <col min="1" max="1" width="4.875" customWidth="1"/>
    <col min="2" max="2" width="15.625" customWidth="1"/>
    <col min="3" max="3" width="17.875" customWidth="1"/>
    <col min="4" max="4" width="15.625" customWidth="1"/>
    <col min="5" max="5" width="14.625" customWidth="1"/>
    <col min="6" max="6" width="16.625" customWidth="1"/>
    <col min="7" max="7" width="17.625" customWidth="1"/>
    <col min="8" max="9" width="8.625" customWidth="1"/>
  </cols>
  <sheetData>
    <row r="1" spans="1:9" ht="26.25">
      <c r="A1" s="86" t="s">
        <v>78</v>
      </c>
      <c r="B1" s="87"/>
      <c r="C1" s="87"/>
      <c r="D1" s="87"/>
      <c r="E1" s="87"/>
      <c r="F1" s="87"/>
      <c r="G1" s="87"/>
      <c r="H1" s="87"/>
      <c r="I1" s="88"/>
    </row>
    <row r="2" spans="1:9">
      <c r="A2" s="80" t="s">
        <v>8</v>
      </c>
      <c r="B2" s="83" t="s">
        <v>9</v>
      </c>
      <c r="C2" s="84"/>
      <c r="D2" s="85"/>
      <c r="E2" s="80" t="s">
        <v>10</v>
      </c>
      <c r="F2" s="80" t="s">
        <v>11</v>
      </c>
      <c r="G2" s="80" t="s">
        <v>12</v>
      </c>
      <c r="H2" s="80" t="s">
        <v>13</v>
      </c>
      <c r="I2" s="80" t="s">
        <v>1</v>
      </c>
    </row>
    <row r="3" spans="1:9">
      <c r="A3" s="81"/>
      <c r="B3" s="23" t="s">
        <v>14</v>
      </c>
      <c r="C3" s="23" t="s">
        <v>15</v>
      </c>
      <c r="D3" s="23" t="s">
        <v>16</v>
      </c>
      <c r="E3" s="81"/>
      <c r="F3" s="81"/>
      <c r="G3" s="81"/>
      <c r="H3" s="81"/>
      <c r="I3" s="81"/>
    </row>
    <row r="4" spans="1:9">
      <c r="A4" s="1">
        <v>1</v>
      </c>
      <c r="B4" s="64" t="s">
        <v>113</v>
      </c>
      <c r="C4" s="1"/>
      <c r="D4" s="1"/>
      <c r="E4" s="1" t="s">
        <v>122</v>
      </c>
      <c r="F4" s="1" t="s">
        <v>99</v>
      </c>
      <c r="G4" s="1" t="s">
        <v>35</v>
      </c>
      <c r="H4" s="72" t="s">
        <v>71</v>
      </c>
      <c r="I4" s="72" t="s">
        <v>73</v>
      </c>
    </row>
    <row r="5" spans="1:9">
      <c r="A5" s="1">
        <v>2</v>
      </c>
      <c r="B5" s="72" t="s">
        <v>88</v>
      </c>
      <c r="C5" s="1" t="s">
        <v>21</v>
      </c>
      <c r="D5" s="1"/>
      <c r="E5" s="1" t="s">
        <v>123</v>
      </c>
      <c r="F5" s="1" t="s">
        <v>21</v>
      </c>
      <c r="G5" s="1" t="s">
        <v>89</v>
      </c>
      <c r="H5" s="74"/>
      <c r="I5" s="74"/>
    </row>
    <row r="6" spans="1:9">
      <c r="A6" s="1">
        <v>3</v>
      </c>
      <c r="B6" s="74"/>
      <c r="C6" s="1" t="s">
        <v>116</v>
      </c>
      <c r="D6" s="1"/>
      <c r="E6" s="1" t="s">
        <v>124</v>
      </c>
      <c r="F6" s="1" t="s">
        <v>40</v>
      </c>
      <c r="G6" s="1" t="s">
        <v>31</v>
      </c>
      <c r="H6" s="74"/>
      <c r="I6" s="74"/>
    </row>
    <row r="7" spans="1:9">
      <c r="A7" s="1">
        <v>4</v>
      </c>
      <c r="B7" s="74"/>
      <c r="C7" s="77" t="s">
        <v>91</v>
      </c>
      <c r="D7" s="1" t="s">
        <v>36</v>
      </c>
      <c r="E7" s="1" t="s">
        <v>125</v>
      </c>
      <c r="F7" s="1" t="s">
        <v>36</v>
      </c>
      <c r="G7" s="1" t="s">
        <v>30</v>
      </c>
      <c r="H7" s="74"/>
      <c r="I7" s="74"/>
    </row>
    <row r="8" spans="1:9">
      <c r="A8" s="1">
        <v>5</v>
      </c>
      <c r="B8" s="73"/>
      <c r="C8" s="78"/>
      <c r="D8" s="1" t="s">
        <v>37</v>
      </c>
      <c r="E8" s="1" t="s">
        <v>126</v>
      </c>
      <c r="F8" s="1" t="s">
        <v>37</v>
      </c>
      <c r="G8" s="1" t="s">
        <v>39</v>
      </c>
      <c r="H8" s="74"/>
      <c r="I8" s="74"/>
    </row>
    <row r="9" spans="1:9">
      <c r="A9" s="1">
        <v>6</v>
      </c>
      <c r="B9" s="72" t="s">
        <v>92</v>
      </c>
      <c r="C9" s="1" t="s">
        <v>38</v>
      </c>
      <c r="D9" s="1"/>
      <c r="E9" s="1" t="s">
        <v>127</v>
      </c>
      <c r="F9" s="1" t="s">
        <v>38</v>
      </c>
      <c r="G9" s="1" t="s">
        <v>32</v>
      </c>
      <c r="H9" s="74"/>
      <c r="I9" s="74"/>
    </row>
    <row r="10" spans="1:9">
      <c r="A10" s="1">
        <v>7</v>
      </c>
      <c r="B10" s="73"/>
      <c r="C10" s="1" t="s">
        <v>27</v>
      </c>
      <c r="D10" s="1"/>
      <c r="E10" s="1" t="s">
        <v>128</v>
      </c>
      <c r="F10" s="1" t="s">
        <v>27</v>
      </c>
      <c r="G10" s="1" t="s">
        <v>29</v>
      </c>
      <c r="H10" s="74"/>
      <c r="I10" s="74"/>
    </row>
    <row r="11" spans="1:9">
      <c r="A11" s="1">
        <v>8</v>
      </c>
      <c r="B11" s="64" t="s">
        <v>90</v>
      </c>
      <c r="D11" s="1"/>
      <c r="E11" s="1" t="s">
        <v>129</v>
      </c>
      <c r="F11" s="56" t="s">
        <v>93</v>
      </c>
      <c r="G11" s="56" t="s">
        <v>94</v>
      </c>
      <c r="H11" s="74"/>
      <c r="I11" s="74"/>
    </row>
    <row r="12" spans="1:9">
      <c r="A12" s="1">
        <v>9</v>
      </c>
      <c r="B12" s="64" t="s">
        <v>84</v>
      </c>
      <c r="C12" s="1" t="s">
        <v>96</v>
      </c>
      <c r="D12" s="1"/>
      <c r="E12" s="1" t="s">
        <v>130</v>
      </c>
      <c r="F12" s="1" t="s">
        <v>96</v>
      </c>
      <c r="G12" s="1" t="s">
        <v>86</v>
      </c>
      <c r="H12" s="73"/>
      <c r="I12" s="73"/>
    </row>
    <row r="13" spans="1:9" ht="26.25">
      <c r="A13" s="86" t="s">
        <v>110</v>
      </c>
      <c r="B13" s="87"/>
      <c r="C13" s="87"/>
      <c r="D13" s="87"/>
      <c r="E13" s="87"/>
      <c r="F13" s="87"/>
      <c r="G13" s="87"/>
      <c r="H13" s="87"/>
      <c r="I13" s="88"/>
    </row>
    <row r="14" spans="1:9">
      <c r="A14" s="80" t="s">
        <v>8</v>
      </c>
      <c r="B14" s="83" t="s">
        <v>9</v>
      </c>
      <c r="C14" s="84"/>
      <c r="D14" s="85"/>
      <c r="E14" s="80" t="s">
        <v>10</v>
      </c>
      <c r="F14" s="80" t="s">
        <v>11</v>
      </c>
      <c r="G14" s="80" t="s">
        <v>12</v>
      </c>
      <c r="H14" s="80" t="s">
        <v>13</v>
      </c>
      <c r="I14" s="80" t="s">
        <v>1</v>
      </c>
    </row>
    <row r="15" spans="1:9">
      <c r="A15" s="81"/>
      <c r="B15" s="23" t="s">
        <v>14</v>
      </c>
      <c r="C15" s="23" t="s">
        <v>15</v>
      </c>
      <c r="D15" s="23" t="s">
        <v>16</v>
      </c>
      <c r="E15" s="81"/>
      <c r="F15" s="81"/>
      <c r="G15" s="81"/>
      <c r="H15" s="81"/>
      <c r="I15" s="81"/>
    </row>
    <row r="16" spans="1:9">
      <c r="A16" s="16">
        <v>1</v>
      </c>
      <c r="B16" s="58" t="s">
        <v>119</v>
      </c>
      <c r="C16" s="1"/>
      <c r="D16" s="1"/>
      <c r="E16" s="1" t="s">
        <v>131</v>
      </c>
      <c r="F16" s="16" t="s">
        <v>119</v>
      </c>
      <c r="G16" s="16" t="s">
        <v>114</v>
      </c>
      <c r="H16" s="72" t="s">
        <v>77</v>
      </c>
      <c r="I16" s="75" t="s">
        <v>72</v>
      </c>
    </row>
    <row r="17" spans="1:9">
      <c r="A17" s="16">
        <v>2</v>
      </c>
      <c r="B17" s="72" t="s">
        <v>120</v>
      </c>
      <c r="C17" s="1" t="s">
        <v>136</v>
      </c>
      <c r="D17" s="1"/>
      <c r="E17" s="1" t="s">
        <v>133</v>
      </c>
      <c r="F17" s="1" t="s">
        <v>136</v>
      </c>
      <c r="G17" s="16" t="s">
        <v>137</v>
      </c>
      <c r="H17" s="74"/>
      <c r="I17" s="76"/>
    </row>
    <row r="18" spans="1:9">
      <c r="A18" s="16">
        <v>3</v>
      </c>
      <c r="B18" s="74"/>
      <c r="C18" s="1" t="s">
        <v>132</v>
      </c>
      <c r="D18" s="1"/>
      <c r="E18" s="1" t="s">
        <v>134</v>
      </c>
      <c r="F18" s="1" t="s">
        <v>132</v>
      </c>
      <c r="G18" s="1" t="s">
        <v>28</v>
      </c>
      <c r="H18" s="74"/>
      <c r="I18" s="76"/>
    </row>
    <row r="19" spans="1:9">
      <c r="A19" s="16">
        <v>4</v>
      </c>
      <c r="B19" s="73"/>
      <c r="C19" s="1" t="s">
        <v>121</v>
      </c>
      <c r="D19" s="1"/>
      <c r="E19" s="1" t="s">
        <v>135</v>
      </c>
      <c r="F19" s="1" t="s">
        <v>121</v>
      </c>
      <c r="G19" s="1" t="s">
        <v>111</v>
      </c>
      <c r="H19" s="73"/>
      <c r="I19" s="82"/>
    </row>
    <row r="20" spans="1:9" ht="26.25">
      <c r="A20" s="86" t="s">
        <v>7</v>
      </c>
      <c r="B20" s="87"/>
      <c r="C20" s="87"/>
      <c r="D20" s="87"/>
      <c r="E20" s="87"/>
      <c r="F20" s="87"/>
      <c r="G20" s="87"/>
      <c r="H20" s="87"/>
      <c r="I20" s="88"/>
    </row>
    <row r="21" spans="1:9">
      <c r="A21" s="80" t="s">
        <v>8</v>
      </c>
      <c r="B21" s="83" t="s">
        <v>9</v>
      </c>
      <c r="C21" s="84"/>
      <c r="D21" s="85"/>
      <c r="E21" s="80" t="s">
        <v>10</v>
      </c>
      <c r="F21" s="80" t="s">
        <v>11</v>
      </c>
      <c r="G21" s="80" t="s">
        <v>12</v>
      </c>
      <c r="H21" s="80" t="s">
        <v>13</v>
      </c>
      <c r="I21" s="80" t="s">
        <v>1</v>
      </c>
    </row>
    <row r="22" spans="1:9">
      <c r="A22" s="81"/>
      <c r="B22" s="23" t="s">
        <v>14</v>
      </c>
      <c r="C22" s="23" t="s">
        <v>15</v>
      </c>
      <c r="D22" s="23" t="s">
        <v>16</v>
      </c>
      <c r="E22" s="81"/>
      <c r="F22" s="81"/>
      <c r="G22" s="81"/>
      <c r="H22" s="81"/>
      <c r="I22" s="81"/>
    </row>
    <row r="23" spans="1:9">
      <c r="A23" s="16">
        <v>1</v>
      </c>
      <c r="B23" s="72" t="s">
        <v>20</v>
      </c>
      <c r="C23" s="1" t="s">
        <v>24</v>
      </c>
      <c r="D23" s="17"/>
      <c r="E23" s="18" t="s">
        <v>106</v>
      </c>
      <c r="F23" s="1" t="s">
        <v>25</v>
      </c>
      <c r="G23" s="1" t="s">
        <v>30</v>
      </c>
      <c r="H23" s="72"/>
      <c r="I23" s="72"/>
    </row>
    <row r="24" spans="1:9">
      <c r="A24" s="16">
        <v>2</v>
      </c>
      <c r="B24" s="74"/>
      <c r="C24" s="1" t="s">
        <v>22</v>
      </c>
      <c r="D24" s="17"/>
      <c r="E24" s="18" t="s">
        <v>107</v>
      </c>
      <c r="F24" s="1" t="s">
        <v>26</v>
      </c>
      <c r="G24" s="1" t="s">
        <v>28</v>
      </c>
      <c r="H24" s="74"/>
      <c r="I24" s="74"/>
    </row>
    <row r="25" spans="1:9">
      <c r="A25" s="16">
        <v>3</v>
      </c>
      <c r="B25" s="74"/>
      <c r="C25" s="1" t="s">
        <v>23</v>
      </c>
      <c r="D25" s="17"/>
      <c r="E25" s="18" t="s">
        <v>108</v>
      </c>
      <c r="F25" s="1" t="s">
        <v>27</v>
      </c>
      <c r="G25" s="1" t="s">
        <v>33</v>
      </c>
      <c r="H25" s="74"/>
      <c r="I25" s="74"/>
    </row>
    <row r="26" spans="1:9">
      <c r="A26" s="16">
        <v>4</v>
      </c>
      <c r="B26" s="73"/>
      <c r="C26" s="1" t="s">
        <v>66</v>
      </c>
      <c r="D26" s="17"/>
      <c r="E26" s="18" t="s">
        <v>109</v>
      </c>
      <c r="F26" s="1" t="s">
        <v>66</v>
      </c>
      <c r="G26" s="1" t="s">
        <v>67</v>
      </c>
      <c r="H26" s="73"/>
      <c r="I26" s="73"/>
    </row>
  </sheetData>
  <mergeCells count="35">
    <mergeCell ref="A1:I1"/>
    <mergeCell ref="A20:I20"/>
    <mergeCell ref="E2:E3"/>
    <mergeCell ref="F2:F3"/>
    <mergeCell ref="G2:G3"/>
    <mergeCell ref="I2:I3"/>
    <mergeCell ref="H2:H3"/>
    <mergeCell ref="A2:A3"/>
    <mergeCell ref="B2:D2"/>
    <mergeCell ref="B5:B8"/>
    <mergeCell ref="C7:C8"/>
    <mergeCell ref="B9:B10"/>
    <mergeCell ref="I4:I12"/>
    <mergeCell ref="G14:G15"/>
    <mergeCell ref="H14:H15"/>
    <mergeCell ref="I14:I15"/>
    <mergeCell ref="A21:A22"/>
    <mergeCell ref="E21:E22"/>
    <mergeCell ref="B21:D21"/>
    <mergeCell ref="H4:H12"/>
    <mergeCell ref="B17:B19"/>
    <mergeCell ref="A13:I13"/>
    <mergeCell ref="A14:A15"/>
    <mergeCell ref="B14:D14"/>
    <mergeCell ref="E14:E15"/>
    <mergeCell ref="F14:F15"/>
    <mergeCell ref="I16:I19"/>
    <mergeCell ref="H16:H19"/>
    <mergeCell ref="H23:H26"/>
    <mergeCell ref="I23:I26"/>
    <mergeCell ref="B23:B26"/>
    <mergeCell ref="F21:F22"/>
    <mergeCell ref="G21:G22"/>
    <mergeCell ref="H21:H22"/>
    <mergeCell ref="I21:I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A7" zoomScale="85" zoomScaleNormal="85" workbookViewId="0">
      <selection activeCell="K24" sqref="K24"/>
    </sheetView>
  </sheetViews>
  <sheetFormatPr defaultRowHeight="16.5"/>
  <cols>
    <col min="1" max="1" width="27.625" customWidth="1"/>
    <col min="3" max="3" width="17.625" style="12" customWidth="1"/>
    <col min="4" max="5" width="13.75" style="2" customWidth="1"/>
    <col min="6" max="6" width="9" style="9"/>
    <col min="7" max="7" width="9" style="10"/>
  </cols>
  <sheetData>
    <row r="1" spans="1:7" ht="17.25">
      <c r="A1" s="24" t="s">
        <v>79</v>
      </c>
      <c r="B1" s="24" t="s">
        <v>13</v>
      </c>
      <c r="C1" s="24" t="s">
        <v>41</v>
      </c>
      <c r="D1" s="25" t="s">
        <v>42</v>
      </c>
      <c r="E1" s="25" t="s">
        <v>43</v>
      </c>
      <c r="F1" s="26" t="s">
        <v>44</v>
      </c>
      <c r="G1" s="27" t="s">
        <v>45</v>
      </c>
    </row>
    <row r="2" spans="1:7">
      <c r="A2" s="35" t="s">
        <v>70</v>
      </c>
      <c r="B2" s="36" t="s">
        <v>69</v>
      </c>
      <c r="C2" s="37" t="str">
        <f>IF(G2=0,"Not Started",IF(G2&lt;1,"Progress",IF(G2=1,"Finished")))</f>
        <v>Finished</v>
      </c>
      <c r="D2" s="38">
        <v>43946</v>
      </c>
      <c r="E2" s="38">
        <v>43951</v>
      </c>
      <c r="F2" s="39">
        <f>NETWORKDAYS(D2,E2)</f>
        <v>4</v>
      </c>
      <c r="G2" s="40">
        <f>AVERAGE(G3:G5,G8:G11)</f>
        <v>1</v>
      </c>
    </row>
    <row r="3" spans="1:7">
      <c r="A3" s="3" t="s">
        <v>46</v>
      </c>
      <c r="B3" s="19" t="s">
        <v>69</v>
      </c>
      <c r="C3" s="11" t="str">
        <f t="shared" ref="C3:C37" si="0">IF(G3=0,"Not Started",IF(G3&lt;1,"Progress",IF(G3=1,"Finished")))</f>
        <v>Finished</v>
      </c>
      <c r="D3" s="4">
        <v>43946</v>
      </c>
      <c r="E3" s="4">
        <v>43949</v>
      </c>
      <c r="F3" s="7">
        <f t="shared" ref="F3:F37" si="1">NETWORKDAYS(D3,E3)</f>
        <v>2</v>
      </c>
      <c r="G3" s="5">
        <v>1</v>
      </c>
    </row>
    <row r="4" spans="1:7">
      <c r="A4" s="3" t="s">
        <v>47</v>
      </c>
      <c r="B4" s="19" t="s">
        <v>69</v>
      </c>
      <c r="C4" s="11" t="str">
        <f t="shared" si="0"/>
        <v>Finished</v>
      </c>
      <c r="D4" s="4">
        <v>43946</v>
      </c>
      <c r="E4" s="4">
        <v>43951</v>
      </c>
      <c r="F4" s="7">
        <f>NETWORKDAYS(D4,E4)</f>
        <v>4</v>
      </c>
      <c r="G4" s="5">
        <v>1</v>
      </c>
    </row>
    <row r="5" spans="1:7">
      <c r="A5" s="6" t="s">
        <v>48</v>
      </c>
      <c r="B5" s="19" t="s">
        <v>69</v>
      </c>
      <c r="C5" s="11" t="str">
        <f t="shared" si="0"/>
        <v>Finished</v>
      </c>
      <c r="D5" s="4">
        <v>43949</v>
      </c>
      <c r="E5" s="4">
        <v>43951</v>
      </c>
      <c r="F5" s="7">
        <f t="shared" si="1"/>
        <v>3</v>
      </c>
      <c r="G5" s="8">
        <f>AVERAGE(G6:G7)</f>
        <v>1</v>
      </c>
    </row>
    <row r="6" spans="1:7">
      <c r="A6" s="3" t="s">
        <v>52</v>
      </c>
      <c r="B6" s="19" t="s">
        <v>69</v>
      </c>
      <c r="C6" s="11" t="str">
        <f t="shared" si="0"/>
        <v>Finished</v>
      </c>
      <c r="D6" s="4">
        <v>43949</v>
      </c>
      <c r="E6" s="4">
        <v>43951</v>
      </c>
      <c r="F6" s="7">
        <f>NETWORKDAYS(D6,E6)</f>
        <v>3</v>
      </c>
      <c r="G6" s="5">
        <v>1</v>
      </c>
    </row>
    <row r="7" spans="1:7">
      <c r="A7" s="3" t="s">
        <v>53</v>
      </c>
      <c r="B7" s="19" t="s">
        <v>69</v>
      </c>
      <c r="C7" s="11" t="str">
        <f t="shared" si="0"/>
        <v>Finished</v>
      </c>
      <c r="D7" s="4">
        <v>43949</v>
      </c>
      <c r="E7" s="4">
        <v>43951</v>
      </c>
      <c r="F7" s="7">
        <f t="shared" si="1"/>
        <v>3</v>
      </c>
      <c r="G7" s="5">
        <v>1</v>
      </c>
    </row>
    <row r="8" spans="1:7">
      <c r="A8" s="3" t="s">
        <v>64</v>
      </c>
      <c r="B8" s="19" t="s">
        <v>69</v>
      </c>
      <c r="C8" s="11" t="str">
        <f t="shared" si="0"/>
        <v>Finished</v>
      </c>
      <c r="D8" s="4">
        <v>43946</v>
      </c>
      <c r="E8" s="4">
        <v>43949</v>
      </c>
      <c r="F8" s="7">
        <f t="shared" si="1"/>
        <v>2</v>
      </c>
      <c r="G8" s="5">
        <v>1</v>
      </c>
    </row>
    <row r="9" spans="1:7">
      <c r="A9" s="3" t="s">
        <v>49</v>
      </c>
      <c r="B9" s="19" t="s">
        <v>69</v>
      </c>
      <c r="C9" s="11" t="str">
        <f t="shared" si="0"/>
        <v>Finished</v>
      </c>
      <c r="D9" s="4">
        <v>43946</v>
      </c>
      <c r="E9" s="4">
        <v>43949</v>
      </c>
      <c r="F9" s="7">
        <f t="shared" si="1"/>
        <v>2</v>
      </c>
      <c r="G9" s="5">
        <v>1</v>
      </c>
    </row>
    <row r="10" spans="1:7">
      <c r="A10" s="3" t="s">
        <v>54</v>
      </c>
      <c r="B10" s="19" t="s">
        <v>69</v>
      </c>
      <c r="C10" s="11" t="str">
        <f t="shared" si="0"/>
        <v>Finished</v>
      </c>
      <c r="D10" s="4">
        <v>43946</v>
      </c>
      <c r="E10" s="4">
        <v>43951</v>
      </c>
      <c r="F10" s="7">
        <f t="shared" si="1"/>
        <v>4</v>
      </c>
      <c r="G10" s="5">
        <v>1</v>
      </c>
    </row>
    <row r="11" spans="1:7">
      <c r="A11" s="6" t="s">
        <v>68</v>
      </c>
      <c r="B11" s="19" t="s">
        <v>69</v>
      </c>
      <c r="C11" s="11" t="str">
        <f t="shared" si="0"/>
        <v>Finished</v>
      </c>
      <c r="D11" s="4">
        <v>43946</v>
      </c>
      <c r="E11" s="4">
        <v>43946</v>
      </c>
      <c r="F11" s="7">
        <f t="shared" si="1"/>
        <v>0</v>
      </c>
      <c r="G11" s="8">
        <v>1</v>
      </c>
    </row>
    <row r="12" spans="1:7">
      <c r="A12" s="3" t="s">
        <v>50</v>
      </c>
      <c r="B12" s="19" t="s">
        <v>69</v>
      </c>
      <c r="C12" s="11" t="str">
        <f t="shared" si="0"/>
        <v>Finished</v>
      </c>
      <c r="D12" s="4">
        <v>43946</v>
      </c>
      <c r="E12" s="4">
        <v>43946</v>
      </c>
      <c r="F12" s="7">
        <f t="shared" si="1"/>
        <v>0</v>
      </c>
      <c r="G12" s="5">
        <v>1</v>
      </c>
    </row>
    <row r="13" spans="1:7">
      <c r="A13" s="3" t="s">
        <v>51</v>
      </c>
      <c r="B13" s="19" t="s">
        <v>69</v>
      </c>
      <c r="C13" s="11" t="str">
        <f t="shared" si="0"/>
        <v>Finished</v>
      </c>
      <c r="D13" s="4">
        <v>43946</v>
      </c>
      <c r="E13" s="4">
        <v>43946</v>
      </c>
      <c r="F13" s="7">
        <f t="shared" si="1"/>
        <v>0</v>
      </c>
      <c r="G13" s="5">
        <v>1</v>
      </c>
    </row>
    <row r="14" spans="1:7">
      <c r="A14" s="28" t="s">
        <v>55</v>
      </c>
      <c r="B14" s="32" t="s">
        <v>69</v>
      </c>
      <c r="C14" s="29" t="str">
        <f t="shared" si="0"/>
        <v>Finished</v>
      </c>
      <c r="D14" s="30">
        <v>43952</v>
      </c>
      <c r="E14" s="30">
        <v>44005</v>
      </c>
      <c r="F14" s="31">
        <f t="shared" si="1"/>
        <v>38</v>
      </c>
      <c r="G14" s="33">
        <f>AVERAGE(G15,G31,G37)</f>
        <v>1</v>
      </c>
    </row>
    <row r="15" spans="1:7">
      <c r="A15" s="41" t="s">
        <v>56</v>
      </c>
      <c r="B15" s="42" t="s">
        <v>69</v>
      </c>
      <c r="C15" s="43" t="str">
        <f t="shared" si="0"/>
        <v>Finished</v>
      </c>
      <c r="D15" s="44">
        <v>43952</v>
      </c>
      <c r="E15" s="44">
        <v>43963</v>
      </c>
      <c r="F15" s="45">
        <f t="shared" si="1"/>
        <v>8</v>
      </c>
      <c r="G15" s="34">
        <f>AVERAGE(G16:G17,G25,G29,G30)</f>
        <v>1</v>
      </c>
    </row>
    <row r="16" spans="1:7">
      <c r="A16" s="6" t="s">
        <v>100</v>
      </c>
      <c r="B16" s="19" t="s">
        <v>69</v>
      </c>
      <c r="C16" s="13" t="str">
        <f t="shared" si="0"/>
        <v>Finished</v>
      </c>
      <c r="D16" s="4">
        <v>43952</v>
      </c>
      <c r="E16" s="4">
        <v>43953</v>
      </c>
      <c r="F16" s="7">
        <f t="shared" si="1"/>
        <v>1</v>
      </c>
      <c r="G16" s="5">
        <v>1</v>
      </c>
    </row>
    <row r="17" spans="1:7">
      <c r="A17" s="6" t="s">
        <v>101</v>
      </c>
      <c r="B17" s="19" t="s">
        <v>69</v>
      </c>
      <c r="C17" s="13" t="str">
        <f t="shared" si="0"/>
        <v>Finished</v>
      </c>
      <c r="D17" s="4">
        <v>43953</v>
      </c>
      <c r="E17" s="4">
        <v>43960</v>
      </c>
      <c r="F17" s="7">
        <f t="shared" si="1"/>
        <v>5</v>
      </c>
      <c r="G17" s="5">
        <f>AVERAGE(G18:G24)</f>
        <v>1</v>
      </c>
    </row>
    <row r="18" spans="1:7">
      <c r="A18" s="3" t="s">
        <v>102</v>
      </c>
      <c r="B18" s="19" t="s">
        <v>69</v>
      </c>
      <c r="C18" s="13" t="str">
        <f t="shared" si="0"/>
        <v>Finished</v>
      </c>
      <c r="D18" s="4">
        <v>43953</v>
      </c>
      <c r="E18" s="4">
        <v>43954</v>
      </c>
      <c r="F18" s="7">
        <f>NETWORKDAYS(D18,E18)</f>
        <v>0</v>
      </c>
      <c r="G18" s="5">
        <v>1</v>
      </c>
    </row>
    <row r="19" spans="1:7">
      <c r="A19" s="14" t="s">
        <v>117</v>
      </c>
      <c r="B19" s="19" t="s">
        <v>69</v>
      </c>
      <c r="C19" s="13" t="str">
        <f>IF(G19=0,"Not Started",IF(G19&lt;1,"Progress",IF(G19=1,"Finished")))</f>
        <v>Finished</v>
      </c>
      <c r="D19" s="4">
        <v>43953</v>
      </c>
      <c r="E19" s="4">
        <v>43955</v>
      </c>
      <c r="F19" s="7">
        <f>NETWORKDAYS(D19,E19)</f>
        <v>1</v>
      </c>
      <c r="G19" s="5">
        <v>1</v>
      </c>
    </row>
    <row r="20" spans="1:7">
      <c r="A20" s="3" t="s">
        <v>118</v>
      </c>
      <c r="B20" s="19" t="s">
        <v>69</v>
      </c>
      <c r="C20" s="13" t="str">
        <f>IF(G20=0,"Not Started",IF(G20&lt;1,"Progress",IF(G20=1,"Finished")))</f>
        <v>Finished</v>
      </c>
      <c r="D20" s="4">
        <v>43954</v>
      </c>
      <c r="E20" s="4">
        <v>43956</v>
      </c>
      <c r="F20" s="7">
        <f>NETWORKDAYS(D20,E20)</f>
        <v>2</v>
      </c>
      <c r="G20" s="5">
        <v>1</v>
      </c>
    </row>
    <row r="21" spans="1:7">
      <c r="A21" s="3" t="s">
        <v>179</v>
      </c>
      <c r="B21" s="19" t="s">
        <v>69</v>
      </c>
      <c r="C21" s="13" t="str">
        <f>IF(G21=0,"Not Started",IF(G21&lt;1,"Progress",IF(G21=1,"Finished")))</f>
        <v>Finished</v>
      </c>
      <c r="D21" s="4">
        <v>43955</v>
      </c>
      <c r="E21" s="4">
        <v>43957</v>
      </c>
      <c r="F21" s="7">
        <f>NETWORKDAYS(D21,E21)</f>
        <v>3</v>
      </c>
      <c r="G21" s="5">
        <v>1</v>
      </c>
    </row>
    <row r="22" spans="1:7">
      <c r="A22" s="14" t="s">
        <v>103</v>
      </c>
      <c r="B22" s="19" t="s">
        <v>69</v>
      </c>
      <c r="C22" s="13" t="str">
        <f t="shared" si="0"/>
        <v>Finished</v>
      </c>
      <c r="D22" s="4">
        <v>43956</v>
      </c>
      <c r="E22" s="4">
        <v>43958</v>
      </c>
      <c r="F22" s="7">
        <f t="shared" si="1"/>
        <v>3</v>
      </c>
      <c r="G22" s="15">
        <v>1</v>
      </c>
    </row>
    <row r="23" spans="1:7">
      <c r="A23" s="14" t="s">
        <v>104</v>
      </c>
      <c r="B23" s="19" t="s">
        <v>69</v>
      </c>
      <c r="C23" s="13" t="str">
        <f t="shared" si="0"/>
        <v>Finished</v>
      </c>
      <c r="D23" s="4">
        <v>43957</v>
      </c>
      <c r="E23" s="4">
        <v>43959</v>
      </c>
      <c r="F23" s="7">
        <f t="shared" si="1"/>
        <v>3</v>
      </c>
      <c r="G23" s="5">
        <v>1</v>
      </c>
    </row>
    <row r="24" spans="1:7">
      <c r="A24" s="14" t="s">
        <v>105</v>
      </c>
      <c r="B24" s="19" t="s">
        <v>69</v>
      </c>
      <c r="C24" s="13" t="str">
        <f t="shared" si="0"/>
        <v>Finished</v>
      </c>
      <c r="D24" s="4">
        <v>43958</v>
      </c>
      <c r="E24" s="4">
        <v>43960</v>
      </c>
      <c r="F24" s="7">
        <f t="shared" si="1"/>
        <v>2</v>
      </c>
      <c r="G24" s="5">
        <v>1</v>
      </c>
    </row>
    <row r="25" spans="1:7">
      <c r="A25" s="6" t="s">
        <v>87</v>
      </c>
      <c r="B25" s="19" t="s">
        <v>69</v>
      </c>
      <c r="C25" s="13" t="str">
        <f t="shared" ref="C25:C30" si="2">IF(G25=0,"Not Started",IF(G25&lt;1,"Progress",IF(G25=1,"Finished")))</f>
        <v>Finished</v>
      </c>
      <c r="D25" s="4">
        <v>43960</v>
      </c>
      <c r="E25" s="4">
        <v>43963</v>
      </c>
      <c r="F25" s="7">
        <f t="shared" ref="F25:F30" si="3">NETWORKDAYS(D25,E25)</f>
        <v>2</v>
      </c>
      <c r="G25" s="8">
        <f>AVERAGE(G26:G28)</f>
        <v>1</v>
      </c>
    </row>
    <row r="26" spans="1:7">
      <c r="A26" s="14" t="s">
        <v>59</v>
      </c>
      <c r="B26" s="19" t="s">
        <v>69</v>
      </c>
      <c r="C26" s="13" t="str">
        <f t="shared" si="2"/>
        <v>Finished</v>
      </c>
      <c r="D26" s="4">
        <v>43960</v>
      </c>
      <c r="E26" s="4">
        <v>43962</v>
      </c>
      <c r="F26" s="7">
        <f t="shared" si="3"/>
        <v>1</v>
      </c>
      <c r="G26" s="5">
        <v>1</v>
      </c>
    </row>
    <row r="27" spans="1:7">
      <c r="A27" s="14" t="s">
        <v>60</v>
      </c>
      <c r="B27" s="19" t="s">
        <v>69</v>
      </c>
      <c r="C27" s="13" t="str">
        <f t="shared" si="2"/>
        <v>Finished</v>
      </c>
      <c r="D27" s="4">
        <v>43962</v>
      </c>
      <c r="E27" s="4">
        <v>43963</v>
      </c>
      <c r="F27" s="7">
        <f t="shared" si="3"/>
        <v>2</v>
      </c>
      <c r="G27" s="5">
        <v>1</v>
      </c>
    </row>
    <row r="28" spans="1:7">
      <c r="A28" s="14" t="s">
        <v>61</v>
      </c>
      <c r="B28" s="19" t="s">
        <v>69</v>
      </c>
      <c r="C28" s="13" t="str">
        <f t="shared" si="2"/>
        <v>Finished</v>
      </c>
      <c r="D28" s="4">
        <v>43962</v>
      </c>
      <c r="E28" s="4">
        <v>43963</v>
      </c>
      <c r="F28" s="7">
        <f t="shared" si="3"/>
        <v>2</v>
      </c>
      <c r="G28" s="5">
        <v>1</v>
      </c>
    </row>
    <row r="29" spans="1:7">
      <c r="A29" s="6" t="s">
        <v>57</v>
      </c>
      <c r="B29" s="19" t="s">
        <v>69</v>
      </c>
      <c r="C29" s="13" t="str">
        <f t="shared" si="2"/>
        <v>Finished</v>
      </c>
      <c r="D29" s="4">
        <v>43952</v>
      </c>
      <c r="E29" s="4">
        <v>43953</v>
      </c>
      <c r="F29" s="7">
        <f t="shared" si="3"/>
        <v>1</v>
      </c>
      <c r="G29" s="5">
        <v>1</v>
      </c>
    </row>
    <row r="30" spans="1:7">
      <c r="A30" s="6" t="s">
        <v>97</v>
      </c>
      <c r="B30" s="19" t="s">
        <v>69</v>
      </c>
      <c r="C30" s="13" t="str">
        <f t="shared" si="2"/>
        <v>Finished</v>
      </c>
      <c r="D30" s="4">
        <v>43962</v>
      </c>
      <c r="E30" s="4">
        <v>43963</v>
      </c>
      <c r="F30" s="7">
        <f t="shared" si="3"/>
        <v>2</v>
      </c>
      <c r="G30" s="5">
        <v>1</v>
      </c>
    </row>
    <row r="31" spans="1:7">
      <c r="A31" s="46" t="s">
        <v>72</v>
      </c>
      <c r="B31" s="47" t="s">
        <v>69</v>
      </c>
      <c r="C31" s="48" t="str">
        <f t="shared" si="0"/>
        <v>Finished</v>
      </c>
      <c r="D31" s="49">
        <v>43998</v>
      </c>
      <c r="E31" s="49">
        <v>44005</v>
      </c>
      <c r="F31" s="50">
        <f t="shared" si="1"/>
        <v>6</v>
      </c>
      <c r="G31" s="51">
        <f>AVERAGE(G32,G34)</f>
        <v>1</v>
      </c>
    </row>
    <row r="32" spans="1:7">
      <c r="A32" s="6" t="s">
        <v>138</v>
      </c>
      <c r="B32" s="19" t="s">
        <v>69</v>
      </c>
      <c r="C32" s="13" t="str">
        <f>IF(G32=0,"Not Started",IF(G32&lt;1,"Progress",IF(G32=1,"Finished")))</f>
        <v>Finished</v>
      </c>
      <c r="D32" s="4">
        <v>43974</v>
      </c>
      <c r="E32" s="4">
        <v>43987</v>
      </c>
      <c r="F32" s="7">
        <f>NETWORKDAYS(D32,E32)</f>
        <v>10</v>
      </c>
      <c r="G32" s="8">
        <f>AVERAGE(G33:G33)</f>
        <v>1</v>
      </c>
    </row>
    <row r="33" spans="1:7">
      <c r="A33" s="14" t="s">
        <v>139</v>
      </c>
      <c r="B33" s="19" t="s">
        <v>69</v>
      </c>
      <c r="C33" s="13" t="str">
        <f t="shared" ref="C33" si="4">IF(G33=0,"Not Started",IF(G33&lt;1,"Progress",IF(G33=1,"Finished")))</f>
        <v>Finished</v>
      </c>
      <c r="D33" s="4">
        <v>43974</v>
      </c>
      <c r="E33" s="4">
        <v>43987</v>
      </c>
      <c r="F33" s="7">
        <f t="shared" ref="F33" si="5">NETWORKDAYS(D33,E33)</f>
        <v>10</v>
      </c>
      <c r="G33" s="5">
        <v>1</v>
      </c>
    </row>
    <row r="34" spans="1:7">
      <c r="A34" s="6" t="s">
        <v>140</v>
      </c>
      <c r="B34" s="19" t="s">
        <v>69</v>
      </c>
      <c r="C34" s="13" t="str">
        <f t="shared" si="0"/>
        <v>Finished</v>
      </c>
      <c r="D34" s="4">
        <v>43974</v>
      </c>
      <c r="E34" s="4">
        <v>44005</v>
      </c>
      <c r="F34" s="7">
        <f t="shared" si="1"/>
        <v>22</v>
      </c>
      <c r="G34" s="8">
        <f>AVERAGE(G35:G36)</f>
        <v>1</v>
      </c>
    </row>
    <row r="35" spans="1:7">
      <c r="A35" s="14" t="s">
        <v>141</v>
      </c>
      <c r="B35" s="19" t="s">
        <v>69</v>
      </c>
      <c r="C35" s="13" t="str">
        <f t="shared" si="0"/>
        <v>Finished</v>
      </c>
      <c r="D35" s="4">
        <v>43974</v>
      </c>
      <c r="E35" s="4">
        <v>44004</v>
      </c>
      <c r="F35" s="7">
        <f t="shared" si="1"/>
        <v>21</v>
      </c>
      <c r="G35" s="5">
        <v>1</v>
      </c>
    </row>
    <row r="36" spans="1:7">
      <c r="A36" s="14" t="s">
        <v>142</v>
      </c>
      <c r="B36" s="19" t="s">
        <v>69</v>
      </c>
      <c r="C36" s="13" t="str">
        <f t="shared" si="0"/>
        <v>Finished</v>
      </c>
      <c r="D36" s="4">
        <v>43997</v>
      </c>
      <c r="E36" s="4">
        <v>44005</v>
      </c>
      <c r="F36" s="7">
        <f t="shared" si="1"/>
        <v>7</v>
      </c>
      <c r="G36" s="5">
        <v>1</v>
      </c>
    </row>
    <row r="37" spans="1:7">
      <c r="A37" s="46" t="s">
        <v>112</v>
      </c>
      <c r="B37" s="47" t="s">
        <v>69</v>
      </c>
      <c r="C37" s="48" t="str">
        <f t="shared" si="0"/>
        <v>Finished</v>
      </c>
      <c r="D37" s="44">
        <v>43963</v>
      </c>
      <c r="E37" s="44">
        <v>43974</v>
      </c>
      <c r="F37" s="50">
        <f t="shared" si="1"/>
        <v>9</v>
      </c>
      <c r="G37" s="51">
        <f>AVERAGE(G38)</f>
        <v>1</v>
      </c>
    </row>
    <row r="38" spans="1:7">
      <c r="A38" s="6" t="s">
        <v>63</v>
      </c>
      <c r="B38" s="19" t="s">
        <v>69</v>
      </c>
      <c r="C38" s="11" t="str">
        <f>IF(G38=0,"Not Started",IF(G38&lt;1,"Progress",IF(G38=1,"Finished")))</f>
        <v>Finished</v>
      </c>
      <c r="D38" s="4">
        <v>43963</v>
      </c>
      <c r="E38" s="4">
        <v>43974</v>
      </c>
      <c r="F38" s="7">
        <f>NETWORKDAYS(D38,E38)</f>
        <v>9</v>
      </c>
      <c r="G38" s="8">
        <f>AVERAGE(G39:G42)</f>
        <v>1</v>
      </c>
    </row>
    <row r="39" spans="1:7">
      <c r="A39" s="3" t="s">
        <v>62</v>
      </c>
      <c r="B39" s="19" t="s">
        <v>69</v>
      </c>
      <c r="C39" s="11" t="str">
        <f>IF(G39=0,"Not Started",IF(G39&lt;1,"Progress",IF(G39=1,"Finished")))</f>
        <v>Finished</v>
      </c>
      <c r="D39" s="4">
        <v>43963</v>
      </c>
      <c r="E39" s="4">
        <v>43966</v>
      </c>
      <c r="F39" s="7">
        <f>NETWORKDAYS(D39,E39)</f>
        <v>4</v>
      </c>
      <c r="G39" s="5">
        <v>1</v>
      </c>
    </row>
    <row r="40" spans="1:7">
      <c r="A40" s="3" t="s">
        <v>81</v>
      </c>
      <c r="B40" s="19" t="s">
        <v>69</v>
      </c>
      <c r="C40" s="11" t="str">
        <f>IF(G40=0,"Not Started",IF(G40&lt;1,"Progress",IF(G40=1,"Finished")))</f>
        <v>Finished</v>
      </c>
      <c r="D40" s="4">
        <v>43966</v>
      </c>
      <c r="E40" s="4">
        <v>43971</v>
      </c>
      <c r="F40" s="7">
        <f>NETWORKDAYS(D40,E40)</f>
        <v>4</v>
      </c>
      <c r="G40" s="5">
        <v>1</v>
      </c>
    </row>
    <row r="41" spans="1:7">
      <c r="A41" s="3" t="s">
        <v>82</v>
      </c>
      <c r="B41" s="19" t="s">
        <v>69</v>
      </c>
      <c r="C41" s="11" t="str">
        <f>IF(G41=0,"Not Started",IF(G41&lt;1,"Progress",IF(G41=1,"Finished")))</f>
        <v>Finished</v>
      </c>
      <c r="D41" s="4">
        <v>43971</v>
      </c>
      <c r="E41" s="4">
        <v>43973</v>
      </c>
      <c r="F41" s="7">
        <f>NETWORKDAYS(D41,E41)</f>
        <v>3</v>
      </c>
      <c r="G41" s="5">
        <v>1</v>
      </c>
    </row>
    <row r="42" spans="1:7">
      <c r="A42" s="3" t="s">
        <v>83</v>
      </c>
      <c r="B42" s="19" t="s">
        <v>69</v>
      </c>
      <c r="C42" s="11" t="str">
        <f>IF(G42=0,"Not Started",IF(G42&lt;1,"Progress",IF(G42=1,"Finished")))</f>
        <v>Finished</v>
      </c>
      <c r="D42" s="4">
        <v>43973</v>
      </c>
      <c r="E42" s="4">
        <v>43974</v>
      </c>
      <c r="F42" s="7">
        <f>NETWORKDAYS(D42,E42)</f>
        <v>1</v>
      </c>
      <c r="G4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857-07D4-41AF-8EA5-E45B86EA8C2D}">
  <dimension ref="B2:L12"/>
  <sheetViews>
    <sheetView workbookViewId="0">
      <selection activeCell="J17" sqref="J17"/>
    </sheetView>
  </sheetViews>
  <sheetFormatPr defaultRowHeight="16.5"/>
  <cols>
    <col min="2" max="2" width="14.25" customWidth="1"/>
    <col min="3" max="3" width="15.125" customWidth="1"/>
    <col min="4" max="4" width="16.5" customWidth="1"/>
    <col min="5" max="5" width="21.625" customWidth="1"/>
  </cols>
  <sheetData>
    <row r="2" spans="2:12" ht="26.25">
      <c r="B2" s="65" t="s">
        <v>143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2:12" ht="27" customHeight="1">
      <c r="B3" s="63" t="s">
        <v>144</v>
      </c>
      <c r="C3" s="63" t="s">
        <v>145</v>
      </c>
      <c r="D3" s="63" t="s">
        <v>146</v>
      </c>
      <c r="E3" s="63" t="s">
        <v>147</v>
      </c>
      <c r="F3" s="63" t="s">
        <v>148</v>
      </c>
      <c r="G3" s="63" t="s">
        <v>149</v>
      </c>
      <c r="H3" s="63" t="s">
        <v>150</v>
      </c>
      <c r="I3" s="63" t="s">
        <v>151</v>
      </c>
      <c r="J3" s="63" t="s">
        <v>152</v>
      </c>
      <c r="K3" s="63" t="s">
        <v>153</v>
      </c>
      <c r="L3" s="63" t="s">
        <v>154</v>
      </c>
    </row>
    <row r="4" spans="2:12">
      <c r="B4" s="79" t="s">
        <v>177</v>
      </c>
      <c r="C4" s="79" t="s">
        <v>176</v>
      </c>
      <c r="D4" s="59" t="s">
        <v>156</v>
      </c>
      <c r="E4" s="60" t="s">
        <v>157</v>
      </c>
      <c r="F4" s="60" t="s">
        <v>178</v>
      </c>
      <c r="G4" s="61">
        <v>20</v>
      </c>
      <c r="H4" s="61"/>
      <c r="I4" s="61"/>
      <c r="J4" s="61" t="s">
        <v>155</v>
      </c>
      <c r="K4" s="61"/>
      <c r="L4" s="62"/>
    </row>
    <row r="5" spans="2:12">
      <c r="B5" s="79"/>
      <c r="C5" s="79"/>
      <c r="D5" s="59" t="s">
        <v>158</v>
      </c>
      <c r="E5" s="60" t="s">
        <v>165</v>
      </c>
      <c r="F5" s="60" t="s">
        <v>178</v>
      </c>
      <c r="G5" s="61">
        <v>100</v>
      </c>
      <c r="H5" s="61"/>
      <c r="I5" s="61"/>
      <c r="J5" s="61" t="s">
        <v>155</v>
      </c>
      <c r="K5" s="61"/>
      <c r="L5" s="62"/>
    </row>
    <row r="6" spans="2:12">
      <c r="B6" s="79"/>
      <c r="C6" s="79"/>
      <c r="D6" s="59" t="s">
        <v>159</v>
      </c>
      <c r="E6" s="60" t="s">
        <v>166</v>
      </c>
      <c r="F6" s="60" t="s">
        <v>178</v>
      </c>
      <c r="G6" s="61">
        <v>20</v>
      </c>
      <c r="H6" s="61"/>
      <c r="I6" s="61"/>
      <c r="J6" s="61" t="s">
        <v>155</v>
      </c>
      <c r="K6" s="61"/>
      <c r="L6" s="62"/>
    </row>
    <row r="7" spans="2:12">
      <c r="B7" s="79"/>
      <c r="C7" s="79"/>
      <c r="D7" s="59" t="s">
        <v>160</v>
      </c>
      <c r="E7" s="61" t="s">
        <v>167</v>
      </c>
      <c r="F7" s="60" t="s">
        <v>178</v>
      </c>
      <c r="G7" s="61">
        <v>45</v>
      </c>
      <c r="H7" s="61"/>
      <c r="I7" s="61"/>
      <c r="J7" s="61" t="s">
        <v>155</v>
      </c>
      <c r="K7" s="61"/>
      <c r="L7" s="62"/>
    </row>
    <row r="8" spans="2:12">
      <c r="B8" s="79"/>
      <c r="C8" s="79"/>
      <c r="D8" s="59" t="s">
        <v>162</v>
      </c>
      <c r="E8" s="60" t="s">
        <v>168</v>
      </c>
      <c r="F8" s="60" t="s">
        <v>178</v>
      </c>
      <c r="G8" s="61">
        <v>1</v>
      </c>
      <c r="H8" s="61"/>
      <c r="I8" s="61"/>
      <c r="J8" s="60" t="s">
        <v>161</v>
      </c>
      <c r="K8" s="61"/>
      <c r="L8" s="62"/>
    </row>
    <row r="9" spans="2:12">
      <c r="B9" s="79"/>
      <c r="C9" s="79"/>
      <c r="D9" s="59" t="s">
        <v>169</v>
      </c>
      <c r="E9" s="61" t="s">
        <v>173</v>
      </c>
      <c r="F9" s="61" t="s">
        <v>178</v>
      </c>
      <c r="G9" s="61">
        <v>20</v>
      </c>
      <c r="H9" s="61"/>
      <c r="I9" s="61"/>
      <c r="J9" s="61" t="s">
        <v>155</v>
      </c>
      <c r="K9" s="61"/>
      <c r="L9" s="62"/>
    </row>
    <row r="10" spans="2:12">
      <c r="B10" s="79"/>
      <c r="C10" s="79"/>
      <c r="D10" s="59" t="s">
        <v>170</v>
      </c>
      <c r="E10" s="61" t="s">
        <v>163</v>
      </c>
      <c r="F10" s="60" t="s">
        <v>175</v>
      </c>
      <c r="G10" s="61"/>
      <c r="H10" s="61"/>
      <c r="I10" s="61"/>
      <c r="J10" s="61" t="s">
        <v>155</v>
      </c>
      <c r="K10" s="61"/>
      <c r="L10" s="62"/>
    </row>
    <row r="11" spans="2:12">
      <c r="B11" s="79"/>
      <c r="C11" s="79"/>
      <c r="D11" s="59" t="s">
        <v>171</v>
      </c>
      <c r="E11" s="61" t="s">
        <v>174</v>
      </c>
      <c r="F11" s="61" t="s">
        <v>178</v>
      </c>
      <c r="G11" s="61">
        <v>20</v>
      </c>
      <c r="H11" s="61"/>
      <c r="I11" s="61"/>
      <c r="J11" s="61" t="s">
        <v>155</v>
      </c>
      <c r="K11" s="61"/>
      <c r="L11" s="62"/>
    </row>
    <row r="12" spans="2:12">
      <c r="B12" s="79"/>
      <c r="C12" s="79"/>
      <c r="D12" s="59" t="s">
        <v>172</v>
      </c>
      <c r="E12" s="61" t="s">
        <v>164</v>
      </c>
      <c r="F12" s="60" t="s">
        <v>175</v>
      </c>
      <c r="G12" s="61"/>
      <c r="H12" s="61"/>
      <c r="I12" s="61"/>
      <c r="J12" s="61" t="s">
        <v>155</v>
      </c>
      <c r="K12" s="61"/>
      <c r="L12" s="62"/>
    </row>
  </sheetData>
  <mergeCells count="3">
    <mergeCell ref="B4:B12"/>
    <mergeCell ref="C4:C12"/>
    <mergeCell ref="B2:L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E74A-E3BD-46BA-B20F-4FAA420D959D}">
  <dimension ref="A1"/>
  <sheetViews>
    <sheetView tabSelected="1" workbookViewId="0">
      <selection activeCell="I18" sqref="I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메뉴 구조도</vt:lpstr>
      <vt:lpstr>프로그램 명세서</vt:lpstr>
      <vt:lpstr>WBS</vt:lpstr>
      <vt:lpstr>테이블명세서</vt:lpstr>
      <vt:lpstr>ERD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Lonoka</cp:lastModifiedBy>
  <dcterms:created xsi:type="dcterms:W3CDTF">2018-10-04T01:57:47Z</dcterms:created>
  <dcterms:modified xsi:type="dcterms:W3CDTF">2020-06-24T03:34:04Z</dcterms:modified>
</cp:coreProperties>
</file>