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16b29a635413f6b/Desktop/Cousas da Facu/Pesquisa/Projeto IC/"/>
    </mc:Choice>
  </mc:AlternateContent>
  <xr:revisionPtr revIDLastSave="12" documentId="13_ncr:1_{2272F337-AD5C-4B04-B885-D47A0424033E}" xr6:coauthVersionLast="47" xr6:coauthVersionMax="47" xr10:uidLastSave="{C7DA0FF8-E991-45DD-ACC4-219C26D5CBE2}"/>
  <bookViews>
    <workbookView xWindow="-108" yWindow="-108" windowWidth="23256" windowHeight="13176" activeTab="2" xr2:uid="{00000000-000D-0000-FFFF-FFFF00000000}"/>
  </bookViews>
  <sheets>
    <sheet name="Mun_SC" sheetId="1" r:id="rId1"/>
    <sheet name="PEDIDOS" sheetId="2" r:id="rId2"/>
    <sheet name="ARP" sheetId="3" r:id="rId3"/>
    <sheet name="CELOGs" sheetId="4" state="hidden" r:id="rId4"/>
    <sheet name="ESTOQUE-GERAL" sheetId="5" r:id="rId5"/>
    <sheet name="CELOG-FL" sheetId="6" r:id="rId6"/>
    <sheet name="CELOG-JB" sheetId="7" r:id="rId7"/>
    <sheet name="CELOG-RS" sheetId="8" r:id="rId8"/>
    <sheet name="FORNEC" sheetId="9" r:id="rId9"/>
    <sheet name="ANALISE GEASH" sheetId="10" r:id="rId10"/>
    <sheet name="Tabela dinâmica 2" sheetId="11" r:id="rId11"/>
    <sheet name="arp_vig" sheetId="12" r:id="rId12"/>
  </sheets>
  <definedNames>
    <definedName name="_xlnm._FilterDatabase" localSheetId="5" hidden="1">'CELOG-FL'!$B$3:$J$112</definedName>
    <definedName name="_xlnm._FilterDatabase" localSheetId="6" hidden="1">'CELOG-JB'!$B$3:$J$81</definedName>
    <definedName name="_xlnm._FilterDatabase" localSheetId="7" hidden="1">'CELOG-RS'!$B$3:$J$105</definedName>
    <definedName name="_xlnm._FilterDatabase" localSheetId="3" hidden="1">CELOGs!$A$1:$O$26</definedName>
    <definedName name="_xlnm._FilterDatabase" localSheetId="8" hidden="1">FORNEC!$B$3:$J$99</definedName>
    <definedName name="_xlnm._FilterDatabase" localSheetId="1" hidden="1">PEDIDOS!$A$1:$O$1422</definedName>
    <definedName name="_xlnm._FilterDatabase" localSheetId="10" hidden="1">'Tabela dinâmica 2'!$A$1:$E$1212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PEDIDOS!$E$244</definedName>
    <definedName name="solver_typ" localSheetId="1" hidden="1">1</definedName>
    <definedName name="solver_val" localSheetId="1" hidden="1">0</definedName>
    <definedName name="solver_ver" localSheetId="1" hidden="1">3</definedName>
    <definedName name="Z_2F148716_63F5_4C4D_A641_8C7332EBDD9D_.wvu.FilterData" localSheetId="3" hidden="1">CELOGs!$A$1:$O$26</definedName>
    <definedName name="Z_2F148716_63F5_4C4D_A641_8C7332EBDD9D_.wvu.FilterData" localSheetId="0" hidden="1">Mun_SC!$A$1:$F$296</definedName>
    <definedName name="Z_2F148716_63F5_4C4D_A641_8C7332EBDD9D_.wvu.FilterData" localSheetId="1" hidden="1">PEDIDOS!$A$1:$O$1323</definedName>
    <definedName name="Z_DED1597F_0F41_4BA8_94FE_AAF6623A2580_.wvu.FilterData" localSheetId="1" hidden="1">PEDIDOS!$A$1:$O$855</definedName>
  </definedNames>
  <calcPr calcId="191029"/>
  <customWorkbookViews>
    <customWorkbookView name="Filtro 1" guid="{2F148716-63F5-4C4D-A641-8C7332EBDD9D}" maximized="1" windowWidth="0" windowHeight="0" activeSheetId="0"/>
    <customWorkbookView name="Filtro 2" guid="{DED1597F-0F41-4BA8-94FE-AAF6623A2580}" maximized="1" windowWidth="0" windowHeight="0" activeSheetId="0"/>
  </customWorkbookViews>
  <pivotCaches>
    <pivotCache cacheId="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0" l="1"/>
  <c r="L4" i="10"/>
  <c r="I4" i="10"/>
  <c r="J4" i="10" s="1"/>
  <c r="M3" i="10"/>
  <c r="K3" i="10"/>
  <c r="I3" i="10"/>
  <c r="J3" i="10" s="1"/>
  <c r="G8" i="5"/>
  <c r="E8" i="5"/>
  <c r="D8" i="5"/>
  <c r="C8" i="5"/>
  <c r="G7" i="5"/>
  <c r="E7" i="5"/>
  <c r="D7" i="5"/>
  <c r="C7" i="5"/>
  <c r="G6" i="5"/>
  <c r="E6" i="5"/>
  <c r="D6" i="5"/>
  <c r="C6" i="5"/>
  <c r="G5" i="5"/>
  <c r="E5" i="5"/>
  <c r="D5" i="5"/>
  <c r="C5" i="5"/>
  <c r="G4" i="5"/>
  <c r="E4" i="5"/>
  <c r="D4" i="5"/>
  <c r="C4" i="5"/>
  <c r="G3" i="5"/>
  <c r="E3" i="5"/>
  <c r="D3" i="5"/>
  <c r="C3" i="5"/>
  <c r="G2" i="5"/>
  <c r="E2" i="5"/>
  <c r="D2" i="5"/>
  <c r="C2" i="5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L26" i="4"/>
  <c r="F26" i="4"/>
  <c r="E26" i="4"/>
  <c r="L25" i="4"/>
  <c r="E25" i="4"/>
  <c r="F25" i="4" s="1"/>
  <c r="L24" i="4"/>
  <c r="F24" i="4"/>
  <c r="E24" i="4"/>
  <c r="L23" i="4"/>
  <c r="E23" i="4"/>
  <c r="F23" i="4" s="1"/>
  <c r="D19" i="3"/>
  <c r="E3" i="3"/>
  <c r="K1422" i="2"/>
  <c r="L1422" i="2" s="1"/>
  <c r="K1421" i="2"/>
  <c r="L1421" i="2" s="1"/>
  <c r="K1420" i="2"/>
  <c r="L1420" i="2" s="1"/>
  <c r="K1419" i="2"/>
  <c r="L1419" i="2" s="1"/>
  <c r="E1419" i="2"/>
  <c r="K1418" i="2"/>
  <c r="L1418" i="2" s="1"/>
  <c r="E1418" i="2"/>
  <c r="F1418" i="2" s="1"/>
  <c r="K1417" i="2"/>
  <c r="L1417" i="2" s="1"/>
  <c r="E1417" i="2"/>
  <c r="F1417" i="2" s="1"/>
  <c r="K1415" i="2"/>
  <c r="L1415" i="2" s="1"/>
  <c r="E1415" i="2"/>
  <c r="F1415" i="2" s="1"/>
  <c r="K1414" i="2"/>
  <c r="L1414" i="2" s="1"/>
  <c r="E1414" i="2"/>
  <c r="F1414" i="2" s="1"/>
  <c r="K1413" i="2"/>
  <c r="L1413" i="2" s="1"/>
  <c r="E1413" i="2"/>
  <c r="F1413" i="2" s="1"/>
  <c r="K1412" i="2"/>
  <c r="L1412" i="2" s="1"/>
  <c r="E1412" i="2"/>
  <c r="F1412" i="2" s="1"/>
  <c r="K1411" i="2"/>
  <c r="L1411" i="2" s="1"/>
  <c r="E1411" i="2"/>
  <c r="F1411" i="2" s="1"/>
  <c r="K1410" i="2"/>
  <c r="L1410" i="2" s="1"/>
  <c r="E1410" i="2"/>
  <c r="F1410" i="2" s="1"/>
  <c r="K1409" i="2"/>
  <c r="L1409" i="2" s="1"/>
  <c r="E1409" i="2"/>
  <c r="F1409" i="2" s="1"/>
  <c r="K1408" i="2"/>
  <c r="L1408" i="2" s="1"/>
  <c r="E1408" i="2"/>
  <c r="F1408" i="2" s="1"/>
  <c r="K1407" i="2"/>
  <c r="L1407" i="2" s="1"/>
  <c r="E1407" i="2"/>
  <c r="F1407" i="2" s="1"/>
  <c r="K1416" i="2"/>
  <c r="L1416" i="2" s="1"/>
  <c r="K1406" i="2"/>
  <c r="L1406" i="2" s="1"/>
  <c r="E1406" i="2"/>
  <c r="F1406" i="2" s="1"/>
  <c r="K1405" i="2"/>
  <c r="L1405" i="2" s="1"/>
  <c r="E1405" i="2"/>
  <c r="F1405" i="2" s="1"/>
  <c r="K1404" i="2"/>
  <c r="L1404" i="2" s="1"/>
  <c r="E1404" i="2"/>
  <c r="F1404" i="2" s="1"/>
  <c r="K1403" i="2"/>
  <c r="L1403" i="2" s="1"/>
  <c r="E1403" i="2"/>
  <c r="F1403" i="2" s="1"/>
  <c r="K1402" i="2"/>
  <c r="L1402" i="2" s="1"/>
  <c r="E1402" i="2"/>
  <c r="F1402" i="2" s="1"/>
  <c r="K1401" i="2"/>
  <c r="L1401" i="2" s="1"/>
  <c r="E1401" i="2"/>
  <c r="F1401" i="2" s="1"/>
  <c r="K1400" i="2"/>
  <c r="L1400" i="2" s="1"/>
  <c r="E1400" i="2"/>
  <c r="F1400" i="2" s="1"/>
  <c r="K1399" i="2"/>
  <c r="L1399" i="2" s="1"/>
  <c r="E1399" i="2"/>
  <c r="F1399" i="2" s="1"/>
  <c r="K1398" i="2"/>
  <c r="L1398" i="2" s="1"/>
  <c r="E1398" i="2"/>
  <c r="F1398" i="2" s="1"/>
  <c r="K1397" i="2"/>
  <c r="L1397" i="2" s="1"/>
  <c r="E1397" i="2"/>
  <c r="F1397" i="2" s="1"/>
  <c r="K1396" i="2"/>
  <c r="L1396" i="2" s="1"/>
  <c r="E1396" i="2"/>
  <c r="F1396" i="2" s="1"/>
  <c r="K1395" i="2"/>
  <c r="L1395" i="2" s="1"/>
  <c r="E1395" i="2"/>
  <c r="F1395" i="2" s="1"/>
  <c r="K1394" i="2"/>
  <c r="L1394" i="2" s="1"/>
  <c r="E1394" i="2"/>
  <c r="F1394" i="2" s="1"/>
  <c r="K1393" i="2"/>
  <c r="L1393" i="2" s="1"/>
  <c r="E1393" i="2"/>
  <c r="F1393" i="2" s="1"/>
  <c r="K1392" i="2"/>
  <c r="L1392" i="2" s="1"/>
  <c r="E1392" i="2"/>
  <c r="F1392" i="2" s="1"/>
  <c r="K1391" i="2"/>
  <c r="L1391" i="2" s="1"/>
  <c r="E1391" i="2"/>
  <c r="F1391" i="2" s="1"/>
  <c r="K1390" i="2"/>
  <c r="L1390" i="2" s="1"/>
  <c r="E1390" i="2"/>
  <c r="F1390" i="2" s="1"/>
  <c r="K1389" i="2"/>
  <c r="L1389" i="2" s="1"/>
  <c r="E1389" i="2"/>
  <c r="F1389" i="2" s="1"/>
  <c r="K1388" i="2"/>
  <c r="L1388" i="2" s="1"/>
  <c r="E1388" i="2"/>
  <c r="F1388" i="2" s="1"/>
  <c r="K1387" i="2"/>
  <c r="L1387" i="2" s="1"/>
  <c r="E1387" i="2"/>
  <c r="F1387" i="2" s="1"/>
  <c r="K1386" i="2"/>
  <c r="L1386" i="2" s="1"/>
  <c r="E1386" i="2"/>
  <c r="F1386" i="2" s="1"/>
  <c r="K1385" i="2"/>
  <c r="L1385" i="2" s="1"/>
  <c r="E1385" i="2"/>
  <c r="F1385" i="2" s="1"/>
  <c r="K1384" i="2"/>
  <c r="L1384" i="2" s="1"/>
  <c r="E1384" i="2"/>
  <c r="F1384" i="2" s="1"/>
  <c r="K1383" i="2"/>
  <c r="L1383" i="2" s="1"/>
  <c r="E1383" i="2"/>
  <c r="F1383" i="2" s="1"/>
  <c r="K1382" i="2"/>
  <c r="L1382" i="2" s="1"/>
  <c r="E1382" i="2"/>
  <c r="F1382" i="2" s="1"/>
  <c r="K1381" i="2"/>
  <c r="L1381" i="2" s="1"/>
  <c r="E1381" i="2"/>
  <c r="F1381" i="2" s="1"/>
  <c r="K1380" i="2"/>
  <c r="L1380" i="2" s="1"/>
  <c r="E1380" i="2"/>
  <c r="F1380" i="2" s="1"/>
  <c r="K1379" i="2"/>
  <c r="L1379" i="2" s="1"/>
  <c r="E1379" i="2"/>
  <c r="F1379" i="2" s="1"/>
  <c r="K1378" i="2"/>
  <c r="L1378" i="2" s="1"/>
  <c r="E1378" i="2"/>
  <c r="F1378" i="2" s="1"/>
  <c r="K1377" i="2"/>
  <c r="L1377" i="2" s="1"/>
  <c r="E1377" i="2"/>
  <c r="F1377" i="2" s="1"/>
  <c r="K1376" i="2"/>
  <c r="L1376" i="2" s="1"/>
  <c r="E1376" i="2"/>
  <c r="F1376" i="2" s="1"/>
  <c r="K1375" i="2"/>
  <c r="L1375" i="2" s="1"/>
  <c r="E1375" i="2"/>
  <c r="F1375" i="2" s="1"/>
  <c r="K1374" i="2"/>
  <c r="L1374" i="2" s="1"/>
  <c r="E1374" i="2"/>
  <c r="F1374" i="2" s="1"/>
  <c r="K1373" i="2"/>
  <c r="L1373" i="2" s="1"/>
  <c r="E1373" i="2"/>
  <c r="F1373" i="2" s="1"/>
  <c r="K1372" i="2"/>
  <c r="L1372" i="2" s="1"/>
  <c r="E1372" i="2"/>
  <c r="F1372" i="2" s="1"/>
  <c r="K1371" i="2"/>
  <c r="L1371" i="2" s="1"/>
  <c r="E1371" i="2"/>
  <c r="F1371" i="2" s="1"/>
  <c r="K1370" i="2"/>
  <c r="L1370" i="2" s="1"/>
  <c r="E1370" i="2"/>
  <c r="F1370" i="2" s="1"/>
  <c r="K1369" i="2"/>
  <c r="L1369" i="2" s="1"/>
  <c r="E1369" i="2"/>
  <c r="F1369" i="2" s="1"/>
  <c r="K1368" i="2"/>
  <c r="L1368" i="2" s="1"/>
  <c r="E1368" i="2"/>
  <c r="F1368" i="2" s="1"/>
  <c r="K1367" i="2"/>
  <c r="L1367" i="2" s="1"/>
  <c r="E1367" i="2"/>
  <c r="F1367" i="2" s="1"/>
  <c r="K1366" i="2"/>
  <c r="L1366" i="2" s="1"/>
  <c r="E1366" i="2"/>
  <c r="F1366" i="2" s="1"/>
  <c r="K1365" i="2"/>
  <c r="L1365" i="2" s="1"/>
  <c r="E1365" i="2"/>
  <c r="F1365" i="2" s="1"/>
  <c r="K1364" i="2"/>
  <c r="L1364" i="2" s="1"/>
  <c r="E1364" i="2"/>
  <c r="F1364" i="2" s="1"/>
  <c r="K1363" i="2"/>
  <c r="L1363" i="2" s="1"/>
  <c r="E1363" i="2"/>
  <c r="F1363" i="2" s="1"/>
  <c r="K1362" i="2"/>
  <c r="L1362" i="2" s="1"/>
  <c r="E1362" i="2"/>
  <c r="F1362" i="2" s="1"/>
  <c r="K1361" i="2"/>
  <c r="L1361" i="2" s="1"/>
  <c r="E1361" i="2"/>
  <c r="F1361" i="2" s="1"/>
  <c r="K1360" i="2"/>
  <c r="L1360" i="2" s="1"/>
  <c r="E1360" i="2"/>
  <c r="F1360" i="2" s="1"/>
  <c r="K1359" i="2"/>
  <c r="L1359" i="2" s="1"/>
  <c r="E1359" i="2"/>
  <c r="F1359" i="2" s="1"/>
  <c r="K1358" i="2"/>
  <c r="L1358" i="2" s="1"/>
  <c r="E1358" i="2"/>
  <c r="F1358" i="2" s="1"/>
  <c r="K1357" i="2"/>
  <c r="L1357" i="2" s="1"/>
  <c r="E1357" i="2"/>
  <c r="F1357" i="2" s="1"/>
  <c r="K1356" i="2"/>
  <c r="L1356" i="2" s="1"/>
  <c r="E1356" i="2"/>
  <c r="F1356" i="2" s="1"/>
  <c r="K1355" i="2"/>
  <c r="L1355" i="2" s="1"/>
  <c r="E1355" i="2"/>
  <c r="F1355" i="2" s="1"/>
  <c r="K1354" i="2"/>
  <c r="L1354" i="2" s="1"/>
  <c r="E1354" i="2"/>
  <c r="F1354" i="2" s="1"/>
  <c r="K1353" i="2"/>
  <c r="L1353" i="2" s="1"/>
  <c r="E1353" i="2"/>
  <c r="F1353" i="2" s="1"/>
  <c r="K1352" i="2"/>
  <c r="L1352" i="2" s="1"/>
  <c r="E1352" i="2"/>
  <c r="F1352" i="2" s="1"/>
  <c r="K1351" i="2"/>
  <c r="L1351" i="2" s="1"/>
  <c r="E1351" i="2"/>
  <c r="F1351" i="2" s="1"/>
  <c r="K1350" i="2"/>
  <c r="L1350" i="2" s="1"/>
  <c r="E1350" i="2"/>
  <c r="F1350" i="2" s="1"/>
  <c r="K1349" i="2"/>
  <c r="L1349" i="2" s="1"/>
  <c r="E1349" i="2"/>
  <c r="F1349" i="2" s="1"/>
  <c r="K1348" i="2"/>
  <c r="L1348" i="2" s="1"/>
  <c r="E1348" i="2"/>
  <c r="F1348" i="2" s="1"/>
  <c r="K1347" i="2"/>
  <c r="L1347" i="2" s="1"/>
  <c r="E1347" i="2"/>
  <c r="F1347" i="2" s="1"/>
  <c r="K1346" i="2"/>
  <c r="L1346" i="2" s="1"/>
  <c r="E1346" i="2"/>
  <c r="F1346" i="2" s="1"/>
  <c r="K1345" i="2"/>
  <c r="L1345" i="2" s="1"/>
  <c r="E1345" i="2"/>
  <c r="F1345" i="2" s="1"/>
  <c r="K1344" i="2"/>
  <c r="L1344" i="2" s="1"/>
  <c r="E1344" i="2"/>
  <c r="F1344" i="2" s="1"/>
  <c r="K1343" i="2"/>
  <c r="L1343" i="2" s="1"/>
  <c r="E1343" i="2"/>
  <c r="F1343" i="2" s="1"/>
  <c r="K1342" i="2"/>
  <c r="L1342" i="2" s="1"/>
  <c r="E1342" i="2"/>
  <c r="F1342" i="2" s="1"/>
  <c r="K1341" i="2"/>
  <c r="L1341" i="2" s="1"/>
  <c r="E1341" i="2"/>
  <c r="F1341" i="2" s="1"/>
  <c r="K1340" i="2"/>
  <c r="L1340" i="2" s="1"/>
  <c r="E1340" i="2"/>
  <c r="F1340" i="2" s="1"/>
  <c r="K1339" i="2"/>
  <c r="L1339" i="2" s="1"/>
  <c r="E1339" i="2"/>
  <c r="F1339" i="2" s="1"/>
  <c r="K1338" i="2"/>
  <c r="L1338" i="2" s="1"/>
  <c r="E1338" i="2"/>
  <c r="F1338" i="2" s="1"/>
  <c r="K1337" i="2"/>
  <c r="L1337" i="2" s="1"/>
  <c r="E1337" i="2"/>
  <c r="F1337" i="2" s="1"/>
  <c r="K1336" i="2"/>
  <c r="L1336" i="2" s="1"/>
  <c r="E1336" i="2"/>
  <c r="F1336" i="2" s="1"/>
  <c r="K1335" i="2"/>
  <c r="L1335" i="2" s="1"/>
  <c r="E1335" i="2"/>
  <c r="F1335" i="2" s="1"/>
  <c r="K1334" i="2"/>
  <c r="L1334" i="2" s="1"/>
  <c r="E1334" i="2"/>
  <c r="F1334" i="2" s="1"/>
  <c r="K1333" i="2"/>
  <c r="L1333" i="2" s="1"/>
  <c r="E1333" i="2"/>
  <c r="F1333" i="2" s="1"/>
  <c r="K1332" i="2"/>
  <c r="L1332" i="2" s="1"/>
  <c r="E1332" i="2"/>
  <c r="F1332" i="2" s="1"/>
  <c r="K1331" i="2"/>
  <c r="L1331" i="2" s="1"/>
  <c r="E1331" i="2"/>
  <c r="F1331" i="2" s="1"/>
  <c r="K1330" i="2"/>
  <c r="L1330" i="2" s="1"/>
  <c r="E1330" i="2"/>
  <c r="F1330" i="2" s="1"/>
  <c r="K1329" i="2"/>
  <c r="L1329" i="2" s="1"/>
  <c r="E1329" i="2"/>
  <c r="F1329" i="2" s="1"/>
  <c r="K1328" i="2"/>
  <c r="L1328" i="2" s="1"/>
  <c r="E1328" i="2"/>
  <c r="F1328" i="2" s="1"/>
  <c r="K1327" i="2"/>
  <c r="L1327" i="2" s="1"/>
  <c r="E1327" i="2"/>
  <c r="F1327" i="2" s="1"/>
  <c r="K1326" i="2"/>
  <c r="L1326" i="2" s="1"/>
  <c r="E1326" i="2"/>
  <c r="F1326" i="2" s="1"/>
  <c r="K1325" i="2"/>
  <c r="L1325" i="2" s="1"/>
  <c r="E1325" i="2"/>
  <c r="F1325" i="2" s="1"/>
  <c r="K1324" i="2"/>
  <c r="L1324" i="2" s="1"/>
  <c r="E1324" i="2"/>
  <c r="F1324" i="2" s="1"/>
  <c r="K1323" i="2"/>
  <c r="L1323" i="2" s="1"/>
  <c r="E1323" i="2"/>
  <c r="F1323" i="2" s="1"/>
  <c r="K1322" i="2"/>
  <c r="L1322" i="2" s="1"/>
  <c r="E1322" i="2"/>
  <c r="F1322" i="2" s="1"/>
  <c r="K1321" i="2"/>
  <c r="L1321" i="2" s="1"/>
  <c r="E1321" i="2"/>
  <c r="F1321" i="2" s="1"/>
  <c r="K1320" i="2"/>
  <c r="L1320" i="2" s="1"/>
  <c r="E1320" i="2"/>
  <c r="F1320" i="2" s="1"/>
  <c r="K1319" i="2"/>
  <c r="L1319" i="2" s="1"/>
  <c r="E1319" i="2"/>
  <c r="F1319" i="2" s="1"/>
  <c r="K1318" i="2"/>
  <c r="L1318" i="2" s="1"/>
  <c r="E1318" i="2"/>
  <c r="F1318" i="2" s="1"/>
  <c r="K1317" i="2"/>
  <c r="L1317" i="2" s="1"/>
  <c r="E1317" i="2"/>
  <c r="F1317" i="2" s="1"/>
  <c r="K1316" i="2"/>
  <c r="L1316" i="2" s="1"/>
  <c r="E1316" i="2"/>
  <c r="F1316" i="2" s="1"/>
  <c r="K1315" i="2"/>
  <c r="L1315" i="2" s="1"/>
  <c r="E1315" i="2"/>
  <c r="F1315" i="2" s="1"/>
  <c r="K1314" i="2"/>
  <c r="L1314" i="2" s="1"/>
  <c r="E1314" i="2"/>
  <c r="F1314" i="2" s="1"/>
  <c r="K1313" i="2"/>
  <c r="L1313" i="2" s="1"/>
  <c r="E1313" i="2"/>
  <c r="F1313" i="2" s="1"/>
  <c r="K1312" i="2"/>
  <c r="L1312" i="2" s="1"/>
  <c r="E1312" i="2"/>
  <c r="F1312" i="2" s="1"/>
  <c r="K1311" i="2"/>
  <c r="L1311" i="2" s="1"/>
  <c r="E1311" i="2"/>
  <c r="F1311" i="2" s="1"/>
  <c r="K1310" i="2"/>
  <c r="L1310" i="2" s="1"/>
  <c r="E1310" i="2"/>
  <c r="F1310" i="2" s="1"/>
  <c r="K1309" i="2"/>
  <c r="L1309" i="2" s="1"/>
  <c r="E1309" i="2"/>
  <c r="F1309" i="2" s="1"/>
  <c r="K1308" i="2"/>
  <c r="L1308" i="2" s="1"/>
  <c r="E1308" i="2"/>
  <c r="F1308" i="2" s="1"/>
  <c r="K1307" i="2"/>
  <c r="L1307" i="2" s="1"/>
  <c r="E1307" i="2"/>
  <c r="F1307" i="2" s="1"/>
  <c r="K1306" i="2"/>
  <c r="L1306" i="2" s="1"/>
  <c r="E1306" i="2"/>
  <c r="F1306" i="2" s="1"/>
  <c r="K1305" i="2"/>
  <c r="L1305" i="2" s="1"/>
  <c r="E1305" i="2"/>
  <c r="F1305" i="2" s="1"/>
  <c r="K1304" i="2"/>
  <c r="L1304" i="2" s="1"/>
  <c r="E1304" i="2"/>
  <c r="F1304" i="2" s="1"/>
  <c r="K1303" i="2"/>
  <c r="L1303" i="2" s="1"/>
  <c r="E1303" i="2"/>
  <c r="F1303" i="2" s="1"/>
  <c r="K1302" i="2"/>
  <c r="L1302" i="2" s="1"/>
  <c r="E1302" i="2"/>
  <c r="F1302" i="2" s="1"/>
  <c r="K1301" i="2"/>
  <c r="L1301" i="2" s="1"/>
  <c r="E1301" i="2"/>
  <c r="F1301" i="2" s="1"/>
  <c r="K1300" i="2"/>
  <c r="L1300" i="2" s="1"/>
  <c r="E1300" i="2"/>
  <c r="F1300" i="2" s="1"/>
  <c r="K1299" i="2"/>
  <c r="L1299" i="2" s="1"/>
  <c r="E1299" i="2"/>
  <c r="F1299" i="2" s="1"/>
  <c r="K1298" i="2"/>
  <c r="L1298" i="2" s="1"/>
  <c r="E1298" i="2"/>
  <c r="F1298" i="2" s="1"/>
  <c r="K1297" i="2"/>
  <c r="L1297" i="2" s="1"/>
  <c r="E1297" i="2"/>
  <c r="F1297" i="2" s="1"/>
  <c r="K1296" i="2"/>
  <c r="L1296" i="2" s="1"/>
  <c r="E1296" i="2"/>
  <c r="F1296" i="2" s="1"/>
  <c r="K1295" i="2"/>
  <c r="L1295" i="2" s="1"/>
  <c r="E1295" i="2"/>
  <c r="F1295" i="2" s="1"/>
  <c r="K1294" i="2"/>
  <c r="L1294" i="2" s="1"/>
  <c r="E1294" i="2"/>
  <c r="F1294" i="2" s="1"/>
  <c r="K1293" i="2"/>
  <c r="L1293" i="2" s="1"/>
  <c r="E1293" i="2"/>
  <c r="F1293" i="2" s="1"/>
  <c r="K1292" i="2"/>
  <c r="L1292" i="2" s="1"/>
  <c r="E1292" i="2"/>
  <c r="F1292" i="2" s="1"/>
  <c r="K1291" i="2"/>
  <c r="L1291" i="2" s="1"/>
  <c r="E1291" i="2"/>
  <c r="F1291" i="2" s="1"/>
  <c r="K1290" i="2"/>
  <c r="L1290" i="2" s="1"/>
  <c r="E1290" i="2"/>
  <c r="F1290" i="2" s="1"/>
  <c r="K1289" i="2"/>
  <c r="L1289" i="2" s="1"/>
  <c r="E1289" i="2"/>
  <c r="F1289" i="2" s="1"/>
  <c r="K1288" i="2"/>
  <c r="L1288" i="2" s="1"/>
  <c r="E1288" i="2"/>
  <c r="F1288" i="2" s="1"/>
  <c r="K1287" i="2"/>
  <c r="L1287" i="2" s="1"/>
  <c r="E1287" i="2"/>
  <c r="F1287" i="2" s="1"/>
  <c r="K1285" i="2"/>
  <c r="L1285" i="2" s="1"/>
  <c r="E1285" i="2"/>
  <c r="F1285" i="2" s="1"/>
  <c r="K1284" i="2"/>
  <c r="L1284" i="2" s="1"/>
  <c r="E1284" i="2"/>
  <c r="F1284" i="2" s="1"/>
  <c r="K1283" i="2"/>
  <c r="L1283" i="2" s="1"/>
  <c r="E1283" i="2"/>
  <c r="F1283" i="2" s="1"/>
  <c r="K1282" i="2"/>
  <c r="L1282" i="2" s="1"/>
  <c r="E1282" i="2"/>
  <c r="F1282" i="2" s="1"/>
  <c r="K1281" i="2"/>
  <c r="L1281" i="2" s="1"/>
  <c r="E1281" i="2"/>
  <c r="F1281" i="2" s="1"/>
  <c r="K1280" i="2"/>
  <c r="L1280" i="2" s="1"/>
  <c r="E1280" i="2"/>
  <c r="F1280" i="2" s="1"/>
  <c r="K1279" i="2"/>
  <c r="L1279" i="2" s="1"/>
  <c r="E1279" i="2"/>
  <c r="F1279" i="2" s="1"/>
  <c r="K1278" i="2"/>
  <c r="L1278" i="2" s="1"/>
  <c r="E1278" i="2"/>
  <c r="F1278" i="2" s="1"/>
  <c r="K1277" i="2"/>
  <c r="L1277" i="2" s="1"/>
  <c r="E1277" i="2"/>
  <c r="F1277" i="2" s="1"/>
  <c r="K1276" i="2"/>
  <c r="L1276" i="2" s="1"/>
  <c r="E1276" i="2"/>
  <c r="F1276" i="2" s="1"/>
  <c r="K1275" i="2"/>
  <c r="L1275" i="2" s="1"/>
  <c r="E1275" i="2"/>
  <c r="F1275" i="2" s="1"/>
  <c r="K1274" i="2"/>
  <c r="L1274" i="2" s="1"/>
  <c r="E1274" i="2"/>
  <c r="F1274" i="2" s="1"/>
  <c r="K1273" i="2"/>
  <c r="L1273" i="2" s="1"/>
  <c r="E1273" i="2"/>
  <c r="F1273" i="2" s="1"/>
  <c r="K1272" i="2"/>
  <c r="L1272" i="2" s="1"/>
  <c r="E1272" i="2"/>
  <c r="F1272" i="2" s="1"/>
  <c r="K1271" i="2"/>
  <c r="L1271" i="2" s="1"/>
  <c r="E1271" i="2"/>
  <c r="F1271" i="2" s="1"/>
  <c r="K1270" i="2"/>
  <c r="L1270" i="2" s="1"/>
  <c r="E1270" i="2"/>
  <c r="F1270" i="2" s="1"/>
  <c r="K1269" i="2"/>
  <c r="L1269" i="2" s="1"/>
  <c r="E1269" i="2"/>
  <c r="F1269" i="2" s="1"/>
  <c r="K1268" i="2"/>
  <c r="L1268" i="2" s="1"/>
  <c r="E1268" i="2"/>
  <c r="F1268" i="2" s="1"/>
  <c r="K1267" i="2"/>
  <c r="L1267" i="2" s="1"/>
  <c r="E1267" i="2"/>
  <c r="F1267" i="2" s="1"/>
  <c r="K1266" i="2"/>
  <c r="L1266" i="2" s="1"/>
  <c r="E1266" i="2"/>
  <c r="F1266" i="2" s="1"/>
  <c r="K1265" i="2"/>
  <c r="L1265" i="2" s="1"/>
  <c r="E1265" i="2"/>
  <c r="F1265" i="2" s="1"/>
  <c r="K1264" i="2"/>
  <c r="L1264" i="2" s="1"/>
  <c r="E1264" i="2"/>
  <c r="F1264" i="2" s="1"/>
  <c r="K1263" i="2"/>
  <c r="L1263" i="2" s="1"/>
  <c r="E1263" i="2"/>
  <c r="F1263" i="2" s="1"/>
  <c r="K1262" i="2"/>
  <c r="L1262" i="2" s="1"/>
  <c r="E1262" i="2"/>
  <c r="F1262" i="2" s="1"/>
  <c r="K1261" i="2"/>
  <c r="L1261" i="2" s="1"/>
  <c r="E1261" i="2"/>
  <c r="F1261" i="2" s="1"/>
  <c r="K1260" i="2"/>
  <c r="L1260" i="2" s="1"/>
  <c r="E1260" i="2"/>
  <c r="F1260" i="2" s="1"/>
  <c r="K1259" i="2"/>
  <c r="L1259" i="2" s="1"/>
  <c r="E1259" i="2"/>
  <c r="F1259" i="2" s="1"/>
  <c r="K1258" i="2"/>
  <c r="L1258" i="2" s="1"/>
  <c r="E1258" i="2"/>
  <c r="F1258" i="2" s="1"/>
  <c r="K1257" i="2"/>
  <c r="L1257" i="2" s="1"/>
  <c r="E1257" i="2"/>
  <c r="F1257" i="2" s="1"/>
  <c r="K1256" i="2"/>
  <c r="L1256" i="2" s="1"/>
  <c r="E1256" i="2"/>
  <c r="F1256" i="2" s="1"/>
  <c r="K1255" i="2"/>
  <c r="L1255" i="2" s="1"/>
  <c r="E1255" i="2"/>
  <c r="F1255" i="2" s="1"/>
  <c r="K1254" i="2"/>
  <c r="L1254" i="2" s="1"/>
  <c r="E1254" i="2"/>
  <c r="F1254" i="2" s="1"/>
  <c r="K1253" i="2"/>
  <c r="L1253" i="2" s="1"/>
  <c r="E1253" i="2"/>
  <c r="F1253" i="2" s="1"/>
  <c r="K1252" i="2"/>
  <c r="L1252" i="2" s="1"/>
  <c r="E1252" i="2"/>
  <c r="F1252" i="2" s="1"/>
  <c r="K1251" i="2"/>
  <c r="L1251" i="2" s="1"/>
  <c r="E1251" i="2"/>
  <c r="F1251" i="2" s="1"/>
  <c r="K1250" i="2"/>
  <c r="L1250" i="2" s="1"/>
  <c r="E1250" i="2"/>
  <c r="F1250" i="2" s="1"/>
  <c r="K1249" i="2"/>
  <c r="L1249" i="2" s="1"/>
  <c r="E1249" i="2"/>
  <c r="F1249" i="2" s="1"/>
  <c r="K1248" i="2"/>
  <c r="L1248" i="2" s="1"/>
  <c r="E1248" i="2"/>
  <c r="F1248" i="2" s="1"/>
  <c r="K1247" i="2"/>
  <c r="L1247" i="2" s="1"/>
  <c r="E1247" i="2"/>
  <c r="F1247" i="2" s="1"/>
  <c r="K1246" i="2"/>
  <c r="L1246" i="2" s="1"/>
  <c r="E1246" i="2"/>
  <c r="F1246" i="2" s="1"/>
  <c r="K1245" i="2"/>
  <c r="L1245" i="2" s="1"/>
  <c r="E1245" i="2"/>
  <c r="F1245" i="2" s="1"/>
  <c r="K1244" i="2"/>
  <c r="L1244" i="2" s="1"/>
  <c r="E1244" i="2"/>
  <c r="F1244" i="2" s="1"/>
  <c r="K1243" i="2"/>
  <c r="L1243" i="2" s="1"/>
  <c r="E1243" i="2"/>
  <c r="F1243" i="2" s="1"/>
  <c r="K1242" i="2"/>
  <c r="L1242" i="2" s="1"/>
  <c r="E1242" i="2"/>
  <c r="F1242" i="2" s="1"/>
  <c r="K1241" i="2"/>
  <c r="L1241" i="2" s="1"/>
  <c r="E1241" i="2"/>
  <c r="F1241" i="2" s="1"/>
  <c r="K1240" i="2"/>
  <c r="L1240" i="2" s="1"/>
  <c r="E1240" i="2"/>
  <c r="F1240" i="2" s="1"/>
  <c r="K1239" i="2"/>
  <c r="L1239" i="2" s="1"/>
  <c r="E1239" i="2"/>
  <c r="F1239" i="2" s="1"/>
  <c r="K1238" i="2"/>
  <c r="L1238" i="2" s="1"/>
  <c r="E1238" i="2"/>
  <c r="F1238" i="2" s="1"/>
  <c r="K1237" i="2"/>
  <c r="L1237" i="2" s="1"/>
  <c r="E1237" i="2"/>
  <c r="F1237" i="2" s="1"/>
  <c r="K1236" i="2"/>
  <c r="L1236" i="2" s="1"/>
  <c r="E1236" i="2"/>
  <c r="F1236" i="2" s="1"/>
  <c r="K1235" i="2"/>
  <c r="L1235" i="2" s="1"/>
  <c r="E1235" i="2"/>
  <c r="F1235" i="2" s="1"/>
  <c r="K1234" i="2"/>
  <c r="L1234" i="2" s="1"/>
  <c r="E1234" i="2"/>
  <c r="F1234" i="2" s="1"/>
  <c r="K1233" i="2"/>
  <c r="L1233" i="2" s="1"/>
  <c r="E1233" i="2"/>
  <c r="F1233" i="2" s="1"/>
  <c r="K1232" i="2"/>
  <c r="L1232" i="2" s="1"/>
  <c r="E1232" i="2"/>
  <c r="F1232" i="2" s="1"/>
  <c r="K1231" i="2"/>
  <c r="L1231" i="2" s="1"/>
  <c r="E1231" i="2"/>
  <c r="F1231" i="2" s="1"/>
  <c r="K1230" i="2"/>
  <c r="L1230" i="2" s="1"/>
  <c r="E1230" i="2"/>
  <c r="F1230" i="2" s="1"/>
  <c r="K1229" i="2"/>
  <c r="L1229" i="2" s="1"/>
  <c r="E1229" i="2"/>
  <c r="F1229" i="2" s="1"/>
  <c r="K1228" i="2"/>
  <c r="L1228" i="2" s="1"/>
  <c r="E1228" i="2"/>
  <c r="F1228" i="2" s="1"/>
  <c r="K1227" i="2"/>
  <c r="L1227" i="2" s="1"/>
  <c r="E1227" i="2"/>
  <c r="F1227" i="2" s="1"/>
  <c r="K1226" i="2"/>
  <c r="L1226" i="2" s="1"/>
  <c r="E1226" i="2"/>
  <c r="F1226" i="2" s="1"/>
  <c r="K1225" i="2"/>
  <c r="L1225" i="2" s="1"/>
  <c r="E1225" i="2"/>
  <c r="F1225" i="2" s="1"/>
  <c r="K1224" i="2"/>
  <c r="L1224" i="2" s="1"/>
  <c r="E1224" i="2"/>
  <c r="F1224" i="2" s="1"/>
  <c r="K1223" i="2"/>
  <c r="L1223" i="2" s="1"/>
  <c r="E1223" i="2"/>
  <c r="F1223" i="2" s="1"/>
  <c r="K1222" i="2"/>
  <c r="L1222" i="2" s="1"/>
  <c r="E1222" i="2"/>
  <c r="F1222" i="2" s="1"/>
  <c r="K1221" i="2"/>
  <c r="L1221" i="2" s="1"/>
  <c r="E1221" i="2"/>
  <c r="F1221" i="2" s="1"/>
  <c r="K1220" i="2"/>
  <c r="L1220" i="2" s="1"/>
  <c r="E1220" i="2"/>
  <c r="F1220" i="2" s="1"/>
  <c r="K1219" i="2"/>
  <c r="L1219" i="2" s="1"/>
  <c r="E1219" i="2"/>
  <c r="F1219" i="2" s="1"/>
  <c r="K1218" i="2"/>
  <c r="L1218" i="2" s="1"/>
  <c r="E1218" i="2"/>
  <c r="F1218" i="2" s="1"/>
  <c r="K1217" i="2"/>
  <c r="L1217" i="2" s="1"/>
  <c r="E1217" i="2"/>
  <c r="F1217" i="2" s="1"/>
  <c r="K1216" i="2"/>
  <c r="L1216" i="2" s="1"/>
  <c r="E1216" i="2"/>
  <c r="F1216" i="2" s="1"/>
  <c r="K1215" i="2"/>
  <c r="L1215" i="2" s="1"/>
  <c r="E1215" i="2"/>
  <c r="F1215" i="2" s="1"/>
  <c r="K1214" i="2"/>
  <c r="L1214" i="2" s="1"/>
  <c r="E1214" i="2"/>
  <c r="F1214" i="2" s="1"/>
  <c r="K1213" i="2"/>
  <c r="L1213" i="2" s="1"/>
  <c r="E1213" i="2"/>
  <c r="F1213" i="2" s="1"/>
  <c r="K1212" i="2"/>
  <c r="L1212" i="2" s="1"/>
  <c r="E1212" i="2"/>
  <c r="F1212" i="2" s="1"/>
  <c r="K1211" i="2"/>
  <c r="L1211" i="2" s="1"/>
  <c r="E1211" i="2"/>
  <c r="F1211" i="2" s="1"/>
  <c r="K1210" i="2"/>
  <c r="L1210" i="2" s="1"/>
  <c r="E1210" i="2"/>
  <c r="F1210" i="2" s="1"/>
  <c r="K1209" i="2"/>
  <c r="L1209" i="2" s="1"/>
  <c r="E1209" i="2"/>
  <c r="F1209" i="2" s="1"/>
  <c r="K1208" i="2"/>
  <c r="L1208" i="2" s="1"/>
  <c r="E1208" i="2"/>
  <c r="F1208" i="2" s="1"/>
  <c r="K1207" i="2"/>
  <c r="L1207" i="2" s="1"/>
  <c r="E1207" i="2"/>
  <c r="F1207" i="2" s="1"/>
  <c r="K1206" i="2"/>
  <c r="L1206" i="2" s="1"/>
  <c r="E1206" i="2"/>
  <c r="F1206" i="2" s="1"/>
  <c r="K1205" i="2"/>
  <c r="L1205" i="2" s="1"/>
  <c r="E1205" i="2"/>
  <c r="F1205" i="2" s="1"/>
  <c r="K1204" i="2"/>
  <c r="L1204" i="2" s="1"/>
  <c r="E1204" i="2"/>
  <c r="F1204" i="2" s="1"/>
  <c r="K1203" i="2"/>
  <c r="L1203" i="2" s="1"/>
  <c r="E1203" i="2"/>
  <c r="F1203" i="2" s="1"/>
  <c r="K1202" i="2"/>
  <c r="L1202" i="2" s="1"/>
  <c r="E1202" i="2"/>
  <c r="F1202" i="2" s="1"/>
  <c r="K1201" i="2"/>
  <c r="L1201" i="2" s="1"/>
  <c r="E1201" i="2"/>
  <c r="F1201" i="2" s="1"/>
  <c r="K1200" i="2"/>
  <c r="L1200" i="2" s="1"/>
  <c r="E1200" i="2"/>
  <c r="F1200" i="2" s="1"/>
  <c r="K1199" i="2"/>
  <c r="L1199" i="2" s="1"/>
  <c r="E1199" i="2"/>
  <c r="F1199" i="2" s="1"/>
  <c r="K1198" i="2"/>
  <c r="L1198" i="2" s="1"/>
  <c r="E1198" i="2"/>
  <c r="F1198" i="2" s="1"/>
  <c r="K1197" i="2"/>
  <c r="L1197" i="2" s="1"/>
  <c r="E1197" i="2"/>
  <c r="F1197" i="2" s="1"/>
  <c r="K1196" i="2"/>
  <c r="L1196" i="2" s="1"/>
  <c r="E1196" i="2"/>
  <c r="F1196" i="2" s="1"/>
  <c r="K1195" i="2"/>
  <c r="L1195" i="2" s="1"/>
  <c r="E1195" i="2"/>
  <c r="F1195" i="2" s="1"/>
  <c r="K1194" i="2"/>
  <c r="L1194" i="2" s="1"/>
  <c r="E1194" i="2"/>
  <c r="F1194" i="2" s="1"/>
  <c r="K1193" i="2"/>
  <c r="L1193" i="2" s="1"/>
  <c r="E1193" i="2"/>
  <c r="F1193" i="2" s="1"/>
  <c r="K1192" i="2"/>
  <c r="L1192" i="2" s="1"/>
  <c r="E1192" i="2"/>
  <c r="F1192" i="2" s="1"/>
  <c r="K1191" i="2"/>
  <c r="L1191" i="2" s="1"/>
  <c r="E1191" i="2"/>
  <c r="F1191" i="2" s="1"/>
  <c r="K1190" i="2"/>
  <c r="L1190" i="2" s="1"/>
  <c r="E1190" i="2"/>
  <c r="F1190" i="2" s="1"/>
  <c r="K1189" i="2"/>
  <c r="L1189" i="2" s="1"/>
  <c r="E1189" i="2"/>
  <c r="F1189" i="2" s="1"/>
  <c r="K1188" i="2"/>
  <c r="L1188" i="2" s="1"/>
  <c r="E1188" i="2"/>
  <c r="F1188" i="2" s="1"/>
  <c r="K1187" i="2"/>
  <c r="L1187" i="2" s="1"/>
  <c r="E1187" i="2"/>
  <c r="F1187" i="2" s="1"/>
  <c r="K1186" i="2"/>
  <c r="L1186" i="2" s="1"/>
  <c r="E1186" i="2"/>
  <c r="F1186" i="2" s="1"/>
  <c r="K1185" i="2"/>
  <c r="L1185" i="2" s="1"/>
  <c r="E1185" i="2"/>
  <c r="F1185" i="2" s="1"/>
  <c r="K1184" i="2"/>
  <c r="L1184" i="2" s="1"/>
  <c r="E1184" i="2"/>
  <c r="F1184" i="2" s="1"/>
  <c r="K1183" i="2"/>
  <c r="L1183" i="2" s="1"/>
  <c r="E1183" i="2"/>
  <c r="F1183" i="2" s="1"/>
  <c r="K1182" i="2"/>
  <c r="L1182" i="2" s="1"/>
  <c r="E1182" i="2"/>
  <c r="F1182" i="2" s="1"/>
  <c r="K1181" i="2"/>
  <c r="L1181" i="2" s="1"/>
  <c r="E1181" i="2"/>
  <c r="F1181" i="2" s="1"/>
  <c r="K1180" i="2"/>
  <c r="L1180" i="2" s="1"/>
  <c r="E1180" i="2"/>
  <c r="F1180" i="2" s="1"/>
  <c r="K1179" i="2"/>
  <c r="L1179" i="2" s="1"/>
  <c r="E1179" i="2"/>
  <c r="F1179" i="2" s="1"/>
  <c r="K1178" i="2"/>
  <c r="L1178" i="2" s="1"/>
  <c r="E1178" i="2"/>
  <c r="F1178" i="2" s="1"/>
  <c r="K1177" i="2"/>
  <c r="L1177" i="2" s="1"/>
  <c r="E1177" i="2"/>
  <c r="F1177" i="2" s="1"/>
  <c r="K1176" i="2"/>
  <c r="L1176" i="2" s="1"/>
  <c r="E1176" i="2"/>
  <c r="F1176" i="2" s="1"/>
  <c r="K1175" i="2"/>
  <c r="L1175" i="2" s="1"/>
  <c r="E1175" i="2"/>
  <c r="F1175" i="2" s="1"/>
  <c r="K1174" i="2"/>
  <c r="L1174" i="2" s="1"/>
  <c r="E1174" i="2"/>
  <c r="F1174" i="2" s="1"/>
  <c r="K1173" i="2"/>
  <c r="L1173" i="2" s="1"/>
  <c r="E1173" i="2"/>
  <c r="F1173" i="2" s="1"/>
  <c r="K1172" i="2"/>
  <c r="L1172" i="2" s="1"/>
  <c r="E1172" i="2"/>
  <c r="F1172" i="2" s="1"/>
  <c r="K1171" i="2"/>
  <c r="L1171" i="2" s="1"/>
  <c r="E1171" i="2"/>
  <c r="F1171" i="2" s="1"/>
  <c r="K1170" i="2"/>
  <c r="L1170" i="2" s="1"/>
  <c r="E1170" i="2"/>
  <c r="F1170" i="2" s="1"/>
  <c r="K1169" i="2"/>
  <c r="L1169" i="2" s="1"/>
  <c r="E1169" i="2"/>
  <c r="F1169" i="2" s="1"/>
  <c r="K1168" i="2"/>
  <c r="L1168" i="2" s="1"/>
  <c r="E1168" i="2"/>
  <c r="F1168" i="2" s="1"/>
  <c r="K1167" i="2"/>
  <c r="L1167" i="2" s="1"/>
  <c r="E1167" i="2"/>
  <c r="F1167" i="2" s="1"/>
  <c r="K1166" i="2"/>
  <c r="L1166" i="2" s="1"/>
  <c r="E1166" i="2"/>
  <c r="F1166" i="2" s="1"/>
  <c r="K1165" i="2"/>
  <c r="L1165" i="2" s="1"/>
  <c r="E1165" i="2"/>
  <c r="F1165" i="2" s="1"/>
  <c r="K1164" i="2"/>
  <c r="L1164" i="2" s="1"/>
  <c r="E1164" i="2"/>
  <c r="F1164" i="2" s="1"/>
  <c r="K1163" i="2"/>
  <c r="L1163" i="2" s="1"/>
  <c r="E1163" i="2"/>
  <c r="F1163" i="2" s="1"/>
  <c r="K1162" i="2"/>
  <c r="L1162" i="2" s="1"/>
  <c r="E1162" i="2"/>
  <c r="F1162" i="2" s="1"/>
  <c r="K1161" i="2"/>
  <c r="L1161" i="2" s="1"/>
  <c r="E1161" i="2"/>
  <c r="F1161" i="2" s="1"/>
  <c r="K1160" i="2"/>
  <c r="L1160" i="2" s="1"/>
  <c r="E1160" i="2"/>
  <c r="F1160" i="2" s="1"/>
  <c r="K1159" i="2"/>
  <c r="L1159" i="2" s="1"/>
  <c r="E1159" i="2"/>
  <c r="F1159" i="2" s="1"/>
  <c r="K1158" i="2"/>
  <c r="L1158" i="2" s="1"/>
  <c r="E1158" i="2"/>
  <c r="F1158" i="2" s="1"/>
  <c r="K1157" i="2"/>
  <c r="L1157" i="2" s="1"/>
  <c r="E1157" i="2"/>
  <c r="F1157" i="2" s="1"/>
  <c r="K1156" i="2"/>
  <c r="L1156" i="2" s="1"/>
  <c r="E1156" i="2"/>
  <c r="F1156" i="2" s="1"/>
  <c r="K1155" i="2"/>
  <c r="L1155" i="2" s="1"/>
  <c r="E1155" i="2"/>
  <c r="F1155" i="2" s="1"/>
  <c r="K1154" i="2"/>
  <c r="L1154" i="2" s="1"/>
  <c r="E1154" i="2"/>
  <c r="F1154" i="2" s="1"/>
  <c r="K1153" i="2"/>
  <c r="L1153" i="2" s="1"/>
  <c r="E1153" i="2"/>
  <c r="F1153" i="2" s="1"/>
  <c r="K1152" i="2"/>
  <c r="L1152" i="2" s="1"/>
  <c r="E1152" i="2"/>
  <c r="F1152" i="2" s="1"/>
  <c r="K1151" i="2"/>
  <c r="L1151" i="2" s="1"/>
  <c r="E1151" i="2"/>
  <c r="F1151" i="2" s="1"/>
  <c r="K1150" i="2"/>
  <c r="L1150" i="2" s="1"/>
  <c r="E1150" i="2"/>
  <c r="F1150" i="2" s="1"/>
  <c r="K1149" i="2"/>
  <c r="L1149" i="2" s="1"/>
  <c r="E1149" i="2"/>
  <c r="F1149" i="2" s="1"/>
  <c r="K1148" i="2"/>
  <c r="L1148" i="2" s="1"/>
  <c r="E1148" i="2"/>
  <c r="F1148" i="2" s="1"/>
  <c r="K1147" i="2"/>
  <c r="L1147" i="2" s="1"/>
  <c r="E1147" i="2"/>
  <c r="F1147" i="2" s="1"/>
  <c r="K1146" i="2"/>
  <c r="L1146" i="2" s="1"/>
  <c r="E1146" i="2"/>
  <c r="F1146" i="2" s="1"/>
  <c r="K1145" i="2"/>
  <c r="L1145" i="2" s="1"/>
  <c r="E1145" i="2"/>
  <c r="F1145" i="2" s="1"/>
  <c r="K1144" i="2"/>
  <c r="L1144" i="2" s="1"/>
  <c r="E1144" i="2"/>
  <c r="F1144" i="2" s="1"/>
  <c r="K1143" i="2"/>
  <c r="L1143" i="2" s="1"/>
  <c r="E1143" i="2"/>
  <c r="F1143" i="2" s="1"/>
  <c r="K1142" i="2"/>
  <c r="L1142" i="2" s="1"/>
  <c r="E1142" i="2"/>
  <c r="F1142" i="2" s="1"/>
  <c r="K1141" i="2"/>
  <c r="L1141" i="2" s="1"/>
  <c r="E1141" i="2"/>
  <c r="F1141" i="2" s="1"/>
  <c r="K1140" i="2"/>
  <c r="L1140" i="2" s="1"/>
  <c r="E1140" i="2"/>
  <c r="F1140" i="2" s="1"/>
  <c r="K1139" i="2"/>
  <c r="L1139" i="2" s="1"/>
  <c r="E1139" i="2"/>
  <c r="F1139" i="2" s="1"/>
  <c r="K1138" i="2"/>
  <c r="L1138" i="2" s="1"/>
  <c r="E1138" i="2"/>
  <c r="F1138" i="2" s="1"/>
  <c r="K1137" i="2"/>
  <c r="L1137" i="2" s="1"/>
  <c r="E1137" i="2"/>
  <c r="F1137" i="2" s="1"/>
  <c r="K1136" i="2"/>
  <c r="L1136" i="2" s="1"/>
  <c r="E1136" i="2"/>
  <c r="F1136" i="2" s="1"/>
  <c r="K1135" i="2"/>
  <c r="L1135" i="2" s="1"/>
  <c r="E1135" i="2"/>
  <c r="F1135" i="2" s="1"/>
  <c r="K1134" i="2"/>
  <c r="L1134" i="2" s="1"/>
  <c r="E1134" i="2"/>
  <c r="F1134" i="2" s="1"/>
  <c r="K1133" i="2"/>
  <c r="L1133" i="2" s="1"/>
  <c r="E1133" i="2"/>
  <c r="F1133" i="2" s="1"/>
  <c r="K1132" i="2"/>
  <c r="L1132" i="2" s="1"/>
  <c r="E1132" i="2"/>
  <c r="F1132" i="2" s="1"/>
  <c r="K1131" i="2"/>
  <c r="L1131" i="2" s="1"/>
  <c r="E1131" i="2"/>
  <c r="F1131" i="2" s="1"/>
  <c r="K1130" i="2"/>
  <c r="L1130" i="2" s="1"/>
  <c r="E1130" i="2"/>
  <c r="F1130" i="2" s="1"/>
  <c r="K1129" i="2"/>
  <c r="L1129" i="2" s="1"/>
  <c r="E1129" i="2"/>
  <c r="F1129" i="2" s="1"/>
  <c r="K1128" i="2"/>
  <c r="L1128" i="2" s="1"/>
  <c r="E1128" i="2"/>
  <c r="F1128" i="2" s="1"/>
  <c r="K1127" i="2"/>
  <c r="L1127" i="2" s="1"/>
  <c r="E1127" i="2"/>
  <c r="F1127" i="2" s="1"/>
  <c r="K1126" i="2"/>
  <c r="L1126" i="2" s="1"/>
  <c r="E1126" i="2"/>
  <c r="F1126" i="2" s="1"/>
  <c r="K1125" i="2"/>
  <c r="L1125" i="2" s="1"/>
  <c r="E1125" i="2"/>
  <c r="F1125" i="2" s="1"/>
  <c r="K1124" i="2"/>
  <c r="L1124" i="2" s="1"/>
  <c r="E1124" i="2"/>
  <c r="F1124" i="2" s="1"/>
  <c r="K1123" i="2"/>
  <c r="L1123" i="2" s="1"/>
  <c r="E1123" i="2"/>
  <c r="F1123" i="2" s="1"/>
  <c r="K1122" i="2"/>
  <c r="L1122" i="2" s="1"/>
  <c r="E1122" i="2"/>
  <c r="F1122" i="2" s="1"/>
  <c r="K1121" i="2"/>
  <c r="L1121" i="2" s="1"/>
  <c r="E1121" i="2"/>
  <c r="F1121" i="2" s="1"/>
  <c r="K1120" i="2"/>
  <c r="L1120" i="2" s="1"/>
  <c r="E1120" i="2"/>
  <c r="F1120" i="2" s="1"/>
  <c r="K1119" i="2"/>
  <c r="L1119" i="2" s="1"/>
  <c r="E1119" i="2"/>
  <c r="F1119" i="2" s="1"/>
  <c r="K1118" i="2"/>
  <c r="L1118" i="2" s="1"/>
  <c r="E1118" i="2"/>
  <c r="F1118" i="2" s="1"/>
  <c r="K1117" i="2"/>
  <c r="L1117" i="2" s="1"/>
  <c r="E1117" i="2"/>
  <c r="F1117" i="2" s="1"/>
  <c r="K1116" i="2"/>
  <c r="L1116" i="2" s="1"/>
  <c r="E1116" i="2"/>
  <c r="F1116" i="2" s="1"/>
  <c r="K1115" i="2"/>
  <c r="L1115" i="2" s="1"/>
  <c r="E1115" i="2"/>
  <c r="F1115" i="2" s="1"/>
  <c r="K1114" i="2"/>
  <c r="L1114" i="2" s="1"/>
  <c r="E1114" i="2"/>
  <c r="F1114" i="2" s="1"/>
  <c r="K1113" i="2"/>
  <c r="L1113" i="2" s="1"/>
  <c r="E1113" i="2"/>
  <c r="F1113" i="2" s="1"/>
  <c r="K1112" i="2"/>
  <c r="L1112" i="2" s="1"/>
  <c r="E1112" i="2"/>
  <c r="F1112" i="2" s="1"/>
  <c r="K1111" i="2"/>
  <c r="L1111" i="2" s="1"/>
  <c r="E1111" i="2"/>
  <c r="F1111" i="2" s="1"/>
  <c r="K1110" i="2"/>
  <c r="L1110" i="2" s="1"/>
  <c r="E1110" i="2"/>
  <c r="F1110" i="2" s="1"/>
  <c r="K1109" i="2"/>
  <c r="L1109" i="2" s="1"/>
  <c r="E1109" i="2"/>
  <c r="F1109" i="2" s="1"/>
  <c r="K1108" i="2"/>
  <c r="L1108" i="2" s="1"/>
  <c r="E1108" i="2"/>
  <c r="F1108" i="2" s="1"/>
  <c r="K1107" i="2"/>
  <c r="L1107" i="2" s="1"/>
  <c r="E1107" i="2"/>
  <c r="F1107" i="2" s="1"/>
  <c r="K1106" i="2"/>
  <c r="L1106" i="2" s="1"/>
  <c r="E1106" i="2"/>
  <c r="F1106" i="2" s="1"/>
  <c r="K1105" i="2"/>
  <c r="L1105" i="2" s="1"/>
  <c r="E1105" i="2"/>
  <c r="F1105" i="2" s="1"/>
  <c r="K1104" i="2"/>
  <c r="L1104" i="2" s="1"/>
  <c r="E1104" i="2"/>
  <c r="F1104" i="2" s="1"/>
  <c r="K1103" i="2"/>
  <c r="L1103" i="2" s="1"/>
  <c r="E1103" i="2"/>
  <c r="F1103" i="2" s="1"/>
  <c r="K1102" i="2"/>
  <c r="L1102" i="2" s="1"/>
  <c r="E1102" i="2"/>
  <c r="F1102" i="2" s="1"/>
  <c r="K1101" i="2"/>
  <c r="L1101" i="2" s="1"/>
  <c r="E1101" i="2"/>
  <c r="F1101" i="2" s="1"/>
  <c r="K1100" i="2"/>
  <c r="L1100" i="2" s="1"/>
  <c r="E1100" i="2"/>
  <c r="F1100" i="2" s="1"/>
  <c r="K1099" i="2"/>
  <c r="L1099" i="2" s="1"/>
  <c r="E1099" i="2"/>
  <c r="F1099" i="2" s="1"/>
  <c r="K1098" i="2"/>
  <c r="L1098" i="2" s="1"/>
  <c r="E1098" i="2"/>
  <c r="F1098" i="2" s="1"/>
  <c r="K1097" i="2"/>
  <c r="L1097" i="2" s="1"/>
  <c r="E1097" i="2"/>
  <c r="F1097" i="2" s="1"/>
  <c r="K1096" i="2"/>
  <c r="L1096" i="2" s="1"/>
  <c r="E1096" i="2"/>
  <c r="F1096" i="2" s="1"/>
  <c r="K1095" i="2"/>
  <c r="L1095" i="2" s="1"/>
  <c r="E1095" i="2"/>
  <c r="F1095" i="2" s="1"/>
  <c r="K1094" i="2"/>
  <c r="L1094" i="2" s="1"/>
  <c r="E1094" i="2"/>
  <c r="F1094" i="2" s="1"/>
  <c r="K1093" i="2"/>
  <c r="L1093" i="2" s="1"/>
  <c r="E1093" i="2"/>
  <c r="F1093" i="2" s="1"/>
  <c r="K1092" i="2"/>
  <c r="L1092" i="2" s="1"/>
  <c r="E1092" i="2"/>
  <c r="F1092" i="2" s="1"/>
  <c r="K1091" i="2"/>
  <c r="L1091" i="2" s="1"/>
  <c r="E1091" i="2"/>
  <c r="F1091" i="2" s="1"/>
  <c r="K1090" i="2"/>
  <c r="L1090" i="2" s="1"/>
  <c r="E1090" i="2"/>
  <c r="F1090" i="2" s="1"/>
  <c r="K1089" i="2"/>
  <c r="L1089" i="2" s="1"/>
  <c r="E1089" i="2"/>
  <c r="F1089" i="2" s="1"/>
  <c r="K1088" i="2"/>
  <c r="L1088" i="2" s="1"/>
  <c r="E1088" i="2"/>
  <c r="F1088" i="2" s="1"/>
  <c r="K1087" i="2"/>
  <c r="L1087" i="2" s="1"/>
  <c r="E1087" i="2"/>
  <c r="F1087" i="2" s="1"/>
  <c r="K1086" i="2"/>
  <c r="L1086" i="2" s="1"/>
  <c r="E1086" i="2"/>
  <c r="F1086" i="2" s="1"/>
  <c r="K1085" i="2"/>
  <c r="L1085" i="2" s="1"/>
  <c r="E1085" i="2"/>
  <c r="F1085" i="2" s="1"/>
  <c r="K1084" i="2"/>
  <c r="L1084" i="2" s="1"/>
  <c r="E1084" i="2"/>
  <c r="F1084" i="2" s="1"/>
  <c r="K1083" i="2"/>
  <c r="L1083" i="2" s="1"/>
  <c r="E1083" i="2"/>
  <c r="F1083" i="2" s="1"/>
  <c r="K1082" i="2"/>
  <c r="L1082" i="2" s="1"/>
  <c r="E1082" i="2"/>
  <c r="F1082" i="2" s="1"/>
  <c r="K1081" i="2"/>
  <c r="L1081" i="2" s="1"/>
  <c r="E1081" i="2"/>
  <c r="F1081" i="2" s="1"/>
  <c r="K1080" i="2"/>
  <c r="L1080" i="2" s="1"/>
  <c r="E1080" i="2"/>
  <c r="F1080" i="2" s="1"/>
  <c r="K1079" i="2"/>
  <c r="L1079" i="2" s="1"/>
  <c r="E1079" i="2"/>
  <c r="F1079" i="2" s="1"/>
  <c r="K1078" i="2"/>
  <c r="L1078" i="2" s="1"/>
  <c r="E1078" i="2"/>
  <c r="F1078" i="2" s="1"/>
  <c r="K1077" i="2"/>
  <c r="L1077" i="2" s="1"/>
  <c r="E1077" i="2"/>
  <c r="F1077" i="2" s="1"/>
  <c r="K1076" i="2"/>
  <c r="L1076" i="2" s="1"/>
  <c r="E1076" i="2"/>
  <c r="F1076" i="2" s="1"/>
  <c r="K1075" i="2"/>
  <c r="L1075" i="2" s="1"/>
  <c r="E1075" i="2"/>
  <c r="F1075" i="2" s="1"/>
  <c r="K1074" i="2"/>
  <c r="L1074" i="2" s="1"/>
  <c r="E1074" i="2"/>
  <c r="F1074" i="2" s="1"/>
  <c r="K1073" i="2"/>
  <c r="L1073" i="2" s="1"/>
  <c r="E1073" i="2"/>
  <c r="F1073" i="2" s="1"/>
  <c r="K1072" i="2"/>
  <c r="L1072" i="2" s="1"/>
  <c r="E1072" i="2"/>
  <c r="F1072" i="2" s="1"/>
  <c r="K1071" i="2"/>
  <c r="L1071" i="2" s="1"/>
  <c r="E1071" i="2"/>
  <c r="F1071" i="2" s="1"/>
  <c r="K1070" i="2"/>
  <c r="L1070" i="2" s="1"/>
  <c r="E1070" i="2"/>
  <c r="F1070" i="2" s="1"/>
  <c r="K1069" i="2"/>
  <c r="L1069" i="2" s="1"/>
  <c r="E1069" i="2"/>
  <c r="F1069" i="2" s="1"/>
  <c r="K1068" i="2"/>
  <c r="L1068" i="2" s="1"/>
  <c r="E1068" i="2"/>
  <c r="F1068" i="2" s="1"/>
  <c r="K1067" i="2"/>
  <c r="L1067" i="2" s="1"/>
  <c r="E1067" i="2"/>
  <c r="F1067" i="2" s="1"/>
  <c r="L1064" i="2"/>
  <c r="E1064" i="2"/>
  <c r="F1064" i="2" s="1"/>
  <c r="L1063" i="2"/>
  <c r="E1063" i="2"/>
  <c r="F1063" i="2" s="1"/>
  <c r="L1062" i="2"/>
  <c r="E1062" i="2"/>
  <c r="F1062" i="2" s="1"/>
  <c r="L1061" i="2"/>
  <c r="E1061" i="2"/>
  <c r="F1061" i="2" s="1"/>
  <c r="L1060" i="2"/>
  <c r="E1060" i="2"/>
  <c r="F1060" i="2" s="1"/>
  <c r="L1059" i="2"/>
  <c r="E1059" i="2"/>
  <c r="F1059" i="2" s="1"/>
  <c r="L1058" i="2"/>
  <c r="E1058" i="2"/>
  <c r="F1058" i="2" s="1"/>
  <c r="L1057" i="2"/>
  <c r="E1057" i="2"/>
  <c r="F1057" i="2" s="1"/>
  <c r="L1056" i="2"/>
  <c r="E1056" i="2"/>
  <c r="F1056" i="2" s="1"/>
  <c r="L1055" i="2"/>
  <c r="E1055" i="2"/>
  <c r="F1055" i="2" s="1"/>
  <c r="L1054" i="2"/>
  <c r="E1054" i="2"/>
  <c r="F1054" i="2" s="1"/>
  <c r="L1053" i="2"/>
  <c r="E1053" i="2"/>
  <c r="F1053" i="2" s="1"/>
  <c r="L1052" i="2"/>
  <c r="E1052" i="2"/>
  <c r="F1052" i="2" s="1"/>
  <c r="L1051" i="2"/>
  <c r="E1051" i="2"/>
  <c r="F1051" i="2" s="1"/>
  <c r="L1050" i="2"/>
  <c r="E1050" i="2"/>
  <c r="F1050" i="2" s="1"/>
  <c r="L1049" i="2"/>
  <c r="E1049" i="2"/>
  <c r="F1049" i="2" s="1"/>
  <c r="L1048" i="2"/>
  <c r="E1048" i="2"/>
  <c r="F1048" i="2" s="1"/>
  <c r="K48" i="2"/>
  <c r="K47" i="2"/>
  <c r="K46" i="2"/>
  <c r="K45" i="2"/>
  <c r="K35" i="2"/>
  <c r="K22" i="2"/>
  <c r="F2" i="5" l="1"/>
  <c r="H2" i="5" s="1"/>
  <c r="F3" i="5"/>
  <c r="H3" i="5" s="1"/>
  <c r="F4" i="5"/>
  <c r="H4" i="5" s="1"/>
  <c r="F5" i="5"/>
  <c r="H5" i="5" s="1"/>
  <c r="F6" i="5"/>
  <c r="H6" i="5" s="1"/>
  <c r="F7" i="5"/>
  <c r="H7" i="5" s="1"/>
  <c r="F8" i="5"/>
  <c r="H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18" authorId="0" shapeId="0" xr:uid="{00000000-0006-0000-0100-000002000000}">
      <text>
        <r>
          <rPr>
            <sz val="10"/>
            <color rgb="FF000000"/>
            <rFont val="Arial"/>
            <scheme val="minor"/>
          </rPr>
          <t>Foi forneceindo 08 Reservatórios de 20 mil Litros (R$ 49.856,00)2)01 Reservatórios de 10 mil Litros (R$ 2.654,00)3)04 Reservatórios de 05 mil Litros (R$ 5.610,00) Kit transporte de água Totalizando um repasse de R$ 58.120,00
Em 002/12/2020 -
	-Renata Gaia</t>
        </r>
      </text>
    </comment>
    <comment ref="L645" authorId="0" shapeId="0" xr:uid="{00000000-0006-0000-0100-000001000000}">
      <text>
        <r>
          <rPr>
            <sz val="10"/>
            <color rgb="FF000000"/>
            <rFont val="Arial"/>
            <scheme val="minor"/>
          </rPr>
          <t xml:space="preserve">Falta ser entregue 1 kit completo..
não tinha mais salto de reservatório, por isso não foi encaminhado.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200-000001000000}">
      <text>
        <r>
          <rPr>
            <sz val="10"/>
            <color rgb="FF000000"/>
            <rFont val="Arial"/>
            <scheme val="minor"/>
          </rPr>
          <t>Sugestão: 2L / pessoa / dia;</t>
        </r>
      </text>
    </comment>
    <comment ref="A4" authorId="0" shapeId="0" xr:uid="{00000000-0006-0000-0200-000002000000}">
      <text>
        <r>
          <rPr>
            <sz val="10"/>
            <color rgb="FF000000"/>
            <rFont val="Arial"/>
            <scheme val="minor"/>
          </rPr>
          <t>Os itens deve ser acondicionados em embalagem plástica fornecida pela SDC/SC devendo ser lacrada;</t>
        </r>
      </text>
    </comment>
    <comment ref="A5" authorId="0" shapeId="0" xr:uid="{00000000-0006-0000-0200-000003000000}">
      <text>
        <r>
          <rPr>
            <sz val="10"/>
            <color rgb="FF000000"/>
            <rFont val="Arial"/>
            <scheme val="minor"/>
          </rPr>
          <t>Os itens deve ser acondicionados em embalagem plástica fornecida pela SDC/SC devendo ser lacrada;</t>
        </r>
      </text>
    </comment>
    <comment ref="A6" authorId="0" shapeId="0" xr:uid="{00000000-0006-0000-0200-000004000000}">
      <text>
        <r>
          <rPr>
            <sz val="10"/>
            <color rgb="FF000000"/>
            <rFont val="Arial"/>
            <scheme val="minor"/>
          </rPr>
          <t>Os itens deve ser acondicionados em embalagem plástica fornecida pela SDC/SC devendo ser lacrada;</t>
        </r>
      </text>
    </comment>
    <comment ref="A7" authorId="0" shapeId="0" xr:uid="{00000000-0006-0000-0200-000005000000}">
      <text>
        <r>
          <rPr>
            <sz val="10"/>
            <color rgb="FF000000"/>
            <rFont val="Arial"/>
            <scheme val="minor"/>
          </rPr>
          <t>Os itens deve ser acondicionados em embalagem plástica fornecida pela SDC/SC devendo ser lacrada;</t>
        </r>
      </text>
    </comment>
    <comment ref="A8" authorId="0" shapeId="0" xr:uid="{00000000-0006-0000-0200-000006000000}">
      <text>
        <r>
          <rPr>
            <sz val="10"/>
            <color rgb="FF000000"/>
            <rFont val="Arial"/>
            <scheme val="minor"/>
          </rPr>
          <t>Os itens deve ser acondicionados em embalagem plástica fornecida pela SDC/SC devendo ser lacrada;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Arial"/>
            <scheme val="minor"/>
          </rPr>
          <t>Sugestão: 2L / pessoa / dia;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00000000-0006-0000-0500-000001000000}">
      <text>
        <r>
          <rPr>
            <sz val="10"/>
            <color rgb="FF000000"/>
            <rFont val="Arial"/>
            <scheme val="minor"/>
          </rPr>
          <t xml:space="preserve">Quando der saída, colocar o sinal de menos (-) na frente do número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900-000001000000}">
      <text>
        <r>
          <rPr>
            <sz val="10"/>
            <color rgb="FF000000"/>
            <rFont val="Arial"/>
            <scheme val="minor"/>
          </rPr>
          <t>Considera-se para esse cálculo uma família composta por 4 pessoas;</t>
        </r>
      </text>
    </comment>
    <comment ref="B9" authorId="0" shapeId="0" xr:uid="{00000000-0006-0000-0900-000002000000}">
      <text>
        <r>
          <rPr>
            <sz val="10"/>
            <color rgb="FF000000"/>
            <rFont val="Arial"/>
            <scheme val="minor"/>
          </rPr>
          <t>Considera-se para esse cálculo 1,25L por pessoa por dia.</t>
        </r>
      </text>
    </comment>
  </commentList>
</comments>
</file>

<file path=xl/sharedStrings.xml><?xml version="1.0" encoding="utf-8"?>
<sst xmlns="http://schemas.openxmlformats.org/spreadsheetml/2006/main" count="15447" uniqueCount="1732">
  <si>
    <t>Municípios</t>
  </si>
  <si>
    <t>COREDEC</t>
  </si>
  <si>
    <t>Coordenador</t>
  </si>
  <si>
    <t>Abdon Batista - SC</t>
  </si>
  <si>
    <t>Curitibanos</t>
  </si>
  <si>
    <t>ARARANGUÁ</t>
  </si>
  <si>
    <t>Rafael</t>
  </si>
  <si>
    <t>Abelardo Luz - SC</t>
  </si>
  <si>
    <t>Xanxerê</t>
  </si>
  <si>
    <t>BLUMENAU</t>
  </si>
  <si>
    <t>Campestrini</t>
  </si>
  <si>
    <t>Agrolândia - SC</t>
  </si>
  <si>
    <t>Rio do Sul</t>
  </si>
  <si>
    <t>CAÇADOR</t>
  </si>
  <si>
    <t>Veríssimo</t>
  </si>
  <si>
    <t>Agronômica - SC</t>
  </si>
  <si>
    <t>CANOINHAS</t>
  </si>
  <si>
    <t>Geter</t>
  </si>
  <si>
    <t>Água Doce - SC</t>
  </si>
  <si>
    <t>Joaçaba</t>
  </si>
  <si>
    <t>CHAPECÓ</t>
  </si>
  <si>
    <t>Zamboni</t>
  </si>
  <si>
    <t>Águas de Chapecó - SC</t>
  </si>
  <si>
    <t>Chapecó</t>
  </si>
  <si>
    <t>CONCÓRDIA</t>
  </si>
  <si>
    <t>Adilson</t>
  </si>
  <si>
    <t>Águas Frias - SC</t>
  </si>
  <si>
    <t>CRICIÚMA</t>
  </si>
  <si>
    <t>Rosinei</t>
  </si>
  <si>
    <t>Águas Mornas - SC</t>
  </si>
  <si>
    <t>Florianópolis</t>
  </si>
  <si>
    <t>CURITIBANOS</t>
  </si>
  <si>
    <t>Lorega</t>
  </si>
  <si>
    <t>Alfredo Wagner - SC</t>
  </si>
  <si>
    <t>FLORIANÓPOLIS</t>
  </si>
  <si>
    <t>Miranda</t>
  </si>
  <si>
    <t>Alto Bela Vista - SC</t>
  </si>
  <si>
    <t>Concórdia</t>
  </si>
  <si>
    <t>ITAJAÍ</t>
  </si>
  <si>
    <t>Bazanella</t>
  </si>
  <si>
    <t>Anchieta - SC</t>
  </si>
  <si>
    <t>São Miguel do Oeste</t>
  </si>
  <si>
    <t>JARAGUÁ DO SUL</t>
  </si>
  <si>
    <t>Gonçalves</t>
  </si>
  <si>
    <t>Angelina - SC</t>
  </si>
  <si>
    <t>JOAÇABA</t>
  </si>
  <si>
    <t>Flamia</t>
  </si>
  <si>
    <t>Anita Garibaldi - SC</t>
  </si>
  <si>
    <t>Lages</t>
  </si>
  <si>
    <t>JOINVILLE</t>
  </si>
  <si>
    <t>Edival</t>
  </si>
  <si>
    <t>Anitápolis - SC</t>
  </si>
  <si>
    <t>LAGES</t>
  </si>
  <si>
    <t>Minussi</t>
  </si>
  <si>
    <t>Antônio Carlos - SC</t>
  </si>
  <si>
    <t>MARAVILHA</t>
  </si>
  <si>
    <t>Derli</t>
  </si>
  <si>
    <t>Apiúna - SC</t>
  </si>
  <si>
    <t>Blumenau</t>
  </si>
  <si>
    <t>RIO DO SUL</t>
  </si>
  <si>
    <t>Sabino</t>
  </si>
  <si>
    <t>Arabutã - SC</t>
  </si>
  <si>
    <t>SÃO MIGUEL DO OESTE</t>
  </si>
  <si>
    <t>Fabrício</t>
  </si>
  <si>
    <t>Araquari - SC</t>
  </si>
  <si>
    <t>Joinville</t>
  </si>
  <si>
    <t>TAIÓ</t>
  </si>
  <si>
    <t>Alexander</t>
  </si>
  <si>
    <t>Araranguá - SC</t>
  </si>
  <si>
    <t>Araranguá</t>
  </si>
  <si>
    <t>TUBARÃO</t>
  </si>
  <si>
    <t>Anderson</t>
  </si>
  <si>
    <t>Armazém - SC</t>
  </si>
  <si>
    <t>Tubarão</t>
  </si>
  <si>
    <t>XANXERÊ</t>
  </si>
  <si>
    <t>Peri</t>
  </si>
  <si>
    <t>Arroio Trinta - SC</t>
  </si>
  <si>
    <t>Caçador</t>
  </si>
  <si>
    <t>Arvoredo - SC</t>
  </si>
  <si>
    <t>Ascurra - SC</t>
  </si>
  <si>
    <t>Atalanta - SC</t>
  </si>
  <si>
    <t>Aurora - SC</t>
  </si>
  <si>
    <t>Balneário Arroio do Silva - SC</t>
  </si>
  <si>
    <t>Balneário Barra do Sul - SC</t>
  </si>
  <si>
    <t>Balneário Camboriú - SC</t>
  </si>
  <si>
    <t>Itajaí</t>
  </si>
  <si>
    <t>Balneário Gaivota - SC</t>
  </si>
  <si>
    <t>Balneário Piçarras - SC</t>
  </si>
  <si>
    <t>Balneário Rincão - SC</t>
  </si>
  <si>
    <t>Criciúma</t>
  </si>
  <si>
    <t>Bandeirante - SC</t>
  </si>
  <si>
    <t>Barra Bonita - SC</t>
  </si>
  <si>
    <t>Barra Velha - SC</t>
  </si>
  <si>
    <t>Jaraguá do Sul</t>
  </si>
  <si>
    <t>Bela Vista do Toldo - SC</t>
  </si>
  <si>
    <t>Canoinhas</t>
  </si>
  <si>
    <t>Belmonte - SC</t>
  </si>
  <si>
    <t>Benedito Novo - SC</t>
  </si>
  <si>
    <t>Biguaçu - SC</t>
  </si>
  <si>
    <t>Blumenau - SC</t>
  </si>
  <si>
    <t>Bocaina do Sul - SC</t>
  </si>
  <si>
    <t>Bom Jardim da Serra - SC</t>
  </si>
  <si>
    <t>Bom Jesus - SC</t>
  </si>
  <si>
    <t>Bom Jesus do Oeste - SC</t>
  </si>
  <si>
    <t>Maravilha</t>
  </si>
  <si>
    <t>Bom Retiro - SC</t>
  </si>
  <si>
    <t>Bombinhas - SC</t>
  </si>
  <si>
    <t>Botuverá - SC</t>
  </si>
  <si>
    <t>Braço do Norte - SC</t>
  </si>
  <si>
    <t>Braço do Trombudo - SC</t>
  </si>
  <si>
    <t>Brunópolis - SC</t>
  </si>
  <si>
    <t>Brusque - SC</t>
  </si>
  <si>
    <t>Caçador - SC</t>
  </si>
  <si>
    <t>Caibi - SC</t>
  </si>
  <si>
    <t>Calmon - SC</t>
  </si>
  <si>
    <t>Camboriú - SC</t>
  </si>
  <si>
    <t>Campo Alegre - SC</t>
  </si>
  <si>
    <t>Campo Belo do Sul - SC</t>
  </si>
  <si>
    <t>Campo Erê - SC</t>
  </si>
  <si>
    <t>Campos Novos - SC</t>
  </si>
  <si>
    <t>Canelinha - SC</t>
  </si>
  <si>
    <t>Canoinhas - SC</t>
  </si>
  <si>
    <t>Capão Alto - SC</t>
  </si>
  <si>
    <t>Capinzal - SC</t>
  </si>
  <si>
    <t>Capivari de Baixo - SC</t>
  </si>
  <si>
    <t>Catanduvas - SC</t>
  </si>
  <si>
    <t>Caxambu do Sul - SC</t>
  </si>
  <si>
    <t>Celso Ramos - SC</t>
  </si>
  <si>
    <t>Cerro Negro - SC</t>
  </si>
  <si>
    <t>Chapadão do Lageado - SC</t>
  </si>
  <si>
    <t>Chapecó - SC</t>
  </si>
  <si>
    <t>Cocal do Sul - SC</t>
  </si>
  <si>
    <t>Concórdia - SC</t>
  </si>
  <si>
    <t>Cordilheira Alta - SC</t>
  </si>
  <si>
    <t>Coronel Freitas - SC</t>
  </si>
  <si>
    <t>Coronel Martins - SC</t>
  </si>
  <si>
    <t>Correia Pinto - SC</t>
  </si>
  <si>
    <t>Corupá - SC</t>
  </si>
  <si>
    <t>Criciúma - SC</t>
  </si>
  <si>
    <t>Cunha Porã - SC</t>
  </si>
  <si>
    <t>Cunhataí - SC</t>
  </si>
  <si>
    <t>Curitibanos - SC</t>
  </si>
  <si>
    <t>Descanso - SC</t>
  </si>
  <si>
    <t>Dionísio Cerqueira - SC</t>
  </si>
  <si>
    <t>Dona Emma - SC</t>
  </si>
  <si>
    <t>Taió</t>
  </si>
  <si>
    <t>Doutor Pedrinho - SC</t>
  </si>
  <si>
    <t>Entre Rios - SC</t>
  </si>
  <si>
    <t>Ermo - SC</t>
  </si>
  <si>
    <t>Erval Velho - SC</t>
  </si>
  <si>
    <t>Faxinal dos Guedes - SC</t>
  </si>
  <si>
    <t>Flor do Sertão - SC</t>
  </si>
  <si>
    <t>Florianópolis - SC</t>
  </si>
  <si>
    <t>Formosa do Sul - SC</t>
  </si>
  <si>
    <t>Forquilhinha - SC</t>
  </si>
  <si>
    <t>Fraiburgo - SC</t>
  </si>
  <si>
    <t>Frei Rogério - SC</t>
  </si>
  <si>
    <t>Galvão - SC</t>
  </si>
  <si>
    <t>Garopaba - SC</t>
  </si>
  <si>
    <t>Garuva - SC</t>
  </si>
  <si>
    <t>Gaspar - SC</t>
  </si>
  <si>
    <t>Governador Celso Ramos - SC</t>
  </si>
  <si>
    <t>Grão Pará - SC</t>
  </si>
  <si>
    <t>Gravatal - SC</t>
  </si>
  <si>
    <t>Guabiruba - SC</t>
  </si>
  <si>
    <t>Guaraciaba - SC</t>
  </si>
  <si>
    <t>Guaramirim - SC</t>
  </si>
  <si>
    <t>Guarujá do Sul - SC</t>
  </si>
  <si>
    <t>Guatambú - SC</t>
  </si>
  <si>
    <t>Herval d'Oeste - SC</t>
  </si>
  <si>
    <t>Ibiam - SC</t>
  </si>
  <si>
    <t>Ibicaré - SC</t>
  </si>
  <si>
    <t>Ibirama - SC</t>
  </si>
  <si>
    <t>Içara - SC</t>
  </si>
  <si>
    <t>Ilhota - SC</t>
  </si>
  <si>
    <t>Imaruí - SC</t>
  </si>
  <si>
    <t>Imbituba - SC</t>
  </si>
  <si>
    <t>Imbuia - SC</t>
  </si>
  <si>
    <t>Indaial - SC</t>
  </si>
  <si>
    <t>Iomerê - SC</t>
  </si>
  <si>
    <t>Ipira - SC</t>
  </si>
  <si>
    <t>Iporã do Oeste - SC</t>
  </si>
  <si>
    <t>Ipuaçu - SC</t>
  </si>
  <si>
    <t>Ipumirim - SC</t>
  </si>
  <si>
    <t>Iraceminha - SC</t>
  </si>
  <si>
    <t>Irani - SC</t>
  </si>
  <si>
    <t>Irati - SC</t>
  </si>
  <si>
    <t>Irineópolis - SC</t>
  </si>
  <si>
    <t>Itá - SC</t>
  </si>
  <si>
    <t>Itaiópolis - SC</t>
  </si>
  <si>
    <t>Itajaí - SC</t>
  </si>
  <si>
    <t>Itapema - SC</t>
  </si>
  <si>
    <t>Itapiranga - SC</t>
  </si>
  <si>
    <t>Itapoá - SC</t>
  </si>
  <si>
    <t>Ituporanga - SC</t>
  </si>
  <si>
    <t>Jaborá - SC</t>
  </si>
  <si>
    <t>Jacinto Machado - SC</t>
  </si>
  <si>
    <t>Jaguaruna - SC</t>
  </si>
  <si>
    <t>Jaraguá do Sul - SC</t>
  </si>
  <si>
    <t>Jardinópolis - SC</t>
  </si>
  <si>
    <t>Joaçaba - SC</t>
  </si>
  <si>
    <t>Joinville - SC</t>
  </si>
  <si>
    <t>José Boiteux - SC</t>
  </si>
  <si>
    <t>Jupiá - SC</t>
  </si>
  <si>
    <t>Lacerdópolis - SC</t>
  </si>
  <si>
    <t>Lages - SC</t>
  </si>
  <si>
    <t>Laguna - SC</t>
  </si>
  <si>
    <t>Lajeado Grande - SC</t>
  </si>
  <si>
    <t>Laurentino - SC</t>
  </si>
  <si>
    <t>Lauro Muller - SC</t>
  </si>
  <si>
    <t>Lebon Régis - SC</t>
  </si>
  <si>
    <t>Leoberto Leal - SC</t>
  </si>
  <si>
    <t>Lindóia do Sul - SC</t>
  </si>
  <si>
    <t>Lontras - SC</t>
  </si>
  <si>
    <t>Luiz Alves - SC</t>
  </si>
  <si>
    <t>Luzerna - SC</t>
  </si>
  <si>
    <t>Macieira - SC</t>
  </si>
  <si>
    <t>Mafra - SC</t>
  </si>
  <si>
    <t>Major Gercino - SC</t>
  </si>
  <si>
    <t>Major Vieira - SC</t>
  </si>
  <si>
    <t>Maracajá - SC</t>
  </si>
  <si>
    <t>Maravilha - SC</t>
  </si>
  <si>
    <t>Marema - SC</t>
  </si>
  <si>
    <t>Massaranduba - SC</t>
  </si>
  <si>
    <t>Matos Costa - SC</t>
  </si>
  <si>
    <t>Meleiro - SC</t>
  </si>
  <si>
    <t>Mirim Doce - SC</t>
  </si>
  <si>
    <t>Modelo - SC</t>
  </si>
  <si>
    <t>Mondaí - SC</t>
  </si>
  <si>
    <t>Monte Carlo - SC</t>
  </si>
  <si>
    <t>Monte Castelo - SC</t>
  </si>
  <si>
    <t>Morro da Fumaça - SC</t>
  </si>
  <si>
    <t>Morro Grande - SC</t>
  </si>
  <si>
    <t>Navegantes - SC</t>
  </si>
  <si>
    <t>Nova Erechim - SC</t>
  </si>
  <si>
    <t>Nova Itaberaba - SC</t>
  </si>
  <si>
    <t>Nova Trento - SC</t>
  </si>
  <si>
    <t>Nova Veneza - SC</t>
  </si>
  <si>
    <t>Novo Horizonte - SC</t>
  </si>
  <si>
    <t>Orleans - SC</t>
  </si>
  <si>
    <t>Otacílio Costa - SC</t>
  </si>
  <si>
    <t>Ouro - SC</t>
  </si>
  <si>
    <t>Ouro Verde - SC</t>
  </si>
  <si>
    <t>Paial - SC</t>
  </si>
  <si>
    <t>Painel - SC</t>
  </si>
  <si>
    <t>Palhoça - SC</t>
  </si>
  <si>
    <t>Palma Sola - SC</t>
  </si>
  <si>
    <t>Palmeira - SC</t>
  </si>
  <si>
    <t>Palmitos - SC</t>
  </si>
  <si>
    <t>Papanduva - SC</t>
  </si>
  <si>
    <t>Paraíso - SC</t>
  </si>
  <si>
    <t>Passo de Torres - SC</t>
  </si>
  <si>
    <t>Passos Maia - SC</t>
  </si>
  <si>
    <t>Paulo Lopes - SC</t>
  </si>
  <si>
    <t>Pedras Grandes - SC</t>
  </si>
  <si>
    <t>Penha - SC</t>
  </si>
  <si>
    <t>Peritiba - SC</t>
  </si>
  <si>
    <t>Pescaria Brava - SC</t>
  </si>
  <si>
    <t>Petrolândia - SC</t>
  </si>
  <si>
    <t>Pinhalzinho - SC</t>
  </si>
  <si>
    <t>Pinheiro Preto - SC</t>
  </si>
  <si>
    <t>Piratuba - SC</t>
  </si>
  <si>
    <t>Planalto Alegre - SC</t>
  </si>
  <si>
    <t>Pomerode - SC</t>
  </si>
  <si>
    <t>Ponte Alta - SC</t>
  </si>
  <si>
    <t>Ponte Alta do Norte - SC</t>
  </si>
  <si>
    <t>Ponte Serrada - SC</t>
  </si>
  <si>
    <t>Porto Belo - SC</t>
  </si>
  <si>
    <t>Porto União - SC</t>
  </si>
  <si>
    <t>Pouso Redondo - SC</t>
  </si>
  <si>
    <t>Praia Grande - SC</t>
  </si>
  <si>
    <t>Presidente Castello Branco - SC</t>
  </si>
  <si>
    <t>Presidente Getúlio - SC</t>
  </si>
  <si>
    <t>Presidente Nereu - SC</t>
  </si>
  <si>
    <t>Princesa - SC</t>
  </si>
  <si>
    <t>Quilombo - SC</t>
  </si>
  <si>
    <t>Rancho Queimado - SC</t>
  </si>
  <si>
    <t>Rio das Antas - SC</t>
  </si>
  <si>
    <t>Rio do Campo - SC</t>
  </si>
  <si>
    <t>Rio do Oeste - SC</t>
  </si>
  <si>
    <t>Rio do Sul - SC</t>
  </si>
  <si>
    <t>Rio dos Cedros - SC</t>
  </si>
  <si>
    <t>Rio Fortuna - SC</t>
  </si>
  <si>
    <t>Rio Negrinho - SC</t>
  </si>
  <si>
    <t>Rio Rufino - SC</t>
  </si>
  <si>
    <t>Riqueza - SC</t>
  </si>
  <si>
    <t>Rodeio - SC</t>
  </si>
  <si>
    <t>Romelândia - SC</t>
  </si>
  <si>
    <t>Salete - SC</t>
  </si>
  <si>
    <t>Saltinho - SC</t>
  </si>
  <si>
    <t>Salto Veloso - SC</t>
  </si>
  <si>
    <t>Sangão - SC</t>
  </si>
  <si>
    <t>Santa Cecília - SC</t>
  </si>
  <si>
    <t>Santa Helena - SC</t>
  </si>
  <si>
    <t>Santa Rosa de Lima - SC</t>
  </si>
  <si>
    <t>Santa Rosa do Sul - SC</t>
  </si>
  <si>
    <t>Santa Terezinha - SC</t>
  </si>
  <si>
    <t>Santa Terezinha do Progresso - SC</t>
  </si>
  <si>
    <t>Santiago do Sul - SC</t>
  </si>
  <si>
    <t>Santo Amaro da Imperatriz - SC</t>
  </si>
  <si>
    <t>São Bento do Sul - SC</t>
  </si>
  <si>
    <t>São Bernardino - SC</t>
  </si>
  <si>
    <t>São Bonifácio - SC</t>
  </si>
  <si>
    <t>São Carlos - SC</t>
  </si>
  <si>
    <t>São Cristovão do Sul - SC</t>
  </si>
  <si>
    <t>São Domingos - SC</t>
  </si>
  <si>
    <t>São Francisco do Sul - SC</t>
  </si>
  <si>
    <t>São João Batista - SC</t>
  </si>
  <si>
    <t>São João do Itaperiú - SC</t>
  </si>
  <si>
    <t>São João do Oeste - SC</t>
  </si>
  <si>
    <t>São João do Sul - SC</t>
  </si>
  <si>
    <t>São Joaquim - SC</t>
  </si>
  <si>
    <t>São José - SC</t>
  </si>
  <si>
    <t>São José do Cedro - SC</t>
  </si>
  <si>
    <t>São José do Cerrito - SC</t>
  </si>
  <si>
    <t>São Lourenço do Oeste - SC</t>
  </si>
  <si>
    <t>São Ludgero - SC</t>
  </si>
  <si>
    <t>São Martinho - SC</t>
  </si>
  <si>
    <t>São Miguel da Boa Vista - SC</t>
  </si>
  <si>
    <t>São Miguel do Oeste - SC</t>
  </si>
  <si>
    <t>São Pedro de Alcântara - SC</t>
  </si>
  <si>
    <t>Saudades - SC</t>
  </si>
  <si>
    <t>Schroeder - SC</t>
  </si>
  <si>
    <t>Seara - SC</t>
  </si>
  <si>
    <t>Serra Alta - SC</t>
  </si>
  <si>
    <t>Siderópolis - SC</t>
  </si>
  <si>
    <t>Sombrio - SC</t>
  </si>
  <si>
    <t>Sul Brasil - SC</t>
  </si>
  <si>
    <t>Taió - SC</t>
  </si>
  <si>
    <t>Tangará - SC</t>
  </si>
  <si>
    <t>Tigrinhos - SC</t>
  </si>
  <si>
    <t>Tijucas - SC</t>
  </si>
  <si>
    <t>Timbé do Sul - SC</t>
  </si>
  <si>
    <t>Timbó - SC</t>
  </si>
  <si>
    <t>Timbó Grande - SC</t>
  </si>
  <si>
    <t>Três Barras - SC</t>
  </si>
  <si>
    <t>Treviso - SC</t>
  </si>
  <si>
    <t>Treze de Maio - SC</t>
  </si>
  <si>
    <t>Treze Tílias - SC</t>
  </si>
  <si>
    <t>Trombudo Central - SC</t>
  </si>
  <si>
    <t>Tubarão - SC</t>
  </si>
  <si>
    <t>Tunápolis - SC</t>
  </si>
  <si>
    <t>Turvo - SC</t>
  </si>
  <si>
    <t>União do Oeste - SC</t>
  </si>
  <si>
    <t>Urubici - SC</t>
  </si>
  <si>
    <t>Urupema - SC</t>
  </si>
  <si>
    <t>Urussanga - SC</t>
  </si>
  <si>
    <t>Vargeão - SC</t>
  </si>
  <si>
    <t>Vargem - SC</t>
  </si>
  <si>
    <t>Vargem Bonita - SC</t>
  </si>
  <si>
    <t>Vidal Ramos - SC</t>
  </si>
  <si>
    <t>Videira - SC</t>
  </si>
  <si>
    <t>Vitor Meireles - SC</t>
  </si>
  <si>
    <t>Witmarsum - SC</t>
  </si>
  <si>
    <t>Xanxerê - SC</t>
  </si>
  <si>
    <t>Xavantina - SC</t>
  </si>
  <si>
    <t>Xaxim - SC</t>
  </si>
  <si>
    <t>Zortéa - SC</t>
  </si>
  <si>
    <t xml:space="preserve"> </t>
  </si>
  <si>
    <t>Município</t>
  </si>
  <si>
    <t>Data do Decreto</t>
  </si>
  <si>
    <t>Evento</t>
  </si>
  <si>
    <t>Coordenador Regional</t>
  </si>
  <si>
    <t>Nº Oficio GEASH</t>
  </si>
  <si>
    <t>SGPE</t>
  </si>
  <si>
    <t xml:space="preserve">Produtos </t>
  </si>
  <si>
    <t>Quantidade</t>
  </si>
  <si>
    <t>Valor unitário</t>
  </si>
  <si>
    <t>Valor Total</t>
  </si>
  <si>
    <t>Origem dos itens a serem entregues</t>
  </si>
  <si>
    <t>Data de Liberação</t>
  </si>
  <si>
    <t>Fornecedor</t>
  </si>
  <si>
    <t>Estiagem</t>
  </si>
  <si>
    <t>Dezordi</t>
  </si>
  <si>
    <t>CI.005</t>
  </si>
  <si>
    <t>DC 3834/2020</t>
  </si>
  <si>
    <t>Kit Água Limpa</t>
  </si>
  <si>
    <t>R$ 2.600,00</t>
  </si>
  <si>
    <t>ARP</t>
  </si>
  <si>
    <t>Pica Pau</t>
  </si>
  <si>
    <t>Of.088</t>
  </si>
  <si>
    <t>DC 906/2021</t>
  </si>
  <si>
    <t>Reserv. 10 mil L</t>
  </si>
  <si>
    <t>FortLeve</t>
  </si>
  <si>
    <t>Reserv. 15 mil L</t>
  </si>
  <si>
    <t>Reserv. 20 mil L</t>
  </si>
  <si>
    <t>Of.097</t>
  </si>
  <si>
    <t>Reserv. 5 mil L</t>
  </si>
  <si>
    <t>Of.024</t>
  </si>
  <si>
    <t>DC 89/21021</t>
  </si>
  <si>
    <t>CI.004</t>
  </si>
  <si>
    <t>DC 3742/2020</t>
  </si>
  <si>
    <t>Of.077</t>
  </si>
  <si>
    <t>DC 857/2021</t>
  </si>
  <si>
    <t>Vendaval</t>
  </si>
  <si>
    <t>0f.73</t>
  </si>
  <si>
    <t>DC 861</t>
  </si>
  <si>
    <t>Telha 4mm</t>
  </si>
  <si>
    <t xml:space="preserve">Zilli </t>
  </si>
  <si>
    <t>Telha 6mm</t>
  </si>
  <si>
    <t>Zilli</t>
  </si>
  <si>
    <t>Cumeeiras 6mm</t>
  </si>
  <si>
    <t>Kit aco solteiro</t>
  </si>
  <si>
    <t>CELOG-JB</t>
  </si>
  <si>
    <t>Colchão Solteiro</t>
  </si>
  <si>
    <t>Colchão Casal</t>
  </si>
  <si>
    <t>Kit aco casal</t>
  </si>
  <si>
    <t>Of.034</t>
  </si>
  <si>
    <t>DC 034/2021</t>
  </si>
  <si>
    <t>Of.035</t>
  </si>
  <si>
    <t>DC 3859/2020</t>
  </si>
  <si>
    <t>Of.068</t>
  </si>
  <si>
    <t>DC 134/2021</t>
  </si>
  <si>
    <t>Of.069</t>
  </si>
  <si>
    <t>DC 3853/2020</t>
  </si>
  <si>
    <t>Of.027</t>
  </si>
  <si>
    <t>DC 203/2021</t>
  </si>
  <si>
    <t>Of.039</t>
  </si>
  <si>
    <t>DC 3670/2020</t>
  </si>
  <si>
    <t>Of.067</t>
  </si>
  <si>
    <t>DC 205/2021</t>
  </si>
  <si>
    <t>Chuvas Intensas</t>
  </si>
  <si>
    <t>Of.72</t>
  </si>
  <si>
    <t>DC 839/2021</t>
  </si>
  <si>
    <t>Água potável</t>
  </si>
  <si>
    <t>CELOG-RS</t>
  </si>
  <si>
    <t xml:space="preserve">Estancia Hidromineral Santa Rita de Cassia </t>
  </si>
  <si>
    <t>Cesta básica 7d</t>
  </si>
  <si>
    <t xml:space="preserve">AP Oeste </t>
  </si>
  <si>
    <t>Kit higiene</t>
  </si>
  <si>
    <t xml:space="preserve">A.V Comercio Varejista </t>
  </si>
  <si>
    <t>Kit limpeza</t>
  </si>
  <si>
    <t>CELOG-FL</t>
  </si>
  <si>
    <t/>
  </si>
  <si>
    <t>Mercantt</t>
  </si>
  <si>
    <t>CI.007</t>
  </si>
  <si>
    <t>DC 3864/2020</t>
  </si>
  <si>
    <t>Of.054</t>
  </si>
  <si>
    <t>Of.026</t>
  </si>
  <si>
    <t>DC 037/2021</t>
  </si>
  <si>
    <t>Of.109</t>
  </si>
  <si>
    <t>DC 1456/2021</t>
  </si>
  <si>
    <t>Henrique</t>
  </si>
  <si>
    <t>Of. 055</t>
  </si>
  <si>
    <t>DC 653/2021</t>
  </si>
  <si>
    <t>Of.099</t>
  </si>
  <si>
    <t>DC 1151/2021</t>
  </si>
  <si>
    <t>of. 087</t>
  </si>
  <si>
    <t>DC 894/2021</t>
  </si>
  <si>
    <t>Of.098</t>
  </si>
  <si>
    <t>Of. 079</t>
  </si>
  <si>
    <t>DC 788/2021</t>
  </si>
  <si>
    <t>CI 02</t>
  </si>
  <si>
    <t>DC 3585/2020</t>
  </si>
  <si>
    <t>Of.021</t>
  </si>
  <si>
    <t>DC 181/21</t>
  </si>
  <si>
    <t>Of.001</t>
  </si>
  <si>
    <t>DC 002/21</t>
  </si>
  <si>
    <t>Of. 10</t>
  </si>
  <si>
    <t>DC 238/21</t>
  </si>
  <si>
    <t>CI.09</t>
  </si>
  <si>
    <t>DC 133/21</t>
  </si>
  <si>
    <t>Enxurrada</t>
  </si>
  <si>
    <t>Of.015</t>
  </si>
  <si>
    <t>DC 409/21</t>
  </si>
  <si>
    <t>Of.094</t>
  </si>
  <si>
    <t>DC 987/2021</t>
  </si>
  <si>
    <t>Of.129</t>
  </si>
  <si>
    <t>DC 1534/2021</t>
  </si>
  <si>
    <t>Of.140</t>
  </si>
  <si>
    <t>DC 1799/2021</t>
  </si>
  <si>
    <t>of.186</t>
  </si>
  <si>
    <t>DC 2212/2021</t>
  </si>
  <si>
    <t>Of.114</t>
  </si>
  <si>
    <t>DC 711/2021</t>
  </si>
  <si>
    <t>Of.120</t>
  </si>
  <si>
    <t>DC 1716/2021</t>
  </si>
  <si>
    <t>Of.267</t>
  </si>
  <si>
    <t>DC 2276/2021</t>
  </si>
  <si>
    <t>Of.163</t>
  </si>
  <si>
    <t>DC 1959/2021</t>
  </si>
  <si>
    <t>Of.132</t>
  </si>
  <si>
    <t>DC 1452/2021</t>
  </si>
  <si>
    <t>Of.243</t>
  </si>
  <si>
    <t>DC 2976/2021</t>
  </si>
  <si>
    <t>Of.122</t>
  </si>
  <si>
    <t>DC 1474/2021</t>
  </si>
  <si>
    <t>Of.187</t>
  </si>
  <si>
    <t>DC 1933/2021</t>
  </si>
  <si>
    <t>Of.245</t>
  </si>
  <si>
    <t>DC 3245/2021</t>
  </si>
  <si>
    <t>Of.117</t>
  </si>
  <si>
    <t>DC 1489/21</t>
  </si>
  <si>
    <t>Of.141</t>
  </si>
  <si>
    <t>DC 1559/2021</t>
  </si>
  <si>
    <t>Of.158</t>
  </si>
  <si>
    <t>DC 1134/2021</t>
  </si>
  <si>
    <t>Of.156</t>
  </si>
  <si>
    <t>DC 1565/2021</t>
  </si>
  <si>
    <t>Of.221</t>
  </si>
  <si>
    <t>DC 2795/2021</t>
  </si>
  <si>
    <t>Of.136</t>
  </si>
  <si>
    <t>DC 1560/2021</t>
  </si>
  <si>
    <t>of.118</t>
  </si>
  <si>
    <t>DC1497/2021</t>
  </si>
  <si>
    <t>Of.247</t>
  </si>
  <si>
    <t>DC 3250/2021</t>
  </si>
  <si>
    <t>of.191</t>
  </si>
  <si>
    <t>DC 2282/2021</t>
  </si>
  <si>
    <t>Of.228</t>
  </si>
  <si>
    <t>DC 2207/2021</t>
  </si>
  <si>
    <t>Of.219</t>
  </si>
  <si>
    <t>DC 2379/2021</t>
  </si>
  <si>
    <t>Of.222</t>
  </si>
  <si>
    <t>DC 2900/2021</t>
  </si>
  <si>
    <t>OF.222</t>
  </si>
  <si>
    <t>Of.194</t>
  </si>
  <si>
    <t>DC 2328/2021</t>
  </si>
  <si>
    <t>Of.174</t>
  </si>
  <si>
    <t>DC 1609/2021</t>
  </si>
  <si>
    <t>Of.189</t>
  </si>
  <si>
    <t>DC 2336/2021</t>
  </si>
  <si>
    <t>OF.226</t>
  </si>
  <si>
    <t>DC 2667/2021</t>
  </si>
  <si>
    <t>Of.185</t>
  </si>
  <si>
    <t>DC 2184/2021</t>
  </si>
  <si>
    <t>Of.226</t>
  </si>
  <si>
    <t>Of220</t>
  </si>
  <si>
    <t>DC 2521/2021</t>
  </si>
  <si>
    <t>Of.225</t>
  </si>
  <si>
    <t>DC 2519/2021</t>
  </si>
  <si>
    <t>Of.119</t>
  </si>
  <si>
    <t>DC 1420/2021</t>
  </si>
  <si>
    <t>Of.179</t>
  </si>
  <si>
    <t>DC 1851/2021</t>
  </si>
  <si>
    <t>Of.180</t>
  </si>
  <si>
    <t>DC 2086/2021</t>
  </si>
  <si>
    <t>Of.192</t>
  </si>
  <si>
    <t>DC 2283/2021</t>
  </si>
  <si>
    <t>Of.160</t>
  </si>
  <si>
    <t>DC 1490/2021</t>
  </si>
  <si>
    <t>Of.229</t>
  </si>
  <si>
    <t>DC 1574/2021</t>
  </si>
  <si>
    <t>Of.246</t>
  </si>
  <si>
    <t>DC 3257/2021</t>
  </si>
  <si>
    <t>Of.152</t>
  </si>
  <si>
    <t>DC 1274/2021</t>
  </si>
  <si>
    <t>Of.262</t>
  </si>
  <si>
    <t>DC 3229/2021</t>
  </si>
  <si>
    <t>Of.263</t>
  </si>
  <si>
    <t>DC 3261/21</t>
  </si>
  <si>
    <t>Of.264</t>
  </si>
  <si>
    <t>DC 3436/2021</t>
  </si>
  <si>
    <t>OF.223</t>
  </si>
  <si>
    <t>DC 2757/2021</t>
  </si>
  <si>
    <t>Of.265</t>
  </si>
  <si>
    <t>OF.224</t>
  </si>
  <si>
    <t>DC 2746/2021</t>
  </si>
  <si>
    <t>Of.227</t>
  </si>
  <si>
    <t>DC 2502/2021</t>
  </si>
  <si>
    <t>Of,130</t>
  </si>
  <si>
    <t>DC 1616/2021</t>
  </si>
  <si>
    <t>Cumeeiras 4mm</t>
  </si>
  <si>
    <t>DC 1680/2021</t>
  </si>
  <si>
    <t>Of.164</t>
  </si>
  <si>
    <t>DC 1358/2021</t>
  </si>
  <si>
    <t>of.182</t>
  </si>
  <si>
    <t>DC 2457/2021</t>
  </si>
  <si>
    <t>CELOG JB</t>
  </si>
  <si>
    <t>of.183</t>
  </si>
  <si>
    <t>DC 2453/2021</t>
  </si>
  <si>
    <t>of.184</t>
  </si>
  <si>
    <t>DC 2205/2021</t>
  </si>
  <si>
    <t>Chuva de junho</t>
  </si>
  <si>
    <t>Of.123</t>
  </si>
  <si>
    <t>DC 1761/2021</t>
  </si>
  <si>
    <t>Of.134</t>
  </si>
  <si>
    <t>DC 1764/2021</t>
  </si>
  <si>
    <t>Of.128</t>
  </si>
  <si>
    <t>DC 1768/2021</t>
  </si>
  <si>
    <t>Of.135</t>
  </si>
  <si>
    <t>DC 1800/2021</t>
  </si>
  <si>
    <t>Lopes</t>
  </si>
  <si>
    <t>DC 1772/2021</t>
  </si>
  <si>
    <t>Of.124</t>
  </si>
  <si>
    <t>DC 1762/2021</t>
  </si>
  <si>
    <t>Of.137</t>
  </si>
  <si>
    <t>DC 1804/2021</t>
  </si>
  <si>
    <t>Of.148</t>
  </si>
  <si>
    <t>Of.150</t>
  </si>
  <si>
    <t>Of.157</t>
  </si>
  <si>
    <t>DC 1934/2021</t>
  </si>
  <si>
    <t>Santos</t>
  </si>
  <si>
    <t>of.195</t>
  </si>
  <si>
    <t>DC 2330/2021</t>
  </si>
  <si>
    <t>Of. 274</t>
  </si>
  <si>
    <t>DC 3958/2021</t>
  </si>
  <si>
    <t>Of.275</t>
  </si>
  <si>
    <t>DC 3965/2021</t>
  </si>
  <si>
    <t>Granizo</t>
  </si>
  <si>
    <t>of.202</t>
  </si>
  <si>
    <t>DC 2884/2021</t>
  </si>
  <si>
    <t xml:space="preserve">Granizo </t>
  </si>
  <si>
    <t>of.231</t>
  </si>
  <si>
    <t>DC 3027/2021</t>
  </si>
  <si>
    <t>Of.234</t>
  </si>
  <si>
    <t>DC 3028/2021</t>
  </si>
  <si>
    <t>Of.236</t>
  </si>
  <si>
    <t>DC 3044/2021</t>
  </si>
  <si>
    <t>of.203</t>
  </si>
  <si>
    <t>DC 2887/2021</t>
  </si>
  <si>
    <t>of.204</t>
  </si>
  <si>
    <t>DC 2889/2021</t>
  </si>
  <si>
    <t>Of.205</t>
  </si>
  <si>
    <t>DC 2890/2021</t>
  </si>
  <si>
    <t>Of.207</t>
  </si>
  <si>
    <t>DC 2916/2021</t>
  </si>
  <si>
    <t>Of.208</t>
  </si>
  <si>
    <t>DC 2920/2021</t>
  </si>
  <si>
    <t>Of.209</t>
  </si>
  <si>
    <t>DC 2921/2021</t>
  </si>
  <si>
    <t>Of.210</t>
  </si>
  <si>
    <t>DC 2925/2021</t>
  </si>
  <si>
    <t>Of.211</t>
  </si>
  <si>
    <t>DC 2926/2021</t>
  </si>
  <si>
    <t>of.212</t>
  </si>
  <si>
    <t>of.213</t>
  </si>
  <si>
    <t>of.214</t>
  </si>
  <si>
    <t>Of.214</t>
  </si>
  <si>
    <t>of.215</t>
  </si>
  <si>
    <t>of.216</t>
  </si>
  <si>
    <t>Of.029</t>
  </si>
  <si>
    <t>DC 3812/2020</t>
  </si>
  <si>
    <t>of.230</t>
  </si>
  <si>
    <t>DC 3008/2021</t>
  </si>
  <si>
    <t>Prego 4mm</t>
  </si>
  <si>
    <t>Parafuso 5mm e 6mm</t>
  </si>
  <si>
    <t>Of.237</t>
  </si>
  <si>
    <t>DC 3055/2021</t>
  </si>
  <si>
    <t>Of.032</t>
  </si>
  <si>
    <t>DC 080/2021</t>
  </si>
  <si>
    <t>Of.033</t>
  </si>
  <si>
    <t>DC 3881/2020</t>
  </si>
  <si>
    <t>Lindóia do sul - SC</t>
  </si>
  <si>
    <t>Of.36</t>
  </si>
  <si>
    <t>DC 3767/2020</t>
  </si>
  <si>
    <t>Of.66</t>
  </si>
  <si>
    <t>DC 3380/2020</t>
  </si>
  <si>
    <t>Of.42</t>
  </si>
  <si>
    <t>DC 3460/2020</t>
  </si>
  <si>
    <t>Of.031</t>
  </si>
  <si>
    <t>DC 036/2021</t>
  </si>
  <si>
    <t>Of.022</t>
  </si>
  <si>
    <t>DC 130/2021</t>
  </si>
  <si>
    <t>Of.023</t>
  </si>
  <si>
    <t>DC 096/2021</t>
  </si>
  <si>
    <t>Of. 081</t>
  </si>
  <si>
    <t>DC 3708/2020</t>
  </si>
  <si>
    <t>of.248</t>
  </si>
  <si>
    <t>DC 3359/2021</t>
  </si>
  <si>
    <t>of 249</t>
  </si>
  <si>
    <t>DC 3360/2021</t>
  </si>
  <si>
    <t>of.250</t>
  </si>
  <si>
    <t>DC 3361/2021</t>
  </si>
  <si>
    <t>of.251</t>
  </si>
  <si>
    <t>DC 3363/2021</t>
  </si>
  <si>
    <t>of.252</t>
  </si>
  <si>
    <t>DC 3364/2021</t>
  </si>
  <si>
    <t>DC 3432/2021</t>
  </si>
  <si>
    <t>Of.255</t>
  </si>
  <si>
    <t>São Lourenço do oeste - SC</t>
  </si>
  <si>
    <t>Of.69</t>
  </si>
  <si>
    <t>Of.025</t>
  </si>
  <si>
    <t>DC 88/2021</t>
  </si>
  <si>
    <t>Of.39</t>
  </si>
  <si>
    <t>Of.270</t>
  </si>
  <si>
    <t>DC 3668/2021</t>
  </si>
  <si>
    <t>Of.99</t>
  </si>
  <si>
    <t>Of.40</t>
  </si>
  <si>
    <t>Of.278</t>
  </si>
  <si>
    <t>DC 4027/2021</t>
  </si>
  <si>
    <t>Of.279</t>
  </si>
  <si>
    <t>DC 181/2021</t>
  </si>
  <si>
    <t>Of.01/2022</t>
  </si>
  <si>
    <t>Of.02</t>
  </si>
  <si>
    <t>DC 0089/2022</t>
  </si>
  <si>
    <t>Of.05</t>
  </si>
  <si>
    <t>Of.06</t>
  </si>
  <si>
    <t>DC 289/2022</t>
  </si>
  <si>
    <t>Of. 011</t>
  </si>
  <si>
    <t>DC/3992/2021</t>
  </si>
  <si>
    <t>Of. 012</t>
  </si>
  <si>
    <t>DC/422/2022</t>
  </si>
  <si>
    <t>Of. 013</t>
  </si>
  <si>
    <t>DC/347/2022</t>
  </si>
  <si>
    <t>Of. 015</t>
  </si>
  <si>
    <t>DC/686/2022</t>
  </si>
  <si>
    <t>0F.018</t>
  </si>
  <si>
    <t>DC/698/2022</t>
  </si>
  <si>
    <t>B. V Alimentos Eireli</t>
  </si>
  <si>
    <t>O.f 020</t>
  </si>
  <si>
    <t>DC/710/2022</t>
  </si>
  <si>
    <t>O.f 021</t>
  </si>
  <si>
    <t>DC/675/2022</t>
  </si>
  <si>
    <t>O.f 022</t>
  </si>
  <si>
    <t>DC/687/2022</t>
  </si>
  <si>
    <t>O.f 023</t>
  </si>
  <si>
    <t>DC/738/2022</t>
  </si>
  <si>
    <t>O.f 024</t>
  </si>
  <si>
    <t>DC/303/2022</t>
  </si>
  <si>
    <t>O.f 025</t>
  </si>
  <si>
    <t>DC/774/2022</t>
  </si>
  <si>
    <t>O.f 026</t>
  </si>
  <si>
    <t>DC/706/2022</t>
  </si>
  <si>
    <t>Of. 027</t>
  </si>
  <si>
    <t>DC/788/2022</t>
  </si>
  <si>
    <t>Of. 029</t>
  </si>
  <si>
    <t>Of. 028</t>
  </si>
  <si>
    <t>DC/560/2022</t>
  </si>
  <si>
    <t>Of. 031</t>
  </si>
  <si>
    <t>DC/482/2022</t>
  </si>
  <si>
    <t>DC/307/2022</t>
  </si>
  <si>
    <t>DC/466/2022</t>
  </si>
  <si>
    <t>Of. 034</t>
  </si>
  <si>
    <t>DC/216/2022</t>
  </si>
  <si>
    <t>Of.030</t>
  </si>
  <si>
    <t>DC/544/2022</t>
  </si>
  <si>
    <t xml:space="preserve">Of.037 </t>
  </si>
  <si>
    <t>DC/537/2022</t>
  </si>
  <si>
    <t>Of.038</t>
  </si>
  <si>
    <t>DC/1766/202</t>
  </si>
  <si>
    <t>Of. 039</t>
  </si>
  <si>
    <t>DC/550/2022</t>
  </si>
  <si>
    <t>Of.041</t>
  </si>
  <si>
    <t>DC/910/2022</t>
  </si>
  <si>
    <t>Of.042</t>
  </si>
  <si>
    <t>DC/933/2022</t>
  </si>
  <si>
    <t>Of. 043</t>
  </si>
  <si>
    <t>Of. 044</t>
  </si>
  <si>
    <t>DC/677/2022</t>
  </si>
  <si>
    <t>O.f 045</t>
  </si>
  <si>
    <t>DC/832/2022</t>
  </si>
  <si>
    <t>O.f 046</t>
  </si>
  <si>
    <t>DC/485/2022</t>
  </si>
  <si>
    <t>O.f 047</t>
  </si>
  <si>
    <t>O.f 048</t>
  </si>
  <si>
    <t>DC/311/2022</t>
  </si>
  <si>
    <t>O.f 049</t>
  </si>
  <si>
    <t>O.f 050</t>
  </si>
  <si>
    <t>DC/854/2022</t>
  </si>
  <si>
    <t>O.f 051</t>
  </si>
  <si>
    <t>DC/751/2022</t>
  </si>
  <si>
    <t>O.f 052</t>
  </si>
  <si>
    <t>DC/1013/2022</t>
  </si>
  <si>
    <t>O.f 053</t>
  </si>
  <si>
    <t>DC/1054/2022</t>
  </si>
  <si>
    <t>DC/1051/2022</t>
  </si>
  <si>
    <t>O.f 055</t>
  </si>
  <si>
    <t>DC/701/2022</t>
  </si>
  <si>
    <t>O.f 056</t>
  </si>
  <si>
    <t>DC/1131/222</t>
  </si>
  <si>
    <t>O.f 057</t>
  </si>
  <si>
    <t>DC/379/2022</t>
  </si>
  <si>
    <t>O.f 058</t>
  </si>
  <si>
    <t>DC/908/2022</t>
  </si>
  <si>
    <t>O.f 059</t>
  </si>
  <si>
    <t>DC/965/2022</t>
  </si>
  <si>
    <t>O.f 060</t>
  </si>
  <si>
    <t>DC/928/2022</t>
  </si>
  <si>
    <t>Of. 061</t>
  </si>
  <si>
    <t>DC/1138/2022</t>
  </si>
  <si>
    <t>Of.063</t>
  </si>
  <si>
    <t>DC/1145/2022</t>
  </si>
  <si>
    <t>Of. 064</t>
  </si>
  <si>
    <t>DC/1021/2022</t>
  </si>
  <si>
    <t>Of. 065</t>
  </si>
  <si>
    <t>DC/917/2022</t>
  </si>
  <si>
    <t>Of.066</t>
  </si>
  <si>
    <t>DC/1117/2022</t>
  </si>
  <si>
    <t>Of. 067</t>
  </si>
  <si>
    <t>DC/1087/2022</t>
  </si>
  <si>
    <t>DC/1103/2022</t>
  </si>
  <si>
    <t>DC/1214/2022</t>
  </si>
  <si>
    <t>Of.070</t>
  </si>
  <si>
    <t>DC/969/2022</t>
  </si>
  <si>
    <t>22/12/0201</t>
  </si>
  <si>
    <t>Of.071</t>
  </si>
  <si>
    <t>DC/1125/2022</t>
  </si>
  <si>
    <t>Of.072</t>
  </si>
  <si>
    <t>DC/1005/2022</t>
  </si>
  <si>
    <t>Of.075</t>
  </si>
  <si>
    <t>DC/1237/2022</t>
  </si>
  <si>
    <t>Of.076</t>
  </si>
  <si>
    <t>Of.078</t>
  </si>
  <si>
    <t>DC/1246/2022</t>
  </si>
  <si>
    <t>DC/1271/2022</t>
  </si>
  <si>
    <t>Of. 080</t>
  </si>
  <si>
    <t>DC/1267/2022</t>
  </si>
  <si>
    <t>Of 082</t>
  </si>
  <si>
    <t>DC/1397/2022</t>
  </si>
  <si>
    <t>Chuvas de Maio</t>
  </si>
  <si>
    <t>Of 85</t>
  </si>
  <si>
    <t>DC/1634/2022</t>
  </si>
  <si>
    <t>Of 86</t>
  </si>
  <si>
    <t>DC/1636/2022</t>
  </si>
  <si>
    <t>Of 87</t>
  </si>
  <si>
    <t>DC/1640/2022</t>
  </si>
  <si>
    <t>Of 88</t>
  </si>
  <si>
    <t>DC/1642/2022</t>
  </si>
  <si>
    <t>Of 89</t>
  </si>
  <si>
    <t>DC/1643/2022</t>
  </si>
  <si>
    <t>Of 90</t>
  </si>
  <si>
    <t>DC/1644/2022</t>
  </si>
  <si>
    <t>Of 91</t>
  </si>
  <si>
    <t>DC/1649/2022</t>
  </si>
  <si>
    <t>Of.93</t>
  </si>
  <si>
    <t>DC/1652/2022</t>
  </si>
  <si>
    <t>Of.95</t>
  </si>
  <si>
    <t>DC/1658/2022</t>
  </si>
  <si>
    <t>Of.96</t>
  </si>
  <si>
    <t>Dc/1659/2022</t>
  </si>
  <si>
    <t>Of.97</t>
  </si>
  <si>
    <t>DC/1663/2022</t>
  </si>
  <si>
    <t>Of.98</t>
  </si>
  <si>
    <t>DC/1666/2022</t>
  </si>
  <si>
    <t>DC/1668/2022</t>
  </si>
  <si>
    <t>Of.100</t>
  </si>
  <si>
    <t>DC/1669/2022</t>
  </si>
  <si>
    <t>Of.101</t>
  </si>
  <si>
    <t>DC/1673/2022</t>
  </si>
  <si>
    <t>Of.102</t>
  </si>
  <si>
    <t>DC/1674/2022</t>
  </si>
  <si>
    <t>Of.103</t>
  </si>
  <si>
    <t>DC/1654/2022</t>
  </si>
  <si>
    <t>DC/1784/2022</t>
  </si>
  <si>
    <t>Of.104</t>
  </si>
  <si>
    <t>DC/1675/2022</t>
  </si>
  <si>
    <t>Of.105</t>
  </si>
  <si>
    <t>DC/1677/2022</t>
  </si>
  <si>
    <t>Of.106</t>
  </si>
  <si>
    <t>DC/1678/2022</t>
  </si>
  <si>
    <t>Of.107</t>
  </si>
  <si>
    <t>DC/1679/2022</t>
  </si>
  <si>
    <t>Of.108</t>
  </si>
  <si>
    <t>Dc/1672/2022</t>
  </si>
  <si>
    <t>DC/1696/2022</t>
  </si>
  <si>
    <t>Of.110</t>
  </si>
  <si>
    <t>DC/1697/2022</t>
  </si>
  <si>
    <t>Of.111</t>
  </si>
  <si>
    <t>DC/1698/2022</t>
  </si>
  <si>
    <t>Of.112</t>
  </si>
  <si>
    <t>Of.113</t>
  </si>
  <si>
    <t>DC/1700/2022</t>
  </si>
  <si>
    <t>Of.115</t>
  </si>
  <si>
    <t>DC/1685/2022</t>
  </si>
  <si>
    <t>Of.116</t>
  </si>
  <si>
    <t>DC/1592/2022</t>
  </si>
  <si>
    <t>DC/1568/2022</t>
  </si>
  <si>
    <t>Of.118</t>
  </si>
  <si>
    <t>DC/1756/2022</t>
  </si>
  <si>
    <t>DC/1757/2022</t>
  </si>
  <si>
    <t>Of.121</t>
  </si>
  <si>
    <t>DC/1783/2022</t>
  </si>
  <si>
    <t>OF.126</t>
  </si>
  <si>
    <t>DC/1771/2022</t>
  </si>
  <si>
    <t>OF.127</t>
  </si>
  <si>
    <t>Dc/1723/2022</t>
  </si>
  <si>
    <t>OF.128</t>
  </si>
  <si>
    <t xml:space="preserve">Ventos Costeiros </t>
  </si>
  <si>
    <t>OF.129</t>
  </si>
  <si>
    <t>DC/1897/2022</t>
  </si>
  <si>
    <t>OF.130</t>
  </si>
  <si>
    <t>Dc/1194/2022</t>
  </si>
  <si>
    <t>OF.131</t>
  </si>
  <si>
    <t>DC/1560/2022</t>
  </si>
  <si>
    <t>OF.133</t>
  </si>
  <si>
    <t>DC/1546/2022</t>
  </si>
  <si>
    <t>OF.134</t>
  </si>
  <si>
    <t>DC/1486/2022</t>
  </si>
  <si>
    <t>OF.135</t>
  </si>
  <si>
    <t>DC/816/2022</t>
  </si>
  <si>
    <t>OF.136</t>
  </si>
  <si>
    <t>DC/783/2022</t>
  </si>
  <si>
    <t>OF.139</t>
  </si>
  <si>
    <t>Dc/2101/2022</t>
  </si>
  <si>
    <t>OF.140</t>
  </si>
  <si>
    <t>DC/2153/2022</t>
  </si>
  <si>
    <t>OF.141</t>
  </si>
  <si>
    <t>GVG/052/2022</t>
  </si>
  <si>
    <t>OF.142</t>
  </si>
  <si>
    <t>DC/2097/2022</t>
  </si>
  <si>
    <t>OF.143</t>
  </si>
  <si>
    <t>DC/1834/2022</t>
  </si>
  <si>
    <t>OF.145</t>
  </si>
  <si>
    <t>DC/2374/2022</t>
  </si>
  <si>
    <t>OF.146</t>
  </si>
  <si>
    <t>DC/2377/2022</t>
  </si>
  <si>
    <t>OF.147</t>
  </si>
  <si>
    <t>DC/2378/2022</t>
  </si>
  <si>
    <t>OF.148</t>
  </si>
  <si>
    <t>DC/2379/2022</t>
  </si>
  <si>
    <t xml:space="preserve">Inudação </t>
  </si>
  <si>
    <t>OF.149</t>
  </si>
  <si>
    <t>DC/2385/2022</t>
  </si>
  <si>
    <t>OF.150</t>
  </si>
  <si>
    <t>DC/2387/2022</t>
  </si>
  <si>
    <t>OF.151</t>
  </si>
  <si>
    <t>DC/2389/2022</t>
  </si>
  <si>
    <t>OF.152</t>
  </si>
  <si>
    <t>DC/2392/2022</t>
  </si>
  <si>
    <t>OF.153</t>
  </si>
  <si>
    <t>DC/2408/2022</t>
  </si>
  <si>
    <t>OF.154</t>
  </si>
  <si>
    <t>DC/2415/2022</t>
  </si>
  <si>
    <t>OF.155</t>
  </si>
  <si>
    <t>DC/2420/2022</t>
  </si>
  <si>
    <t>OF.157</t>
  </si>
  <si>
    <t>DC/2434/2022</t>
  </si>
  <si>
    <t>OF.158</t>
  </si>
  <si>
    <t>DC/2436/2022</t>
  </si>
  <si>
    <t>OF.159</t>
  </si>
  <si>
    <t>DC/2457/2022</t>
  </si>
  <si>
    <t>OF.161</t>
  </si>
  <si>
    <t>DC/2500/2022</t>
  </si>
  <si>
    <t>OF.160</t>
  </si>
  <si>
    <t>DC/2484/2022</t>
  </si>
  <si>
    <t>OF.162</t>
  </si>
  <si>
    <t>DC/2548/2022</t>
  </si>
  <si>
    <t>OF.163</t>
  </si>
  <si>
    <t>DC/2452/2022</t>
  </si>
  <si>
    <t>DC/2555/2022</t>
  </si>
  <si>
    <t>OF.164</t>
  </si>
  <si>
    <t>DC/2399/2022</t>
  </si>
  <si>
    <t>OF.168</t>
  </si>
  <si>
    <t>Dc/2995/2022</t>
  </si>
  <si>
    <t>OF.169</t>
  </si>
  <si>
    <t>DC/2994/2022</t>
  </si>
  <si>
    <t>Ciclone Ago</t>
  </si>
  <si>
    <t>OF.170</t>
  </si>
  <si>
    <t>DC/02996/2022</t>
  </si>
  <si>
    <t>OF.171</t>
  </si>
  <si>
    <t>DC/3008/2022</t>
  </si>
  <si>
    <t>OF.173</t>
  </si>
  <si>
    <t>DC/3020/2022</t>
  </si>
  <si>
    <t>OF.174</t>
  </si>
  <si>
    <t>DC/3026/2022</t>
  </si>
  <si>
    <t>OF.175</t>
  </si>
  <si>
    <t>DC/3027/2022</t>
  </si>
  <si>
    <t>OF.176</t>
  </si>
  <si>
    <t>DC/3028/2022</t>
  </si>
  <si>
    <t>OF.177</t>
  </si>
  <si>
    <t>DC/3029/2022</t>
  </si>
  <si>
    <t>OF.177R</t>
  </si>
  <si>
    <t>DC/3030/2022</t>
  </si>
  <si>
    <t>OF.178</t>
  </si>
  <si>
    <t>DC/3034/2022</t>
  </si>
  <si>
    <t>OF.180</t>
  </si>
  <si>
    <t>DC/3044/2022</t>
  </si>
  <si>
    <t>OF.181</t>
  </si>
  <si>
    <t>DC/3046/2022</t>
  </si>
  <si>
    <t>OF.182</t>
  </si>
  <si>
    <t>DC/3043/2022</t>
  </si>
  <si>
    <t>OF.183</t>
  </si>
  <si>
    <t>DC/3051/2022</t>
  </si>
  <si>
    <t>comprei</t>
  </si>
  <si>
    <t>Comprei</t>
  </si>
  <si>
    <t>OF.184</t>
  </si>
  <si>
    <t>DC/3047/2022</t>
  </si>
  <si>
    <t>OF.185</t>
  </si>
  <si>
    <t>DC/3052/2022</t>
  </si>
  <si>
    <t>OF.186</t>
  </si>
  <si>
    <t>DC/3048/2022</t>
  </si>
  <si>
    <t>OF.187</t>
  </si>
  <si>
    <t>DC/3082/2022</t>
  </si>
  <si>
    <t>OF.188</t>
  </si>
  <si>
    <t>DC/3049/2022</t>
  </si>
  <si>
    <t>OF.189</t>
  </si>
  <si>
    <t>DC/3050/2020</t>
  </si>
  <si>
    <t>OF.190</t>
  </si>
  <si>
    <t>DC/3053/2022</t>
  </si>
  <si>
    <t>OF.191</t>
  </si>
  <si>
    <t>DC/3063/2022</t>
  </si>
  <si>
    <t>OF.171R</t>
  </si>
  <si>
    <t>OF.193</t>
  </si>
  <si>
    <t>DC/3080/2022</t>
  </si>
  <si>
    <t>OF.194</t>
  </si>
  <si>
    <t>DC/3071/2022</t>
  </si>
  <si>
    <t>OF.197</t>
  </si>
  <si>
    <t>DC/3106/2022</t>
  </si>
  <si>
    <t>OF.198</t>
  </si>
  <si>
    <t>DC/3105/2022</t>
  </si>
  <si>
    <t>OF.199</t>
  </si>
  <si>
    <t>DC/3101/2022</t>
  </si>
  <si>
    <t>OF.200</t>
  </si>
  <si>
    <t>DC/3109/2022</t>
  </si>
  <si>
    <t>OF.121</t>
  </si>
  <si>
    <t>DC/1782/2022</t>
  </si>
  <si>
    <t>DC/1782/2023</t>
  </si>
  <si>
    <t>Chuvas Out22</t>
  </si>
  <si>
    <t>OF.207</t>
  </si>
  <si>
    <t>DC/3679/2022</t>
  </si>
  <si>
    <t>OF.208</t>
  </si>
  <si>
    <t>DC/3680/2022</t>
  </si>
  <si>
    <t>OF.209</t>
  </si>
  <si>
    <t>DC/3695/2022</t>
  </si>
  <si>
    <t>Of 210</t>
  </si>
  <si>
    <t>DC/3688/2022</t>
  </si>
  <si>
    <t>Of 211</t>
  </si>
  <si>
    <t>DC/3689/2022</t>
  </si>
  <si>
    <t>Of 212</t>
  </si>
  <si>
    <t>DC/3820/2022</t>
  </si>
  <si>
    <t>DL</t>
  </si>
  <si>
    <t>DC/3807/2022</t>
  </si>
  <si>
    <t>Chuvas Nov 22</t>
  </si>
  <si>
    <t>DC/4170/2022</t>
  </si>
  <si>
    <t>Of.223</t>
  </si>
  <si>
    <t>DC/4203/2022</t>
  </si>
  <si>
    <t>DC/4205/2022</t>
  </si>
  <si>
    <t>DC/4216/2022</t>
  </si>
  <si>
    <t>Of. 232</t>
  </si>
  <si>
    <t>DC/4234/2022</t>
  </si>
  <si>
    <t>Of. 235</t>
  </si>
  <si>
    <t>Of. 230</t>
  </si>
  <si>
    <t>DC/4217/2022</t>
  </si>
  <si>
    <t>Of.233</t>
  </si>
  <si>
    <t>DC/4225/2022</t>
  </si>
  <si>
    <t>OF.239</t>
  </si>
  <si>
    <t>DC/4224/2022</t>
  </si>
  <si>
    <t>of.234</t>
  </si>
  <si>
    <t>DC/4232/2022</t>
  </si>
  <si>
    <t>Of.241</t>
  </si>
  <si>
    <t>DC/4228/2022</t>
  </si>
  <si>
    <t>DC/4227/2022</t>
  </si>
  <si>
    <t>Of.244</t>
  </si>
  <si>
    <t>DC/4240/2022</t>
  </si>
  <si>
    <t>DC/4238/2022</t>
  </si>
  <si>
    <t>OF.246</t>
  </si>
  <si>
    <t>DC/4241/2022</t>
  </si>
  <si>
    <t>OF.247</t>
  </si>
  <si>
    <t>DC/4237/2022</t>
  </si>
  <si>
    <t>OF.248</t>
  </si>
  <si>
    <t>DC/4251/2022</t>
  </si>
  <si>
    <t>OF.249</t>
  </si>
  <si>
    <t>DC/4253/2022</t>
  </si>
  <si>
    <t>OF.250</t>
  </si>
  <si>
    <t>DC/4249/2022</t>
  </si>
  <si>
    <t>OF.251</t>
  </si>
  <si>
    <t>DC/4254/2022</t>
  </si>
  <si>
    <t>OF.252</t>
  </si>
  <si>
    <t>DC/4250/2022</t>
  </si>
  <si>
    <t>DC/4259/2022</t>
  </si>
  <si>
    <t>OF.254</t>
  </si>
  <si>
    <t>DC/4262/2022</t>
  </si>
  <si>
    <t>OF.255</t>
  </si>
  <si>
    <t>DC/4261/2022</t>
  </si>
  <si>
    <t>OF.256</t>
  </si>
  <si>
    <t>DC/4260/2022</t>
  </si>
  <si>
    <t>OF.257</t>
  </si>
  <si>
    <t>DC/4263/2022</t>
  </si>
  <si>
    <t>Dc/4263/2022</t>
  </si>
  <si>
    <t>OF.258</t>
  </si>
  <si>
    <t>Dc/4270/2022</t>
  </si>
  <si>
    <t>OF.259</t>
  </si>
  <si>
    <t>DC/4279/2022</t>
  </si>
  <si>
    <t>OF.260</t>
  </si>
  <si>
    <t>DC/4283/2022</t>
  </si>
  <si>
    <t>OF.261</t>
  </si>
  <si>
    <t>DC/4286/2022</t>
  </si>
  <si>
    <t>OF.262</t>
  </si>
  <si>
    <t>DC/4287/2022</t>
  </si>
  <si>
    <t>OF.263</t>
  </si>
  <si>
    <t>DC/4288/2022</t>
  </si>
  <si>
    <t>OF.265</t>
  </si>
  <si>
    <t>DC/4291/2022</t>
  </si>
  <si>
    <t>OF.266</t>
  </si>
  <si>
    <t>DC/4334/2022</t>
  </si>
  <si>
    <t>OF.267</t>
  </si>
  <si>
    <t>Dc/4342/2022</t>
  </si>
  <si>
    <t>Dc/4343/2022</t>
  </si>
  <si>
    <t>O.F 270</t>
  </si>
  <si>
    <t>DC/4352/2022</t>
  </si>
  <si>
    <t>Chuvas Dez 22</t>
  </si>
  <si>
    <t>O.F 271</t>
  </si>
  <si>
    <t>DC/4441/2022</t>
  </si>
  <si>
    <t>Jus 012</t>
  </si>
  <si>
    <t>DC/4428/2022</t>
  </si>
  <si>
    <t>O.F 272</t>
  </si>
  <si>
    <t>DC/4464/2022</t>
  </si>
  <si>
    <t>Of.273</t>
  </si>
  <si>
    <t>DC/4469/2022</t>
  </si>
  <si>
    <t>Of.274</t>
  </si>
  <si>
    <t>DC/4468/2022</t>
  </si>
  <si>
    <t>DC/4486/2022</t>
  </si>
  <si>
    <t>Of.276</t>
  </si>
  <si>
    <t>DC/4471/2022</t>
  </si>
  <si>
    <t>Prestação de contas  -</t>
  </si>
  <si>
    <t>Of.277</t>
  </si>
  <si>
    <t>DC/4491/2022</t>
  </si>
  <si>
    <t>DC/4496/2022</t>
  </si>
  <si>
    <t>( Prestação de Contas )</t>
  </si>
  <si>
    <t>Jus.013</t>
  </si>
  <si>
    <t>DC/4495/2022</t>
  </si>
  <si>
    <t xml:space="preserve">Devolvido para reanalisar o pedido </t>
  </si>
  <si>
    <t>DC/4505/2022</t>
  </si>
  <si>
    <t>Of.280</t>
  </si>
  <si>
    <t>DC/4511/2022</t>
  </si>
  <si>
    <t>Chuva Jan.23</t>
  </si>
  <si>
    <t>DC/199/20223</t>
  </si>
  <si>
    <t>Of.003</t>
  </si>
  <si>
    <t>Dc/236/2023</t>
  </si>
  <si>
    <t>Of.004</t>
  </si>
  <si>
    <t>DC/252/2023</t>
  </si>
  <si>
    <t>Of.005</t>
  </si>
  <si>
    <t>DC/201/2023</t>
  </si>
  <si>
    <t>Of.013</t>
  </si>
  <si>
    <t>DC/308/2023</t>
  </si>
  <si>
    <t>Of.006</t>
  </si>
  <si>
    <t>DC/264/2023</t>
  </si>
  <si>
    <t>Of.007</t>
  </si>
  <si>
    <t>DC/270/2023</t>
  </si>
  <si>
    <t>Of.008</t>
  </si>
  <si>
    <t>DC/285/2023</t>
  </si>
  <si>
    <t>Of.009</t>
  </si>
  <si>
    <t>Dc/297/2023</t>
  </si>
  <si>
    <t>Of.010</t>
  </si>
  <si>
    <t>DC/296/2023</t>
  </si>
  <si>
    <t>Of.011</t>
  </si>
  <si>
    <t>DC/299/2023</t>
  </si>
  <si>
    <t>OF.015</t>
  </si>
  <si>
    <t>DC/402/2023</t>
  </si>
  <si>
    <t>OF.016</t>
  </si>
  <si>
    <t>DC/404/2023</t>
  </si>
  <si>
    <t>Chuva fev. 23</t>
  </si>
  <si>
    <t>OF.017</t>
  </si>
  <si>
    <t>Dc/506/2023</t>
  </si>
  <si>
    <t>OF.018</t>
  </si>
  <si>
    <t>DC/507/2023</t>
  </si>
  <si>
    <t>OF.019</t>
  </si>
  <si>
    <t>DC/504/2023</t>
  </si>
  <si>
    <t>OF.020</t>
  </si>
  <si>
    <t>DC/508/2023</t>
  </si>
  <si>
    <t>OF.022</t>
  </si>
  <si>
    <t>Dc/533/2023</t>
  </si>
  <si>
    <t>DC/555/2023</t>
  </si>
  <si>
    <t>-</t>
  </si>
  <si>
    <t>Of. 025</t>
  </si>
  <si>
    <t>DC/636/2023</t>
  </si>
  <si>
    <t xml:space="preserve">Lona </t>
  </si>
  <si>
    <t>OF. 026</t>
  </si>
  <si>
    <t>DC/751/2023</t>
  </si>
  <si>
    <t>OF. 027</t>
  </si>
  <si>
    <t>DC/754/2023</t>
  </si>
  <si>
    <t>ITENS</t>
  </si>
  <si>
    <t>FORNECEDOR</t>
  </si>
  <si>
    <t>DESCRIÇÃO</t>
  </si>
  <si>
    <t>VALOR UNITÁRIO</t>
  </si>
  <si>
    <t>POSIÇÃO DE ESTOQUE</t>
  </si>
  <si>
    <t>SGPe</t>
  </si>
  <si>
    <t>STATUS</t>
  </si>
  <si>
    <t>4 un de 5 L</t>
  </si>
  <si>
    <t>DC/1239/2022</t>
  </si>
  <si>
    <r>
      <rPr>
        <b/>
        <sz val="11"/>
        <color theme="1"/>
        <rFont val="Calibri"/>
      </rPr>
      <t xml:space="preserve">SIGEF 2022CT00                          </t>
    </r>
    <r>
      <rPr>
        <b/>
        <sz val="11"/>
        <color theme="1"/>
        <rFont val="Calibri"/>
      </rPr>
      <t xml:space="preserve">              Vigência: 30/11/2022 - 30/11/2023</t>
    </r>
  </si>
  <si>
    <t>Cestas de produtos de pronto consumo</t>
  </si>
  <si>
    <t>Total Cestas</t>
  </si>
  <si>
    <t>-----------</t>
  </si>
  <si>
    <t>*</t>
  </si>
  <si>
    <t>SAFI</t>
  </si>
  <si>
    <r>
      <rPr>
        <b/>
        <sz val="11"/>
        <color theme="1"/>
        <rFont val="Calibri"/>
      </rPr>
      <t xml:space="preserve">SIGEF 2022CT00                          </t>
    </r>
    <r>
      <rPr>
        <b/>
        <sz val="11"/>
        <color theme="1"/>
        <rFont val="Calibri"/>
      </rPr>
      <t xml:space="preserve">              Vigência: 17/08/2022 - 17/08/2023</t>
    </r>
  </si>
  <si>
    <t>Cesta básica 14 d</t>
  </si>
  <si>
    <t>Total de Kits</t>
  </si>
  <si>
    <r>
      <rPr>
        <b/>
        <sz val="11"/>
        <color theme="1"/>
        <rFont val="Calibri"/>
      </rPr>
      <t xml:space="preserve">SIGEF 2022CT00                          </t>
    </r>
    <r>
      <rPr>
        <b/>
        <sz val="11"/>
        <color theme="1"/>
        <rFont val="Calibri"/>
      </rPr>
      <t xml:space="preserve">              Vigência: 30/11/2022 - 30/11/2023</t>
    </r>
  </si>
  <si>
    <t>VOA</t>
  </si>
  <si>
    <r>
      <rPr>
        <b/>
        <sz val="11"/>
        <color theme="1"/>
        <rFont val="Calibri"/>
      </rPr>
      <t xml:space="preserve">SIGEF 2022CT00                          </t>
    </r>
    <r>
      <rPr>
        <b/>
        <sz val="11"/>
        <color theme="1"/>
        <rFont val="Calibri"/>
      </rPr>
      <t xml:space="preserve">              Vigência: 17/08/2022 - 17/08/2023</t>
    </r>
  </si>
  <si>
    <t>DC/3193/2022</t>
  </si>
  <si>
    <t>Em processo de licitação</t>
  </si>
  <si>
    <t>Colchão inflável</t>
  </si>
  <si>
    <t>Geziane Cunha Furlan</t>
  </si>
  <si>
    <t>Total de Colchões</t>
  </si>
  <si>
    <t>Colchão inflável casal</t>
  </si>
  <si>
    <t>BMI</t>
  </si>
  <si>
    <t>Total de rolos</t>
  </si>
  <si>
    <t>Total de Unidades</t>
  </si>
  <si>
    <t>Telha 5mm</t>
  </si>
  <si>
    <t>Qtde. de pares</t>
  </si>
  <si>
    <t>Cumeeiras 5mm</t>
  </si>
  <si>
    <t>Qtde. pctes 1 Kg</t>
  </si>
  <si>
    <t>Madeira (ripa)</t>
  </si>
  <si>
    <t>Madeira (caibro)</t>
  </si>
  <si>
    <t>Prego cabeça</t>
  </si>
  <si>
    <t>,,,</t>
  </si>
  <si>
    <t>#</t>
  </si>
  <si>
    <t>DC 220/21</t>
  </si>
  <si>
    <t>DC 1757/2021</t>
  </si>
  <si>
    <t>Of.127</t>
  </si>
  <si>
    <t>DC 1771/2021</t>
  </si>
  <si>
    <t>CELOG</t>
  </si>
  <si>
    <t>Of.154</t>
  </si>
  <si>
    <t>DC 1909/2021</t>
  </si>
  <si>
    <t>REPOSIÇÃO</t>
  </si>
  <si>
    <t>Of.235</t>
  </si>
  <si>
    <t>DC 3046/2021</t>
  </si>
  <si>
    <t xml:space="preserve">Celog Xanxere </t>
  </si>
  <si>
    <t>Of.090</t>
  </si>
  <si>
    <t>DC 841/2021</t>
  </si>
  <si>
    <t>Of.04</t>
  </si>
  <si>
    <t>DC 237/2022</t>
  </si>
  <si>
    <t>Of. 084</t>
  </si>
  <si>
    <t>Dc/1637/2022</t>
  </si>
  <si>
    <t>OF.124</t>
  </si>
  <si>
    <t>DC/1864/2022</t>
  </si>
  <si>
    <t>OF.144</t>
  </si>
  <si>
    <t>DC/2369/2022</t>
  </si>
  <si>
    <t>OF.166</t>
  </si>
  <si>
    <t>DC/2984/2022</t>
  </si>
  <si>
    <t>OF.206</t>
  </si>
  <si>
    <t>DC/3397/2022</t>
  </si>
  <si>
    <t>ITEM DE ASSISTÊNCIA</t>
  </si>
  <si>
    <t>TOTAL CELOGs</t>
  </si>
  <si>
    <t>POSIÇÃO GERAL DE ESTOQUE</t>
  </si>
  <si>
    <t>Lona</t>
  </si>
  <si>
    <t>Controle de posição de estoque do Centro de Logística da Defesa Civil de Santa Catarina - CELOG FLORIANÓPOLIS</t>
  </si>
  <si>
    <t>DATA</t>
  </si>
  <si>
    <t>ENTRADA / SAÍDA</t>
  </si>
  <si>
    <t>ITEM</t>
  </si>
  <si>
    <t>QUANTIDADE</t>
  </si>
  <si>
    <t>Destino</t>
  </si>
  <si>
    <t>OF</t>
  </si>
  <si>
    <t>RESPONSÁVEL</t>
  </si>
  <si>
    <t>OBSERVAÇÕES</t>
  </si>
  <si>
    <t>ENTRADA</t>
  </si>
  <si>
    <t>Celog Fpolis</t>
  </si>
  <si>
    <t>Tatiane</t>
  </si>
  <si>
    <t>Em estoque</t>
  </si>
  <si>
    <t>SAÍDA</t>
  </si>
  <si>
    <t>Regional Joinville</t>
  </si>
  <si>
    <t>DC/685/2022</t>
  </si>
  <si>
    <t>Coredec Edival</t>
  </si>
  <si>
    <t>Coordenador Regional de Joinville</t>
  </si>
  <si>
    <t>Município de Urupema</t>
  </si>
  <si>
    <t>DC/703/2022</t>
  </si>
  <si>
    <t>Coredec Marcelo M</t>
  </si>
  <si>
    <t>Sgt Gonçalves</t>
  </si>
  <si>
    <t>Coordenador Regional de Jaragua do Sul</t>
  </si>
  <si>
    <t>Regional de Criciuma</t>
  </si>
  <si>
    <t>Dc/878/2022</t>
  </si>
  <si>
    <t xml:space="preserve">Liberado por Gerente de Assistência, motorista que  levou, deixando 10 em criciuma e 04 em tubarão.  </t>
  </si>
  <si>
    <t>Município de Anitápolis</t>
  </si>
  <si>
    <t>DC/1659/2022</t>
  </si>
  <si>
    <t>Sgt Miranda</t>
  </si>
  <si>
    <t>Coordenador Regional da Gde Fpolis</t>
  </si>
  <si>
    <t>Em Estoque</t>
  </si>
  <si>
    <t>Município de Tubarão</t>
  </si>
  <si>
    <t>Município de Joinville</t>
  </si>
  <si>
    <t>Município de Grã Pará</t>
  </si>
  <si>
    <t>DC1669/2022</t>
  </si>
  <si>
    <t>Município de tubarão</t>
  </si>
  <si>
    <t>Município de Capivari de Baixo</t>
  </si>
  <si>
    <t>DC1696/2022</t>
  </si>
  <si>
    <t>DC/1758/2022</t>
  </si>
  <si>
    <t>Município de Palhoça</t>
  </si>
  <si>
    <t>Municipio de Joinville</t>
  </si>
  <si>
    <t>DC1982/2022</t>
  </si>
  <si>
    <t>Municipio Alfredo Wagner</t>
  </si>
  <si>
    <t>katia</t>
  </si>
  <si>
    <t>Digitadora</t>
  </si>
  <si>
    <t>Municipio Itajai</t>
  </si>
  <si>
    <t>DC1952/2022</t>
  </si>
  <si>
    <t>DC1854/2022</t>
  </si>
  <si>
    <t>Municipio Joaçaba</t>
  </si>
  <si>
    <t>GEAPO</t>
  </si>
  <si>
    <t>Secretaria do Estado Saúde</t>
  </si>
  <si>
    <t>BOA</t>
  </si>
  <si>
    <t>Anitapolis</t>
  </si>
  <si>
    <t>Canelinha</t>
  </si>
  <si>
    <t>Garopaba</t>
  </si>
  <si>
    <t>Blimenau</t>
  </si>
  <si>
    <t>Forquilhinha</t>
  </si>
  <si>
    <t>Campos Novos</t>
  </si>
  <si>
    <t>Renata</t>
  </si>
  <si>
    <t>ESTOQUE</t>
  </si>
  <si>
    <t>São Domingos</t>
  </si>
  <si>
    <t>Of. 208</t>
  </si>
  <si>
    <t>DC 3680/2022</t>
  </si>
  <si>
    <t>Retirado pelo Caminhão do MPSC</t>
  </si>
  <si>
    <t>COREDEC JOINVILLE</t>
  </si>
  <si>
    <t>DC 3757/2022</t>
  </si>
  <si>
    <t>Edval</t>
  </si>
  <si>
    <t>COREDEC CANOINHAS</t>
  </si>
  <si>
    <t>DC 3753/2022</t>
  </si>
  <si>
    <t>Rancho Queimado</t>
  </si>
  <si>
    <t>of .16</t>
  </si>
  <si>
    <t>DC/3853/2022</t>
  </si>
  <si>
    <t xml:space="preserve">Palhoça </t>
  </si>
  <si>
    <t>Gov Celso Ramos</t>
  </si>
  <si>
    <t>Santo Amaro da Imperatriz</t>
  </si>
  <si>
    <t>São Bento de Sul</t>
  </si>
  <si>
    <t>DC/4171/2022</t>
  </si>
  <si>
    <t>Of.224</t>
  </si>
  <si>
    <t>DC/4204/2022</t>
  </si>
  <si>
    <t>Antônio Carlos</t>
  </si>
  <si>
    <t>Of.232</t>
  </si>
  <si>
    <t>Nery</t>
  </si>
  <si>
    <t>São João Batista</t>
  </si>
  <si>
    <t>Of.238</t>
  </si>
  <si>
    <t>DC/4236/2022</t>
  </si>
  <si>
    <t>Análilse local pela Renata</t>
  </si>
  <si>
    <t>nota fiscal; 01.009</t>
  </si>
  <si>
    <t>Of.269</t>
  </si>
  <si>
    <t>Dc/4360/2022</t>
  </si>
  <si>
    <t>Regional de Florianópolis</t>
  </si>
  <si>
    <t xml:space="preserve">Evento de começo de dezembro foi liberado para os municípios poe miranda </t>
  </si>
  <si>
    <t>Regional de Florianópolis (Palhoça , Florianópolis, Gov. Celso Ramos )</t>
  </si>
  <si>
    <t xml:space="preserve">Joenvilli </t>
  </si>
  <si>
    <t>Of.002</t>
  </si>
  <si>
    <t>dc/210/2023</t>
  </si>
  <si>
    <t>Rio Negrinho</t>
  </si>
  <si>
    <t>OF.004</t>
  </si>
  <si>
    <t>DC/252/20223</t>
  </si>
  <si>
    <t>Dc/270/2023</t>
  </si>
  <si>
    <t>Turvo</t>
  </si>
  <si>
    <t>Of.016</t>
  </si>
  <si>
    <t xml:space="preserve">Turvo </t>
  </si>
  <si>
    <t>Tubarão (regional)</t>
  </si>
  <si>
    <t>Of. 021</t>
  </si>
  <si>
    <t>DC/521/2023</t>
  </si>
  <si>
    <t>Regional de Fpolis</t>
  </si>
  <si>
    <t>DC/659/2023</t>
  </si>
  <si>
    <t>Controle de posição de estoque do Centro de Logística da Defesa Civil de Santa Catarina - CELOG JOAÇABA</t>
  </si>
  <si>
    <t>NF</t>
  </si>
  <si>
    <t>Estoque 2021</t>
  </si>
  <si>
    <t>CIGERD - Canoinhas</t>
  </si>
  <si>
    <t>DC-0851/2022</t>
  </si>
  <si>
    <t>COREDEC Santos</t>
  </si>
  <si>
    <t>Reposição estoque CIGERD Canoinhas</t>
  </si>
  <si>
    <t>CIGERD - Caçador</t>
  </si>
  <si>
    <t>DC-0916/2022</t>
  </si>
  <si>
    <t>COREDEC Anderson V.</t>
  </si>
  <si>
    <t>Reposição estoque CIGERD Caçador</t>
  </si>
  <si>
    <t>Município ouro</t>
  </si>
  <si>
    <t>COMPDEC</t>
  </si>
  <si>
    <t>Vendaval - https://drive.google.com/file/d/1q4wt0uNPu9NOPHUHpiq44KfQUurKEku7/view?usp=sharing</t>
  </si>
  <si>
    <t>DC-1138/2022</t>
  </si>
  <si>
    <t>Michael Ferreira da silva</t>
  </si>
  <si>
    <t>Município de Lages</t>
  </si>
  <si>
    <t>DC-1666/2022</t>
  </si>
  <si>
    <t>Anildo Tadeu Antunes</t>
  </si>
  <si>
    <t>Inundação</t>
  </si>
  <si>
    <t xml:space="preserve">AF de 46, mas fornecido 50 em compensação de 2 de casal </t>
  </si>
  <si>
    <t>AF de 31 mas só haviam 29 estoque. Então fornecidos 4 de solteiro em substituição.</t>
  </si>
  <si>
    <t>DC-1131/2022</t>
  </si>
  <si>
    <t>Dário Ribas</t>
  </si>
  <si>
    <t>Cigerd Concórdia/ Itá</t>
  </si>
  <si>
    <t>Cigerd Concórdia</t>
  </si>
  <si>
    <t>Cigerd Chapecó</t>
  </si>
  <si>
    <t>11º BBMM/ JCA</t>
  </si>
  <si>
    <t>Cb Azevedo</t>
  </si>
  <si>
    <t>https://drive.google.com/file/d/11QuOXD48D7OWTZtpDJSBZ7k2l4vvM697/view?usp=sharing</t>
  </si>
  <si>
    <t>Catanduvas</t>
  </si>
  <si>
    <t>Cigerd Xanxerê</t>
  </si>
  <si>
    <t>Celog Florianópolis</t>
  </si>
  <si>
    <t>Herval d'Oeste</t>
  </si>
  <si>
    <t>Repasses Cigerds Oeste e cbm</t>
  </si>
  <si>
    <t>Cigerd SMO</t>
  </si>
  <si>
    <t>Monte Carlo</t>
  </si>
  <si>
    <t>DC/2555/22</t>
  </si>
  <si>
    <t xml:space="preserve"> SMO recebido</t>
  </si>
  <si>
    <t>Celso Azevedo de Souza</t>
  </si>
  <si>
    <t xml:space="preserve">Caçador </t>
  </si>
  <si>
    <t>DC-3096/2022</t>
  </si>
  <si>
    <t xml:space="preserve">Anderson Veríssimo </t>
  </si>
  <si>
    <t>https://drive.google.com/file/d/1m4jwHmP67obGheFM8GjPOgWes-qI6bdt/view?usp=sharing</t>
  </si>
  <si>
    <t xml:space="preserve">Atualização de estoque </t>
  </si>
  <si>
    <t xml:space="preserve">Uso CELOG </t>
  </si>
  <si>
    <t>Uso</t>
  </si>
  <si>
    <t>CIGERD MARAVILHA</t>
  </si>
  <si>
    <t>3148/2022</t>
  </si>
  <si>
    <t>COredec Derli</t>
  </si>
  <si>
    <t>Of 209</t>
  </si>
  <si>
    <t>DC 3695/2022</t>
  </si>
  <si>
    <t>GAIOVIS</t>
  </si>
  <si>
    <t>Rio das Antas</t>
  </si>
  <si>
    <t>DC 3689/2022</t>
  </si>
  <si>
    <t>Bandeirante</t>
  </si>
  <si>
    <t>Of 213</t>
  </si>
  <si>
    <t xml:space="preserve">Maravilha </t>
  </si>
  <si>
    <t>Of. 216</t>
  </si>
  <si>
    <t>DC/3842/2022</t>
  </si>
  <si>
    <t xml:space="preserve">São Miguel do Oeste </t>
  </si>
  <si>
    <t>Guaramirim</t>
  </si>
  <si>
    <t>DC/4223/2022</t>
  </si>
  <si>
    <t>Renata a bonita !!!!</t>
  </si>
  <si>
    <t>Antonio Carlos</t>
  </si>
  <si>
    <t>Of. 231</t>
  </si>
  <si>
    <t>DC/4235/2022</t>
  </si>
  <si>
    <t>Of. 237</t>
  </si>
  <si>
    <t xml:space="preserve">Saiu de Joaçaba + 12 colchão solteiro /30 acomodação solteiro </t>
  </si>
  <si>
    <t>DIFERENÇA DE ESTOQUE</t>
  </si>
  <si>
    <t>DIGD</t>
  </si>
  <si>
    <t>Após liberações foi contatada a diferença neste montante junto ao Coordenador Regional</t>
  </si>
  <si>
    <t>Estoque</t>
  </si>
  <si>
    <t>Renata  !!!!</t>
  </si>
  <si>
    <t>Controle de posição de estoque do Centro de Logística da Defesa Civil de Santa Catarina - CELOG RIO DO SUL</t>
  </si>
  <si>
    <t>Cristiane</t>
  </si>
  <si>
    <t>Ibirama</t>
  </si>
  <si>
    <t>1634/2022</t>
  </si>
  <si>
    <t>1652/2022</t>
  </si>
  <si>
    <t>Laurentino</t>
  </si>
  <si>
    <t>DEAP</t>
  </si>
  <si>
    <t>SAP 48403/2022</t>
  </si>
  <si>
    <t>C-LOG</t>
  </si>
  <si>
    <t>Braço do Trombudo</t>
  </si>
  <si>
    <t>Agrolândia</t>
  </si>
  <si>
    <t>Ituporanga</t>
  </si>
  <si>
    <t>1700/2022</t>
  </si>
  <si>
    <t>1698/2022</t>
  </si>
  <si>
    <t>Rio do Oeste</t>
  </si>
  <si>
    <t>1679/2022</t>
  </si>
  <si>
    <t>CBM Rio do Sul</t>
  </si>
  <si>
    <t>1784/2022</t>
  </si>
  <si>
    <t>Pouso Redondo</t>
  </si>
  <si>
    <t>2387/2022</t>
  </si>
  <si>
    <t>Gustavo</t>
  </si>
  <si>
    <t>Trombudo Central</t>
  </si>
  <si>
    <t>Imbuia</t>
  </si>
  <si>
    <t>Atalanta</t>
  </si>
  <si>
    <t>22/072022</t>
  </si>
  <si>
    <t>Aurora</t>
  </si>
  <si>
    <t>Presidente Nereu</t>
  </si>
  <si>
    <t>Barra Velha</t>
  </si>
  <si>
    <t>Análise do Of. 187</t>
  </si>
  <si>
    <t>Renata (Alteração Gustavo)</t>
  </si>
  <si>
    <t>Correção de estoque</t>
  </si>
  <si>
    <t>Petrolândia</t>
  </si>
  <si>
    <t>Chapadão do Lageado</t>
  </si>
  <si>
    <t>Agrolândia, Vidal Ramos, Petrolândia, Blumeanu</t>
  </si>
  <si>
    <t>DC/4063/2022</t>
  </si>
  <si>
    <t xml:space="preserve">Renata </t>
  </si>
  <si>
    <t>DC/4140/2022</t>
  </si>
  <si>
    <t>São Bento do Sul</t>
  </si>
  <si>
    <t>Of. 236</t>
  </si>
  <si>
    <t>Of. 240</t>
  </si>
  <si>
    <t>DC/4239/2022</t>
  </si>
  <si>
    <t>Nota fiscal :1.013</t>
  </si>
  <si>
    <t>DC/297/2023</t>
  </si>
  <si>
    <t>Rodeio</t>
  </si>
  <si>
    <t>DC/495/2023</t>
  </si>
  <si>
    <t>Dona Emma</t>
  </si>
  <si>
    <t>Of.018</t>
  </si>
  <si>
    <t>Corupá</t>
  </si>
  <si>
    <t>Of.020</t>
  </si>
  <si>
    <t xml:space="preserve">Presindente Nereu </t>
  </si>
  <si>
    <t>Controle de posição de estoque dos Fornecedores da Ata de Registro de Preço - ARP Nº XXXXX/AAAA</t>
  </si>
  <si>
    <t>Cesta básica de alimentos para 7 dias</t>
  </si>
  <si>
    <t>ATA 11/2022</t>
  </si>
  <si>
    <t xml:space="preserve">Colchão Solteiro </t>
  </si>
  <si>
    <t>Kit de acomodação para solteiro</t>
  </si>
  <si>
    <t>Kit complementar de acomodação para casal</t>
  </si>
  <si>
    <t>043/2021</t>
  </si>
  <si>
    <t>DC/2518/2021</t>
  </si>
  <si>
    <r>
      <rPr>
        <sz val="10"/>
        <color theme="1"/>
        <rFont val="Arial"/>
      </rPr>
      <t xml:space="preserve">SIGEF 2022CT000252                               </t>
    </r>
    <r>
      <rPr>
        <b/>
        <sz val="10"/>
        <color theme="1"/>
        <rFont val="Arial"/>
      </rPr>
      <t xml:space="preserve">  Vigência: 12/01/2022 – 12/01/2023</t>
    </r>
  </si>
  <si>
    <t>Reservatório de água 5 mil L</t>
  </si>
  <si>
    <t>008/2022</t>
  </si>
  <si>
    <t xml:space="preserve"> DC/743/2022</t>
  </si>
  <si>
    <r>
      <rPr>
        <sz val="10"/>
        <color theme="1"/>
        <rFont val="Arial"/>
      </rPr>
      <t xml:space="preserve">SIGEF 2022CT002671                     </t>
    </r>
    <r>
      <rPr>
        <b/>
        <sz val="10"/>
        <color theme="1"/>
        <rFont val="Arial"/>
      </rPr>
      <t xml:space="preserve">         Vigência: 27/05/2022 – 27/05/2023</t>
    </r>
  </si>
  <si>
    <t>Reservatório de água 10 mil L</t>
  </si>
  <si>
    <r>
      <rPr>
        <sz val="10"/>
        <color theme="1"/>
        <rFont val="Arial"/>
      </rPr>
      <t xml:space="preserve">SIGEF 2022CT002671                              </t>
    </r>
    <r>
      <rPr>
        <b/>
        <sz val="10"/>
        <color theme="1"/>
        <rFont val="Arial"/>
      </rPr>
      <t>Vigência: 27/05/2022 – 27/05/2023</t>
    </r>
  </si>
  <si>
    <t>Reservatório de água 15 mil L</t>
  </si>
  <si>
    <r>
      <rPr>
        <sz val="10"/>
        <color theme="1"/>
        <rFont val="Arial"/>
      </rPr>
      <t xml:space="preserve">SIGEF 2022CT002671                             </t>
    </r>
    <r>
      <rPr>
        <b/>
        <sz val="10"/>
        <color theme="1"/>
        <rFont val="Arial"/>
      </rPr>
      <t xml:space="preserve"> Vigência: 27/05/2022 – 27/05/2023</t>
    </r>
  </si>
  <si>
    <t>Reservatório de água 20 mil L</t>
  </si>
  <si>
    <r>
      <rPr>
        <sz val="10"/>
        <color theme="1"/>
        <rFont val="Arial"/>
      </rPr>
      <t xml:space="preserve">SIGEF 2022CT002671                             </t>
    </r>
    <r>
      <rPr>
        <b/>
        <sz val="10"/>
        <color theme="1"/>
        <rFont val="Arial"/>
      </rPr>
      <t xml:space="preserve"> Vigência: 27/05/2022 – 27/05/2023</t>
    </r>
  </si>
  <si>
    <t>011/2022</t>
  </si>
  <si>
    <t>DC1239/2022</t>
  </si>
  <si>
    <r>
      <rPr>
        <sz val="10"/>
        <color theme="1"/>
        <rFont val="Arial"/>
      </rPr>
      <t xml:space="preserve">SIGEF 2022CT004301                        </t>
    </r>
    <r>
      <rPr>
        <b/>
        <sz val="10"/>
        <color theme="1"/>
        <rFont val="Arial"/>
      </rPr>
      <t xml:space="preserve">      Vigência: 17/08/2023</t>
    </r>
  </si>
  <si>
    <t>Cesta básica de alimentos para 14 dias</t>
  </si>
  <si>
    <r>
      <rPr>
        <sz val="10"/>
        <color theme="1"/>
        <rFont val="Arial"/>
      </rPr>
      <t xml:space="preserve">SIGEF 2022CT004301                           </t>
    </r>
    <r>
      <rPr>
        <b/>
        <sz val="10"/>
        <color theme="1"/>
        <rFont val="Arial"/>
      </rPr>
      <t xml:space="preserve">   Vigência: </t>
    </r>
  </si>
  <si>
    <t>Kit para limpeza doméstica</t>
  </si>
  <si>
    <r>
      <rPr>
        <sz val="10"/>
        <color theme="1"/>
        <rFont val="Arial"/>
      </rPr>
      <t xml:space="preserve">SIGEF 2022CT004301                          </t>
    </r>
    <r>
      <rPr>
        <b/>
        <sz val="10"/>
        <color theme="1"/>
        <rFont val="Arial"/>
      </rPr>
      <t xml:space="preserve">    Vigência: </t>
    </r>
  </si>
  <si>
    <t>020/2022</t>
  </si>
  <si>
    <r>
      <rPr>
        <sz val="10"/>
        <color theme="1"/>
        <rFont val="Arial"/>
      </rPr>
      <t xml:space="preserve">SIGEF 2022CT00                          </t>
    </r>
    <r>
      <rPr>
        <b/>
        <sz val="10"/>
        <color theme="1"/>
        <rFont val="Arial"/>
      </rPr>
      <t xml:space="preserve">              Vigência: 30/11/2022 - 30/11/2023</t>
    </r>
  </si>
  <si>
    <t>Solicitação de água para consumo humano (água potável)</t>
  </si>
  <si>
    <t>Item</t>
  </si>
  <si>
    <t>Larg (m)</t>
  </si>
  <si>
    <t>Comp (m)</t>
  </si>
  <si>
    <t>área de Cob (m2)</t>
  </si>
  <si>
    <t>ÁREA DE COBERTURA</t>
  </si>
  <si>
    <t>Pacotes de Prego de 1 Kg</t>
  </si>
  <si>
    <t>Parafusos (unidades)</t>
  </si>
  <si>
    <t>Par de Cumeeiras de 4mm</t>
  </si>
  <si>
    <t>PESSOAS</t>
  </si>
  <si>
    <t>DIAS</t>
  </si>
  <si>
    <t>Telha 5 e 6mm</t>
  </si>
  <si>
    <t>ANÁLISE</t>
  </si>
  <si>
    <t>FAMILIAS</t>
  </si>
  <si>
    <t>LITROS</t>
  </si>
  <si>
    <t>TOTAL DE FARDOS</t>
  </si>
  <si>
    <t>- Total</t>
  </si>
  <si>
    <t>Corupá - SC Total</t>
  </si>
  <si>
    <t>Dona Emma - SC Total</t>
  </si>
  <si>
    <t>Presidente Nereu - SC Total</t>
  </si>
  <si>
    <t>São João do Itaperiú - SC Total</t>
  </si>
  <si>
    <t>Chuva fev. 23 Total</t>
  </si>
  <si>
    <t>Guaramirim - SC Total</t>
  </si>
  <si>
    <t>Ituporanga - SC Total</t>
  </si>
  <si>
    <t>Rio Negrinho - SC Total</t>
  </si>
  <si>
    <t>Rodeio - SC Total</t>
  </si>
  <si>
    <t>Turvo - SC Total</t>
  </si>
  <si>
    <t>Chuva Jan.23 Total</t>
  </si>
  <si>
    <t>Balneário Barra do Sul - SC Total</t>
  </si>
  <si>
    <t>Balneário Camboriú - SC Total</t>
  </si>
  <si>
    <t>Balneário Piçarras - SC Total</t>
  </si>
  <si>
    <t>Barra Velha - SC Total</t>
  </si>
  <si>
    <t>Camboriú - SC Total</t>
  </si>
  <si>
    <t>Itajaí - SC Total</t>
  </si>
  <si>
    <t>Navegantes - SC Total</t>
  </si>
  <si>
    <t>Rio das Antas - SC Total</t>
  </si>
  <si>
    <t>São João Batista - SC Total</t>
  </si>
  <si>
    <t>Chuvas Dez 22 Total</t>
  </si>
  <si>
    <t>Florianópolis - SC Total</t>
  </si>
  <si>
    <t>Itapema - SC Total</t>
  </si>
  <si>
    <t>Joinville - SC Total</t>
  </si>
  <si>
    <t>São Francisco do Sul - SC Total</t>
  </si>
  <si>
    <t>Chuvas Intensas Total</t>
  </si>
  <si>
    <t>Águas Mornas - SC Total</t>
  </si>
  <si>
    <t>Angelina - SC Total</t>
  </si>
  <si>
    <t>Antônio Carlos - SC Total</t>
  </si>
  <si>
    <t>Araquari - SC Total</t>
  </si>
  <si>
    <t>Armazém - SC Total</t>
  </si>
  <si>
    <t>Benedito Novo - SC Total</t>
  </si>
  <si>
    <t>Biguaçu - SC Total</t>
  </si>
  <si>
    <t>Brusque - SC Total</t>
  </si>
  <si>
    <t>Campo Alegre - SC Total</t>
  </si>
  <si>
    <t>Canelinha - SC Total</t>
  </si>
  <si>
    <t>Gravatal - SC Total</t>
  </si>
  <si>
    <t>Major Gercino - SC Total</t>
  </si>
  <si>
    <t>Palhoça - SC Total</t>
  </si>
  <si>
    <t>Papanduva - SC Total</t>
  </si>
  <si>
    <t>Paulo Lopes - SC Total</t>
  </si>
  <si>
    <t>Santo Amaro da Imperatriz - SC Total</t>
  </si>
  <si>
    <t>São Bento do Sul - SC Total</t>
  </si>
  <si>
    <t>São Bonifácio - SC Total</t>
  </si>
  <si>
    <t>São Pedro de Alcântara - SC Total</t>
  </si>
  <si>
    <t>Tijucas - SC Total</t>
  </si>
  <si>
    <t>Tubarão - SC Total</t>
  </si>
  <si>
    <t>Chuvas Nov 22 Total</t>
  </si>
  <si>
    <t>Bandeirante - SC Total</t>
  </si>
  <si>
    <t>São Domingos - SC Total</t>
  </si>
  <si>
    <t>Chuvas Out22 Total</t>
  </si>
  <si>
    <t>Araranguá - SC Total</t>
  </si>
  <si>
    <t>Criciúma - SC Total</t>
  </si>
  <si>
    <t>Forquilhinha - SC Total</t>
  </si>
  <si>
    <t>Penha - SC Total</t>
  </si>
  <si>
    <t>Porto Belo - SC Total</t>
  </si>
  <si>
    <t>Ciclone Ago Total</t>
  </si>
  <si>
    <t>Lauro Muller - SC Total</t>
  </si>
  <si>
    <t>Enxurrada Total</t>
  </si>
  <si>
    <t>Abdon Batista - SC Total</t>
  </si>
  <si>
    <t>Abelardo Luz - SC Total</t>
  </si>
  <si>
    <t>Água Doce - SC Total</t>
  </si>
  <si>
    <t>Águas de Chapecó - SC Total</t>
  </si>
  <si>
    <t>Águas Frias - SC Total</t>
  </si>
  <si>
    <t>Alto Bela Vista - SC Total</t>
  </si>
  <si>
    <t>Anchieta - SC Total</t>
  </si>
  <si>
    <t>Arabutã - SC Total</t>
  </si>
  <si>
    <t>Arvoredo - SC Total</t>
  </si>
  <si>
    <t>Atalanta - SC Total</t>
  </si>
  <si>
    <t>Barra Bonita - SC Total</t>
  </si>
  <si>
    <t>Bom Jesus - SC Total</t>
  </si>
  <si>
    <t>Bom Retiro - SC Total</t>
  </si>
  <si>
    <t>Caibi - SC Total</t>
  </si>
  <si>
    <t>Campo Belo do Sul - SC Total</t>
  </si>
  <si>
    <t>Campo Erê - SC Total</t>
  </si>
  <si>
    <t>Campos Novos - SC Total</t>
  </si>
  <si>
    <t>Canoinhas - SC Total</t>
  </si>
  <si>
    <t>Capinzal - SC Total</t>
  </si>
  <si>
    <t>Celso Ramos - SC Total</t>
  </si>
  <si>
    <t>Cerro Negro - SC Total</t>
  </si>
  <si>
    <t>Concórdia - SC Total</t>
  </si>
  <si>
    <t>Cordilheira Alta - SC Total</t>
  </si>
  <si>
    <t>Coronel Freitas - SC Total</t>
  </si>
  <si>
    <t>Cunha Porã - SC Total</t>
  </si>
  <si>
    <t>Curitibanos - SC Total</t>
  </si>
  <si>
    <t>Descanso - SC Total</t>
  </si>
  <si>
    <t>Dionísio Cerqueira - SC Total</t>
  </si>
  <si>
    <t>Entre Rios - SC Total</t>
  </si>
  <si>
    <t>Faxinal dos Guedes - SC Total</t>
  </si>
  <si>
    <t>Flor do Sertão - SC Total</t>
  </si>
  <si>
    <t>Formosa do Sul - SC Total</t>
  </si>
  <si>
    <t>Guatambú - SC Total</t>
  </si>
  <si>
    <t>Ibicaré - SC Total</t>
  </si>
  <si>
    <t>Içara - SC Total</t>
  </si>
  <si>
    <t>Iomerê - SC Total</t>
  </si>
  <si>
    <t>Ipira - SC Total</t>
  </si>
  <si>
    <t>Iporã do Oeste - SC Total</t>
  </si>
  <si>
    <t>Ipuaçu - SC Total</t>
  </si>
  <si>
    <t>Ipumirim - SC Total</t>
  </si>
  <si>
    <t>Iraceminha - SC Total</t>
  </si>
  <si>
    <t>Irineópolis - SC Total</t>
  </si>
  <si>
    <t>Itá - SC Total</t>
  </si>
  <si>
    <t>Jardinópolis - SC Total</t>
  </si>
  <si>
    <t>Lages - SC Total</t>
  </si>
  <si>
    <t>Lajeado Grande - SC Total</t>
  </si>
  <si>
    <t>Lebon Régis - SC Total</t>
  </si>
  <si>
    <t>Lindóia do sul - SC Total</t>
  </si>
  <si>
    <t>Mafra - SC Total</t>
  </si>
  <si>
    <t>Major Vieira - SC Total</t>
  </si>
  <si>
    <t>Maravilha - SC Total</t>
  </si>
  <si>
    <t>Modelo - SC Total</t>
  </si>
  <si>
    <t>Mondaí - SC Total</t>
  </si>
  <si>
    <t>Nova Erechim - SC Total</t>
  </si>
  <si>
    <t>Nova Itaberaba - SC Total</t>
  </si>
  <si>
    <t>Novo Horizonte - SC Total</t>
  </si>
  <si>
    <t>Otacílio Costa - SC Total</t>
  </si>
  <si>
    <t>Ouro Verde - SC Total</t>
  </si>
  <si>
    <t>Palma Sola - SC Total</t>
  </si>
  <si>
    <t>Palmitos - SC Total</t>
  </si>
  <si>
    <t>Peritiba - SC Total</t>
  </si>
  <si>
    <t>Pinhalzinho - SC Total</t>
  </si>
  <si>
    <t>Pinheiro Preto - SC Total</t>
  </si>
  <si>
    <t>Planalto Alegre - SC Total</t>
  </si>
  <si>
    <t>Presidente Castello Branco - SC Total</t>
  </si>
  <si>
    <t>Princesa - SC Total</t>
  </si>
  <si>
    <t>Quilombo - SC Total</t>
  </si>
  <si>
    <t>Riqueza - SC Total</t>
  </si>
  <si>
    <t>Romelândia - SC Total</t>
  </si>
  <si>
    <t>Saltinho - SC Total</t>
  </si>
  <si>
    <t>Santa Terezinha do Progresso - SC Total</t>
  </si>
  <si>
    <t>São Bernardino - SC Total</t>
  </si>
  <si>
    <t>São Carlos - SC Total</t>
  </si>
  <si>
    <t>São João do Oeste - SC Total</t>
  </si>
  <si>
    <t>São José do Cedro - SC Total</t>
  </si>
  <si>
    <t>São Lourenço do Oeste - SC Total</t>
  </si>
  <si>
    <t>São Miguel da Boa Vista - SC Total</t>
  </si>
  <si>
    <t>São Miguel do Oeste - SC Total</t>
  </si>
  <si>
    <t>Saudades - SC Total</t>
  </si>
  <si>
    <t>Seara - SC Total</t>
  </si>
  <si>
    <t>Serra Alta - SC Total</t>
  </si>
  <si>
    <t>Sul Brasil - SC Total</t>
  </si>
  <si>
    <t>Tangará - SC Total</t>
  </si>
  <si>
    <t>Tigrinhos - SC Total</t>
  </si>
  <si>
    <t>Tunápolis - SC Total</t>
  </si>
  <si>
    <t>União do Oeste - SC Total</t>
  </si>
  <si>
    <t>Vargeão - SC Total</t>
  </si>
  <si>
    <t>Xanxerê - SC Total</t>
  </si>
  <si>
    <t>Xavantina - SC Total</t>
  </si>
  <si>
    <t>Estiagem Total</t>
  </si>
  <si>
    <t>Catanduvas - SC Total</t>
  </si>
  <si>
    <t>Caxambu do Sul - SC Total</t>
  </si>
  <si>
    <t>Chapecó - SC Total</t>
  </si>
  <si>
    <t>Herval d'Oeste - SC Total</t>
  </si>
  <si>
    <t>Irani - SC Total</t>
  </si>
  <si>
    <t>Marema - SC Total</t>
  </si>
  <si>
    <t>Monte Carlo - SC Total</t>
  </si>
  <si>
    <t>Passos Maia - SC Total</t>
  </si>
  <si>
    <t>São Cristovão do Sul - SC Total</t>
  </si>
  <si>
    <t>São José do Cerrito - SC Total</t>
  </si>
  <si>
    <t>Sombrio - SC Total</t>
  </si>
  <si>
    <t>Timbó Grande - SC Total</t>
  </si>
  <si>
    <t>Urupema - SC Total</t>
  </si>
  <si>
    <t>Vargem - SC Total</t>
  </si>
  <si>
    <t>Vargem Bonita - SC Total</t>
  </si>
  <si>
    <t>Granizo Total</t>
  </si>
  <si>
    <t>Granizo  Total</t>
  </si>
  <si>
    <t>Pouso Redondo - SC Total</t>
  </si>
  <si>
    <t>Inudação  Total</t>
  </si>
  <si>
    <t>Ouro - SC Total</t>
  </si>
  <si>
    <t>Vendaval Total</t>
  </si>
  <si>
    <t>Praia Grande - SC Total</t>
  </si>
  <si>
    <t>Ventos Costeiros  Total</t>
  </si>
  <si>
    <t>Objeto</t>
  </si>
  <si>
    <t>Empresa</t>
  </si>
  <si>
    <t>Nº ARP</t>
  </si>
  <si>
    <t>SGP-e</t>
  </si>
  <si>
    <t>Início Vigência</t>
  </si>
  <si>
    <t>Término Vigência</t>
  </si>
  <si>
    <t>Gerência Responsável</t>
  </si>
  <si>
    <t>Processo Anterior</t>
  </si>
  <si>
    <t>Kit Transposição - Concreto</t>
  </si>
  <si>
    <t>Protensul</t>
  </si>
  <si>
    <t>011/2020</t>
  </si>
  <si>
    <t>GERER</t>
  </si>
  <si>
    <t>Processo Atual</t>
  </si>
  <si>
    <t>026/2021</t>
  </si>
  <si>
    <t>DC 2366/2021</t>
  </si>
  <si>
    <t xml:space="preserve"> Reservatórios</t>
  </si>
  <si>
    <t>Fortlev</t>
  </si>
  <si>
    <t>014/2021</t>
  </si>
  <si>
    <t>DC/2078/20</t>
  </si>
  <si>
    <t>GEASH</t>
  </si>
  <si>
    <t>Bakof Plásticos</t>
  </si>
  <si>
    <t>DC/743/2022</t>
  </si>
  <si>
    <t>Processo em tramitação</t>
  </si>
  <si>
    <t>DC/4146/2022</t>
  </si>
  <si>
    <t xml:space="preserve">I.A.H Reservatório </t>
  </si>
  <si>
    <t xml:space="preserve">  Colchões e kits Acomodação</t>
  </si>
  <si>
    <t xml:space="preserve"> Mercantt Comercial</t>
  </si>
  <si>
    <t>037/2020</t>
  </si>
  <si>
    <t>DC 706/2020</t>
  </si>
  <si>
    <t>037/2021</t>
  </si>
  <si>
    <t>DC 3249/2021</t>
  </si>
  <si>
    <t xml:space="preserve">  Telha </t>
  </si>
  <si>
    <t>Zilli e Borges</t>
  </si>
  <si>
    <t>015/2020</t>
  </si>
  <si>
    <t>DC 1090/2020</t>
  </si>
  <si>
    <t>022/2021</t>
  </si>
  <si>
    <t>DC 1375/2021</t>
  </si>
  <si>
    <t>025/2022</t>
  </si>
  <si>
    <t>DC/3821/2022</t>
  </si>
  <si>
    <t>BMI Prosper Eireli</t>
  </si>
  <si>
    <t>027/2022</t>
  </si>
  <si>
    <t>DC/4025/2022</t>
  </si>
  <si>
    <t xml:space="preserve">       Água Mineral                       
</t>
  </si>
  <si>
    <t>AAAB Comércio</t>
  </si>
  <si>
    <t>014/2020</t>
  </si>
  <si>
    <t>DC 634/2020</t>
  </si>
  <si>
    <t xml:space="preserve">Santa Rita </t>
  </si>
  <si>
    <t>009/2021</t>
  </si>
  <si>
    <t>DC 1475/2021</t>
  </si>
  <si>
    <t xml:space="preserve">  020/2022</t>
  </si>
  <si>
    <t>DC/1239/22</t>
  </si>
  <si>
    <t>Cesta Básica 7 dias</t>
  </si>
  <si>
    <t>AP Oeste</t>
  </si>
  <si>
    <t>Safi Comércio Atacadista Eireli</t>
  </si>
  <si>
    <t>Kit de higiene</t>
  </si>
  <si>
    <t>A.V. Comércio</t>
  </si>
  <si>
    <t>Elfort Importação</t>
  </si>
  <si>
    <t>Voa Comércio</t>
  </si>
  <si>
    <t>Kit de limpeza</t>
  </si>
  <si>
    <t>SUM of Valor Total</t>
  </si>
  <si>
    <t>SUM of Quantidade</t>
  </si>
  <si>
    <t>(vazio)</t>
  </si>
  <si>
    <t>(vazio)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</si>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</sst>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164" formatCode="mmmm&quot;/&quot;yyyy"/>
    <numFmt numFmtId="165" formatCode="[$R$ -416]#,##0.00"/>
    <numFmt numFmtId="166" formatCode="mmm&quot;/&quot;yyyy"/>
    <numFmt numFmtId="167" formatCode="d/m/yyyy"/>
    <numFmt numFmtId="168" formatCode="mmm/yyyy"/>
    <numFmt numFmtId="169" formatCode="mmmm\ yyyy"/>
  </numFmts>
  <fonts count="113">
    <font>
      <sz val="10"/>
      <color rgb="FF000000"/>
      <name val="Arial"/>
      <scheme val="minor"/>
    </font>
    <font>
      <b/>
      <sz val="9"/>
      <color rgb="FF000000"/>
      <name val="Calibri"/>
    </font>
    <font>
      <b/>
      <sz val="9"/>
      <color rgb="FFFF0000"/>
      <name val="Calibri"/>
    </font>
    <font>
      <sz val="10"/>
      <color theme="1"/>
      <name val="Arial"/>
      <scheme val="minor"/>
    </font>
    <font>
      <b/>
      <sz val="11"/>
      <color rgb="FFFFFF00"/>
      <name val="Calibri"/>
    </font>
    <font>
      <sz val="9"/>
      <color theme="1"/>
      <name val="Calibri"/>
    </font>
    <font>
      <b/>
      <sz val="11"/>
      <color rgb="FF000000"/>
      <name val="Docs-Calibri"/>
    </font>
    <font>
      <b/>
      <sz val="11"/>
      <color rgb="FF000000"/>
      <name val="Calibri"/>
    </font>
    <font>
      <sz val="10"/>
      <color theme="1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i/>
      <sz val="10"/>
      <color rgb="FF000000"/>
      <name val="Calibri"/>
    </font>
    <font>
      <sz val="10"/>
      <color rgb="FF000000"/>
      <name val="Calibri"/>
    </font>
    <font>
      <i/>
      <sz val="10"/>
      <color theme="1"/>
      <name val="Calibri"/>
    </font>
    <font>
      <b/>
      <u/>
      <sz val="10"/>
      <color rgb="FF0000FF"/>
      <name val="Calibri"/>
    </font>
    <font>
      <sz val="10"/>
      <color theme="1"/>
      <name val="Calibri"/>
    </font>
    <font>
      <b/>
      <u/>
      <sz val="10"/>
      <color rgb="FF0000FF"/>
      <name val="Calibri"/>
    </font>
    <font>
      <b/>
      <u/>
      <sz val="10"/>
      <color rgb="FF0000FF"/>
      <name val="Docs-Calibri"/>
    </font>
    <font>
      <b/>
      <u/>
      <sz val="10"/>
      <color rgb="FF0000FF"/>
      <name val="Docs-Calibri"/>
    </font>
    <font>
      <b/>
      <u/>
      <sz val="10"/>
      <color rgb="FF0000FF"/>
      <name val="Calibri"/>
    </font>
    <font>
      <b/>
      <u/>
      <sz val="10"/>
      <color rgb="FF0000FF"/>
      <name val="Calibri"/>
    </font>
    <font>
      <b/>
      <u/>
      <sz val="10"/>
      <color rgb="FF1155CC"/>
      <name val="Calibri"/>
    </font>
    <font>
      <sz val="10"/>
      <color theme="1"/>
      <name val="Calibri"/>
    </font>
    <font>
      <b/>
      <u/>
      <sz val="10"/>
      <color rgb="FF1155CC"/>
      <name val="Calibri"/>
    </font>
    <font>
      <b/>
      <u/>
      <sz val="10"/>
      <color rgb="FF1155CC"/>
      <name val="Calibri"/>
    </font>
    <font>
      <b/>
      <u/>
      <sz val="10"/>
      <color rgb="FF1155CC"/>
      <name val="Calibri"/>
    </font>
    <font>
      <b/>
      <u/>
      <sz val="10"/>
      <color rgb="FF1155CC"/>
      <name val="Calibri"/>
    </font>
    <font>
      <i/>
      <sz val="10"/>
      <color theme="1"/>
      <name val="Calibri"/>
    </font>
    <font>
      <b/>
      <i/>
      <sz val="10"/>
      <color theme="1"/>
      <name val="Calibri"/>
    </font>
    <font>
      <b/>
      <i/>
      <u/>
      <sz val="10"/>
      <color rgb="FF1155CC"/>
      <name val="Calibri"/>
    </font>
    <font>
      <b/>
      <i/>
      <u/>
      <sz val="10"/>
      <color rgb="FF1155CC"/>
      <name val="Calibri"/>
    </font>
    <font>
      <b/>
      <u/>
      <sz val="10"/>
      <color rgb="FF1155CC"/>
      <name val="Calibri"/>
    </font>
    <font>
      <b/>
      <u/>
      <sz val="10"/>
      <color rgb="FF1155CC"/>
      <name val="Calibri"/>
    </font>
    <font>
      <b/>
      <u/>
      <sz val="10"/>
      <color theme="1"/>
      <name val="Calibri"/>
    </font>
    <font>
      <b/>
      <u/>
      <sz val="10"/>
      <color theme="1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i/>
      <sz val="10"/>
      <color rgb="FF000000"/>
      <name val="Docs-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1155CC"/>
      <name val="Docs-Calibri"/>
    </font>
    <font>
      <u/>
      <sz val="10"/>
      <color rgb="FF1155CC"/>
      <name val="Docs-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b/>
      <u/>
      <sz val="10"/>
      <color rgb="FF1155CC"/>
      <name val="Docs-Calibri"/>
    </font>
    <font>
      <b/>
      <u/>
      <sz val="10"/>
      <color rgb="FF0000FF"/>
      <name val="Calibri"/>
    </font>
    <font>
      <u/>
      <sz val="10"/>
      <color rgb="FF1155CC"/>
      <name val="Docs-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b/>
      <u/>
      <sz val="11"/>
      <color rgb="FF0000FF"/>
      <name val="Calibri"/>
    </font>
    <font>
      <b/>
      <strike/>
      <sz val="11"/>
      <color theme="1"/>
      <name val="Calibri"/>
    </font>
    <font>
      <strike/>
      <sz val="11"/>
      <color theme="1"/>
      <name val="Calibri"/>
    </font>
    <font>
      <b/>
      <u/>
      <sz val="11"/>
      <color rgb="FF0000FF"/>
      <name val="Calibri"/>
    </font>
    <font>
      <strike/>
      <sz val="11"/>
      <color rgb="FF000000"/>
      <name val="Docs-Calibri"/>
    </font>
    <font>
      <sz val="11"/>
      <color rgb="FF000000"/>
      <name val="Docs-Calibri"/>
    </font>
    <font>
      <b/>
      <i/>
      <sz val="11"/>
      <color theme="1"/>
      <name val="Calibri"/>
    </font>
    <font>
      <b/>
      <u/>
      <sz val="10"/>
      <color rgb="FF1155CC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u/>
      <sz val="11"/>
      <color rgb="FFFF0000"/>
      <name val="Calibri"/>
    </font>
    <font>
      <b/>
      <sz val="14"/>
      <color rgb="FF1155CC"/>
      <name val="Calibri"/>
    </font>
    <font>
      <b/>
      <sz val="10"/>
      <color rgb="FFFFFF00"/>
      <name val="Arial"/>
      <scheme val="minor"/>
    </font>
    <font>
      <u/>
      <sz val="11"/>
      <color rgb="FF1155CC"/>
      <name val="Docs-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theme="1"/>
      <name val="Calibri"/>
    </font>
    <font>
      <b/>
      <sz val="12"/>
      <color rgb="FFFFFF00"/>
      <name val="Calibri"/>
    </font>
    <font>
      <sz val="12"/>
      <color theme="1"/>
      <name val="Calibri"/>
    </font>
    <font>
      <b/>
      <sz val="12"/>
      <color rgb="FFFFFFFF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sz val="12"/>
      <color rgb="FF000000"/>
      <name val="Docs-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sz val="10"/>
      <color rgb="FF000000"/>
      <name val="Roboto"/>
    </font>
    <font>
      <u/>
      <sz val="12"/>
      <color rgb="FF1155CC"/>
      <name val="Calibri"/>
    </font>
    <font>
      <u/>
      <sz val="12"/>
      <color rgb="FF1155CC"/>
      <name val="Calibri"/>
    </font>
    <font>
      <u/>
      <sz val="12"/>
      <color rgb="FF0000FF"/>
      <name val="Calibri"/>
    </font>
    <font>
      <u/>
      <sz val="12"/>
      <color rgb="FF1155CC"/>
      <name val="Calibri"/>
    </font>
    <font>
      <sz val="10"/>
      <color theme="1"/>
      <name val="Sans-serif"/>
    </font>
    <font>
      <u/>
      <sz val="12"/>
      <color rgb="FF1155CC"/>
      <name val="Calibri"/>
    </font>
    <font>
      <b/>
      <sz val="10"/>
      <color theme="1"/>
      <name val="Arial"/>
    </font>
  </fonts>
  <fills count="3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00CCFF"/>
        <bgColor rgb="FF00CCFF"/>
      </patternFill>
    </fill>
    <fill>
      <patternFill patternType="solid">
        <fgColor rgb="FF0000FF"/>
        <bgColor rgb="FF0000FF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D9D9D9"/>
      </patternFill>
    </fill>
    <fill>
      <patternFill patternType="solid">
        <fgColor rgb="FFACC9FE"/>
        <bgColor rgb="FFACC9FE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636363"/>
        <bgColor rgb="FF636363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2E75B6"/>
        <bgColor rgb="FF2E75B6"/>
      </patternFill>
    </fill>
  </fills>
  <borders count="137">
    <border>
      <left/>
      <right/>
      <top/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FF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FF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double">
        <color rgb="FFFF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double">
        <color rgb="FFFF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medium">
        <color rgb="FF000000"/>
      </top>
      <bottom/>
      <diagonal/>
    </border>
    <border>
      <left style="dotted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/>
      <diagonal/>
    </border>
    <border>
      <left/>
      <right/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hair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hair">
        <color rgb="FF000000"/>
      </top>
      <bottom style="thick">
        <color rgb="FF000000"/>
      </bottom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/>
      <bottom style="thick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58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8" fillId="0" borderId="0" xfId="0" applyFont="1"/>
    <xf numFmtId="0" fontId="9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164" fontId="10" fillId="7" borderId="9" xfId="0" applyNumberFormat="1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14" fontId="14" fillId="8" borderId="14" xfId="0" applyNumberFormat="1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165" fontId="13" fillId="8" borderId="13" xfId="0" applyNumberFormat="1" applyFont="1" applyFill="1" applyBorder="1" applyAlignment="1">
      <alignment horizontal="center" vertical="center"/>
    </xf>
    <xf numFmtId="165" fontId="10" fillId="8" borderId="14" xfId="0" applyNumberFormat="1" applyFont="1" applyFill="1" applyBorder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166" fontId="13" fillId="8" borderId="15" xfId="0" applyNumberFormat="1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14" fontId="14" fillId="9" borderId="14" xfId="0" applyNumberFormat="1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165" fontId="13" fillId="9" borderId="13" xfId="0" applyNumberFormat="1" applyFont="1" applyFill="1" applyBorder="1" applyAlignment="1">
      <alignment horizontal="center" vertical="center"/>
    </xf>
    <xf numFmtId="165" fontId="10" fillId="9" borderId="14" xfId="0" applyNumberFormat="1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horizontal="center" vertical="center"/>
    </xf>
    <xf numFmtId="166" fontId="13" fillId="9" borderId="15" xfId="0" applyNumberFormat="1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14" fontId="12" fillId="8" borderId="14" xfId="0" applyNumberFormat="1" applyFont="1" applyFill="1" applyBorder="1" applyAlignment="1">
      <alignment horizontal="center" vertical="center"/>
    </xf>
    <xf numFmtId="14" fontId="12" fillId="9" borderId="14" xfId="0" applyNumberFormat="1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167" fontId="12" fillId="9" borderId="14" xfId="0" applyNumberFormat="1" applyFont="1" applyFill="1" applyBorder="1" applyAlignment="1">
      <alignment horizontal="center" vertical="center"/>
    </xf>
    <xf numFmtId="14" fontId="12" fillId="10" borderId="14" xfId="0" applyNumberFormat="1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/>
    </xf>
    <xf numFmtId="165" fontId="13" fillId="10" borderId="13" xfId="0" applyNumberFormat="1" applyFont="1" applyFill="1" applyBorder="1" applyAlignment="1">
      <alignment horizontal="center" vertical="center"/>
    </xf>
    <xf numFmtId="165" fontId="10" fillId="10" borderId="14" xfId="0" applyNumberFormat="1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165" fontId="12" fillId="8" borderId="13" xfId="0" applyNumberFormat="1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167" fontId="12" fillId="8" borderId="14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16" fillId="8" borderId="16" xfId="0" applyFont="1" applyFill="1" applyBorder="1" applyAlignment="1">
      <alignment horizontal="center" vertical="center"/>
    </xf>
    <xf numFmtId="167" fontId="14" fillId="8" borderId="14" xfId="0" applyNumberFormat="1" applyFont="1" applyFill="1" applyBorder="1" applyAlignment="1">
      <alignment horizontal="center" vertical="center"/>
    </xf>
    <xf numFmtId="167" fontId="14" fillId="9" borderId="14" xfId="0" applyNumberFormat="1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165" fontId="16" fillId="8" borderId="13" xfId="0" applyNumberFormat="1" applyFont="1" applyFill="1" applyBorder="1" applyAlignment="1">
      <alignment horizontal="center" vertical="center"/>
    </xf>
    <xf numFmtId="165" fontId="11" fillId="8" borderId="14" xfId="0" applyNumberFormat="1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6" fillId="9" borderId="15" xfId="0" applyFont="1" applyFill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165" fontId="16" fillId="9" borderId="13" xfId="0" applyNumberFormat="1" applyFont="1" applyFill="1" applyBorder="1" applyAlignment="1">
      <alignment horizontal="center" vertical="center"/>
    </xf>
    <xf numFmtId="165" fontId="11" fillId="9" borderId="14" xfId="0" applyNumberFormat="1" applyFont="1" applyFill="1" applyBorder="1" applyAlignment="1">
      <alignment horizontal="center" vertical="center"/>
    </xf>
    <xf numFmtId="14" fontId="16" fillId="9" borderId="13" xfId="0" applyNumberFormat="1" applyFont="1" applyFill="1" applyBorder="1" applyAlignment="1">
      <alignment horizontal="center" vertical="center"/>
    </xf>
    <xf numFmtId="14" fontId="16" fillId="8" borderId="13" xfId="0" applyNumberFormat="1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0" fontId="22" fillId="9" borderId="14" xfId="0" applyFont="1" applyFill="1" applyBorder="1" applyAlignment="1">
      <alignment horizontal="center" vertical="center"/>
    </xf>
    <xf numFmtId="166" fontId="16" fillId="8" borderId="15" xfId="0" applyNumberFormat="1" applyFont="1" applyFill="1" applyBorder="1" applyAlignment="1">
      <alignment horizontal="center" vertical="center"/>
    </xf>
    <xf numFmtId="166" fontId="16" fillId="9" borderId="15" xfId="0" applyNumberFormat="1" applyFont="1" applyFill="1" applyBorder="1" applyAlignment="1">
      <alignment horizontal="center" vertical="center"/>
    </xf>
    <xf numFmtId="3" fontId="16" fillId="9" borderId="13" xfId="0" applyNumberFormat="1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/>
    </xf>
    <xf numFmtId="0" fontId="23" fillId="9" borderId="17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 vertical="center"/>
    </xf>
    <xf numFmtId="0" fontId="24" fillId="8" borderId="14" xfId="0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horizontal="center" vertical="center"/>
    </xf>
    <xf numFmtId="3" fontId="16" fillId="8" borderId="13" xfId="0" applyNumberFormat="1" applyFont="1" applyFill="1" applyBorder="1" applyAlignment="1">
      <alignment horizontal="center" vertical="center"/>
    </xf>
    <xf numFmtId="0" fontId="25" fillId="8" borderId="0" xfId="0" applyFont="1" applyFill="1" applyAlignment="1">
      <alignment horizontal="center"/>
    </xf>
    <xf numFmtId="0" fontId="26" fillId="9" borderId="0" xfId="0" applyFont="1" applyFill="1" applyAlignment="1">
      <alignment horizontal="center"/>
    </xf>
    <xf numFmtId="0" fontId="27" fillId="12" borderId="14" xfId="0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/>
    </xf>
    <xf numFmtId="0" fontId="28" fillId="8" borderId="19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 vertical="center"/>
    </xf>
    <xf numFmtId="14" fontId="14" fillId="9" borderId="13" xfId="0" applyNumberFormat="1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165" fontId="14" fillId="9" borderId="13" xfId="0" applyNumberFormat="1" applyFont="1" applyFill="1" applyBorder="1" applyAlignment="1">
      <alignment horizontal="center" vertical="center"/>
    </xf>
    <xf numFmtId="165" fontId="29" fillId="9" borderId="14" xfId="0" applyNumberFormat="1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14" fontId="14" fillId="8" borderId="13" xfId="0" applyNumberFormat="1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30" fillId="8" borderId="14" xfId="0" applyFont="1" applyFill="1" applyBorder="1" applyAlignment="1">
      <alignment horizontal="center" vertical="center"/>
    </xf>
    <xf numFmtId="165" fontId="14" fillId="8" borderId="13" xfId="0" applyNumberFormat="1" applyFont="1" applyFill="1" applyBorder="1" applyAlignment="1">
      <alignment horizontal="center" vertical="center"/>
    </xf>
    <xf numFmtId="165" fontId="29" fillId="8" borderId="14" xfId="0" applyNumberFormat="1" applyFont="1" applyFill="1" applyBorder="1" applyAlignment="1">
      <alignment horizontal="center" vertical="center"/>
    </xf>
    <xf numFmtId="165" fontId="16" fillId="8" borderId="14" xfId="0" applyNumberFormat="1" applyFont="1" applyFill="1" applyBorder="1" applyAlignment="1">
      <alignment horizontal="center" vertical="center"/>
    </xf>
    <xf numFmtId="165" fontId="16" fillId="9" borderId="14" xfId="0" applyNumberFormat="1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31" fillId="9" borderId="14" xfId="0" applyFont="1" applyFill="1" applyBorder="1" applyAlignment="1">
      <alignment horizontal="center" vertical="center"/>
    </xf>
    <xf numFmtId="166" fontId="16" fillId="12" borderId="12" xfId="0" applyNumberFormat="1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14" fontId="16" fillId="9" borderId="21" xfId="0" applyNumberFormat="1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0" fontId="32" fillId="9" borderId="22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165" fontId="16" fillId="9" borderId="21" xfId="0" applyNumberFormat="1" applyFont="1" applyFill="1" applyBorder="1" applyAlignment="1">
      <alignment horizontal="center" vertical="center"/>
    </xf>
    <xf numFmtId="165" fontId="11" fillId="9" borderId="22" xfId="0" applyNumberFormat="1" applyFont="1" applyFill="1" applyBorder="1" applyAlignment="1">
      <alignment horizontal="center" vertical="center"/>
    </xf>
    <xf numFmtId="166" fontId="16" fillId="12" borderId="20" xfId="0" applyNumberFormat="1" applyFont="1" applyFill="1" applyBorder="1" applyAlignment="1">
      <alignment horizontal="center" vertical="center"/>
    </xf>
    <xf numFmtId="0" fontId="13" fillId="9" borderId="21" xfId="0" applyFont="1" applyFill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/>
    </xf>
    <xf numFmtId="14" fontId="16" fillId="8" borderId="24" xfId="0" applyNumberFormat="1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33" fillId="8" borderId="16" xfId="0" applyFont="1" applyFill="1" applyBorder="1" applyAlignment="1">
      <alignment horizontal="center" vertical="center"/>
    </xf>
    <xf numFmtId="165" fontId="16" fillId="8" borderId="24" xfId="0" applyNumberFormat="1" applyFont="1" applyFill="1" applyBorder="1" applyAlignment="1">
      <alignment horizontal="center" vertical="center"/>
    </xf>
    <xf numFmtId="165" fontId="11" fillId="8" borderId="16" xfId="0" applyNumberFormat="1" applyFont="1" applyFill="1" applyBorder="1" applyAlignment="1">
      <alignment horizontal="center" vertical="center"/>
    </xf>
    <xf numFmtId="0" fontId="13" fillId="8" borderId="24" xfId="0" applyFont="1" applyFill="1" applyBorder="1" applyAlignment="1">
      <alignment horizontal="center" vertical="center"/>
    </xf>
    <xf numFmtId="0" fontId="16" fillId="8" borderId="25" xfId="0" applyFont="1" applyFill="1" applyBorder="1" applyAlignment="1">
      <alignment horizontal="center" vertical="center"/>
    </xf>
    <xf numFmtId="14" fontId="16" fillId="8" borderId="25" xfId="0" applyNumberFormat="1" applyFont="1" applyFill="1" applyBorder="1" applyAlignment="1">
      <alignment horizontal="center" vertical="center"/>
    </xf>
    <xf numFmtId="14" fontId="16" fillId="8" borderId="26" xfId="0" applyNumberFormat="1" applyFont="1" applyFill="1" applyBorder="1" applyAlignment="1">
      <alignment horizontal="center" vertical="center"/>
    </xf>
    <xf numFmtId="0" fontId="16" fillId="8" borderId="27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/>
    </xf>
    <xf numFmtId="165" fontId="16" fillId="8" borderId="25" xfId="0" applyNumberFormat="1" applyFont="1" applyFill="1" applyBorder="1" applyAlignment="1">
      <alignment horizontal="center" vertical="center"/>
    </xf>
    <xf numFmtId="165" fontId="11" fillId="8" borderId="26" xfId="0" applyNumberFormat="1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/>
    </xf>
    <xf numFmtId="0" fontId="13" fillId="8" borderId="25" xfId="0" applyFont="1" applyFill="1" applyBorder="1" applyAlignment="1">
      <alignment horizontal="center" vertical="center"/>
    </xf>
    <xf numFmtId="165" fontId="11" fillId="9" borderId="16" xfId="0" applyNumberFormat="1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34" fillId="8" borderId="14" xfId="0" applyFont="1" applyFill="1" applyBorder="1" applyAlignment="1">
      <alignment horizontal="center" vertical="center"/>
    </xf>
    <xf numFmtId="0" fontId="35" fillId="9" borderId="14" xfId="0" applyFont="1" applyFill="1" applyBorder="1" applyAlignment="1">
      <alignment horizontal="center" vertical="center"/>
    </xf>
    <xf numFmtId="0" fontId="3" fillId="9" borderId="0" xfId="0" applyFont="1" applyFill="1"/>
    <xf numFmtId="0" fontId="16" fillId="8" borderId="28" xfId="0" applyFont="1" applyFill="1" applyBorder="1" applyAlignment="1">
      <alignment horizontal="center" vertical="center"/>
    </xf>
    <xf numFmtId="0" fontId="16" fillId="9" borderId="29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  <xf numFmtId="167" fontId="16" fillId="8" borderId="13" xfId="0" applyNumberFormat="1" applyFont="1" applyFill="1" applyBorder="1" applyAlignment="1">
      <alignment horizontal="center" vertical="center"/>
    </xf>
    <xf numFmtId="167" fontId="16" fillId="9" borderId="13" xfId="0" applyNumberFormat="1" applyFont="1" applyFill="1" applyBorder="1" applyAlignment="1">
      <alignment horizontal="center" vertical="center"/>
    </xf>
    <xf numFmtId="0" fontId="16" fillId="12" borderId="30" xfId="0" applyFont="1" applyFill="1" applyBorder="1" applyAlignment="1">
      <alignment horizontal="center" vertical="center"/>
    </xf>
    <xf numFmtId="14" fontId="16" fillId="12" borderId="13" xfId="0" applyNumberFormat="1" applyFont="1" applyFill="1" applyBorder="1" applyAlignment="1">
      <alignment horizontal="center" vertical="center"/>
    </xf>
    <xf numFmtId="0" fontId="16" fillId="12" borderId="15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165" fontId="16" fillId="12" borderId="13" xfId="0" applyNumberFormat="1" applyFont="1" applyFill="1" applyBorder="1" applyAlignment="1">
      <alignment horizontal="center" vertical="center"/>
    </xf>
    <xf numFmtId="165" fontId="11" fillId="12" borderId="14" xfId="0" applyNumberFormat="1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0" fontId="36" fillId="8" borderId="14" xfId="0" applyFont="1" applyFill="1" applyBorder="1" applyAlignment="1">
      <alignment horizontal="center" vertical="center"/>
    </xf>
    <xf numFmtId="165" fontId="16" fillId="8" borderId="17" xfId="0" applyNumberFormat="1" applyFont="1" applyFill="1" applyBorder="1" applyAlignment="1">
      <alignment horizontal="center" vertical="center"/>
    </xf>
    <xf numFmtId="0" fontId="37" fillId="9" borderId="14" xfId="0" applyFont="1" applyFill="1" applyBorder="1" applyAlignment="1">
      <alignment horizontal="center" vertical="center"/>
    </xf>
    <xf numFmtId="165" fontId="16" fillId="9" borderId="17" xfId="0" applyNumberFormat="1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14" fontId="16" fillId="8" borderId="30" xfId="0" applyNumberFormat="1" applyFont="1" applyFill="1" applyBorder="1" applyAlignment="1">
      <alignment horizontal="center" vertical="center"/>
    </xf>
    <xf numFmtId="14" fontId="16" fillId="9" borderId="30" xfId="0" applyNumberFormat="1" applyFont="1" applyFill="1" applyBorder="1" applyAlignment="1">
      <alignment horizontal="center" vertical="center"/>
    </xf>
    <xf numFmtId="167" fontId="16" fillId="8" borderId="30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167" fontId="16" fillId="9" borderId="30" xfId="0" applyNumberFormat="1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 vertical="center"/>
    </xf>
    <xf numFmtId="0" fontId="38" fillId="9" borderId="31" xfId="0" applyFont="1" applyFill="1" applyBorder="1" applyAlignment="1">
      <alignment horizontal="center"/>
    </xf>
    <xf numFmtId="0" fontId="16" fillId="9" borderId="32" xfId="0" applyFont="1" applyFill="1" applyBorder="1" applyAlignment="1">
      <alignment horizontal="center" vertical="center"/>
    </xf>
    <xf numFmtId="165" fontId="11" fillId="9" borderId="13" xfId="0" applyNumberFormat="1" applyFont="1" applyFill="1" applyBorder="1" applyAlignment="1">
      <alignment horizontal="center" vertical="center"/>
    </xf>
    <xf numFmtId="0" fontId="16" fillId="9" borderId="33" xfId="0" applyFont="1" applyFill="1" applyBorder="1" applyAlignment="1">
      <alignment horizontal="center" vertical="center"/>
    </xf>
    <xf numFmtId="0" fontId="39" fillId="9" borderId="33" xfId="0" applyFont="1" applyFill="1" applyBorder="1" applyAlignment="1">
      <alignment horizontal="center" vertical="center"/>
    </xf>
    <xf numFmtId="0" fontId="12" fillId="9" borderId="34" xfId="0" applyFont="1" applyFill="1" applyBorder="1" applyAlignment="1">
      <alignment horizontal="center" vertical="center"/>
    </xf>
    <xf numFmtId="0" fontId="16" fillId="8" borderId="33" xfId="0" applyFont="1" applyFill="1" applyBorder="1" applyAlignment="1">
      <alignment horizontal="center" vertical="center"/>
    </xf>
    <xf numFmtId="0" fontId="40" fillId="8" borderId="33" xfId="0" applyFont="1" applyFill="1" applyBorder="1" applyAlignment="1">
      <alignment horizontal="center" vertical="center"/>
    </xf>
    <xf numFmtId="0" fontId="16" fillId="8" borderId="35" xfId="0" applyFont="1" applyFill="1" applyBorder="1" applyAlignment="1">
      <alignment horizontal="center" vertical="center"/>
    </xf>
    <xf numFmtId="0" fontId="12" fillId="8" borderId="34" xfId="0" applyFont="1" applyFill="1" applyBorder="1" applyAlignment="1">
      <alignment horizontal="center" vertical="center"/>
    </xf>
    <xf numFmtId="0" fontId="16" fillId="9" borderId="35" xfId="0" applyFont="1" applyFill="1" applyBorder="1" applyAlignment="1">
      <alignment horizontal="center" vertical="center"/>
    </xf>
    <xf numFmtId="0" fontId="41" fillId="8" borderId="35" xfId="0" applyFont="1" applyFill="1" applyBorder="1" applyAlignment="1">
      <alignment horizontal="center" vertical="center"/>
    </xf>
    <xf numFmtId="0" fontId="42" fillId="9" borderId="35" xfId="0" applyFont="1" applyFill="1" applyBorder="1" applyAlignment="1">
      <alignment horizontal="center" vertical="center"/>
    </xf>
    <xf numFmtId="0" fontId="16" fillId="8" borderId="36" xfId="0" applyFont="1" applyFill="1" applyBorder="1" applyAlignment="1">
      <alignment horizontal="center" vertical="center"/>
    </xf>
    <xf numFmtId="0" fontId="43" fillId="8" borderId="36" xfId="0" applyFont="1" applyFill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/>
    </xf>
    <xf numFmtId="0" fontId="16" fillId="9" borderId="36" xfId="0" applyFont="1" applyFill="1" applyBorder="1" applyAlignment="1">
      <alignment horizontal="center" vertical="center"/>
    </xf>
    <xf numFmtId="0" fontId="44" fillId="9" borderId="36" xfId="0" applyFont="1" applyFill="1" applyBorder="1" applyAlignment="1">
      <alignment horizontal="center" vertical="center"/>
    </xf>
    <xf numFmtId="0" fontId="12" fillId="9" borderId="37" xfId="0" applyFont="1" applyFill="1" applyBorder="1" applyAlignment="1">
      <alignment horizontal="center" vertical="center"/>
    </xf>
    <xf numFmtId="166" fontId="45" fillId="9" borderId="35" xfId="0" applyNumberFormat="1" applyFont="1" applyFill="1" applyBorder="1" applyAlignment="1">
      <alignment horizontal="center"/>
    </xf>
    <xf numFmtId="165" fontId="16" fillId="8" borderId="38" xfId="0" applyNumberFormat="1" applyFont="1" applyFill="1" applyBorder="1" applyAlignment="1">
      <alignment horizontal="center" vertical="center"/>
    </xf>
    <xf numFmtId="0" fontId="13" fillId="8" borderId="17" xfId="0" applyFont="1" applyFill="1" applyBorder="1" applyAlignment="1">
      <alignment horizontal="center" vertical="center"/>
    </xf>
    <xf numFmtId="165" fontId="16" fillId="9" borderId="38" xfId="0" applyNumberFormat="1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  <xf numFmtId="166" fontId="12" fillId="9" borderId="35" xfId="0" applyNumberFormat="1" applyFont="1" applyFill="1" applyBorder="1" applyAlignment="1">
      <alignment horizontal="center" vertical="center"/>
    </xf>
    <xf numFmtId="0" fontId="46" fillId="8" borderId="30" xfId="0" applyFont="1" applyFill="1" applyBorder="1" applyAlignment="1">
      <alignment horizontal="center" vertical="center"/>
    </xf>
    <xf numFmtId="0" fontId="47" fillId="9" borderId="30" xfId="0" applyFont="1" applyFill="1" applyBorder="1" applyAlignment="1">
      <alignment horizontal="center" vertical="center"/>
    </xf>
    <xf numFmtId="166" fontId="12" fillId="8" borderId="35" xfId="0" applyNumberFormat="1" applyFont="1" applyFill="1" applyBorder="1" applyAlignment="1">
      <alignment horizontal="center" vertical="center"/>
    </xf>
    <xf numFmtId="166" fontId="12" fillId="8" borderId="36" xfId="0" applyNumberFormat="1" applyFont="1" applyFill="1" applyBorder="1" applyAlignment="1">
      <alignment horizontal="center" vertical="center"/>
    </xf>
    <xf numFmtId="166" fontId="12" fillId="9" borderId="36" xfId="0" applyNumberFormat="1" applyFont="1" applyFill="1" applyBorder="1" applyAlignment="1">
      <alignment horizontal="center" vertical="center"/>
    </xf>
    <xf numFmtId="0" fontId="48" fillId="8" borderId="0" xfId="0" applyFont="1" applyFill="1" applyAlignment="1">
      <alignment horizontal="center"/>
    </xf>
    <xf numFmtId="0" fontId="49" fillId="9" borderId="0" xfId="0" applyFont="1" applyFill="1" applyAlignment="1">
      <alignment horizontal="center"/>
    </xf>
    <xf numFmtId="0" fontId="16" fillId="11" borderId="36" xfId="0" applyFont="1" applyFill="1" applyBorder="1" applyAlignment="1">
      <alignment horizontal="center" vertical="center"/>
    </xf>
    <xf numFmtId="0" fontId="50" fillId="8" borderId="36" xfId="0" applyFont="1" applyFill="1" applyBorder="1" applyAlignment="1">
      <alignment horizontal="center" vertical="center"/>
    </xf>
    <xf numFmtId="0" fontId="12" fillId="11" borderId="37" xfId="0" applyFont="1" applyFill="1" applyBorder="1" applyAlignment="1">
      <alignment horizontal="center" vertical="center"/>
    </xf>
    <xf numFmtId="0" fontId="13" fillId="8" borderId="35" xfId="0" applyFont="1" applyFill="1" applyBorder="1" applyAlignment="1">
      <alignment horizontal="center" vertical="center"/>
    </xf>
    <xf numFmtId="0" fontId="13" fillId="9" borderId="35" xfId="0" applyFont="1" applyFill="1" applyBorder="1" applyAlignment="1">
      <alignment horizontal="center" vertical="center"/>
    </xf>
    <xf numFmtId="14" fontId="16" fillId="8" borderId="35" xfId="0" applyNumberFormat="1" applyFont="1" applyFill="1" applyBorder="1" applyAlignment="1">
      <alignment horizontal="center" vertical="center"/>
    </xf>
    <xf numFmtId="165" fontId="16" fillId="8" borderId="35" xfId="0" applyNumberFormat="1" applyFont="1" applyFill="1" applyBorder="1" applyAlignment="1">
      <alignment horizontal="center" vertical="center"/>
    </xf>
    <xf numFmtId="14" fontId="16" fillId="9" borderId="35" xfId="0" applyNumberFormat="1" applyFont="1" applyFill="1" applyBorder="1" applyAlignment="1">
      <alignment horizontal="center" vertical="center"/>
    </xf>
    <xf numFmtId="165" fontId="16" fillId="9" borderId="35" xfId="0" applyNumberFormat="1" applyFont="1" applyFill="1" applyBorder="1" applyAlignment="1">
      <alignment horizontal="center" vertical="center"/>
    </xf>
    <xf numFmtId="0" fontId="12" fillId="9" borderId="39" xfId="0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 vertical="center"/>
    </xf>
    <xf numFmtId="14" fontId="23" fillId="8" borderId="35" xfId="0" applyNumberFormat="1" applyFont="1" applyFill="1" applyBorder="1" applyAlignment="1">
      <alignment horizontal="center"/>
    </xf>
    <xf numFmtId="14" fontId="23" fillId="9" borderId="35" xfId="0" applyNumberFormat="1" applyFont="1" applyFill="1" applyBorder="1" applyAlignment="1">
      <alignment horizontal="center"/>
    </xf>
    <xf numFmtId="0" fontId="51" fillId="9" borderId="36" xfId="0" applyFont="1" applyFill="1" applyBorder="1" applyAlignment="1">
      <alignment horizontal="center" vertical="center"/>
    </xf>
    <xf numFmtId="0" fontId="52" fillId="9" borderId="35" xfId="0" applyFont="1" applyFill="1" applyBorder="1" applyAlignment="1">
      <alignment horizontal="center" vertical="center"/>
    </xf>
    <xf numFmtId="165" fontId="16" fillId="9" borderId="36" xfId="0" applyNumberFormat="1" applyFont="1" applyFill="1" applyBorder="1" applyAlignment="1">
      <alignment horizontal="center" vertical="center"/>
    </xf>
    <xf numFmtId="165" fontId="16" fillId="8" borderId="29" xfId="0" applyNumberFormat="1" applyFont="1" applyFill="1" applyBorder="1" applyAlignment="1">
      <alignment horizontal="center" vertical="center"/>
    </xf>
    <xf numFmtId="0" fontId="53" fillId="8" borderId="0" xfId="0" applyFont="1" applyFill="1" applyAlignment="1">
      <alignment horizontal="center"/>
    </xf>
    <xf numFmtId="0" fontId="12" fillId="11" borderId="39" xfId="0" applyFont="1" applyFill="1" applyBorder="1" applyAlignment="1">
      <alignment horizontal="center" vertical="center"/>
    </xf>
    <xf numFmtId="0" fontId="16" fillId="12" borderId="36" xfId="0" applyFont="1" applyFill="1" applyBorder="1" applyAlignment="1">
      <alignment horizontal="center" vertical="center"/>
    </xf>
    <xf numFmtId="165" fontId="16" fillId="12" borderId="17" xfId="0" applyNumberFormat="1" applyFont="1" applyFill="1" applyBorder="1" applyAlignment="1">
      <alignment horizontal="center" vertical="center"/>
    </xf>
    <xf numFmtId="165" fontId="16" fillId="12" borderId="35" xfId="0" applyNumberFormat="1" applyFont="1" applyFill="1" applyBorder="1" applyAlignment="1">
      <alignment horizontal="center" vertical="center"/>
    </xf>
    <xf numFmtId="0" fontId="23" fillId="9" borderId="35" xfId="0" applyFont="1" applyFill="1" applyBorder="1" applyAlignment="1">
      <alignment horizontal="center"/>
    </xf>
    <xf numFmtId="0" fontId="23" fillId="8" borderId="35" xfId="0" applyFont="1" applyFill="1" applyBorder="1" applyAlignment="1">
      <alignment horizontal="center"/>
    </xf>
    <xf numFmtId="14" fontId="16" fillId="12" borderId="35" xfId="0" applyNumberFormat="1" applyFont="1" applyFill="1" applyBorder="1" applyAlignment="1">
      <alignment horizontal="center" vertical="center"/>
    </xf>
    <xf numFmtId="0" fontId="16" fillId="12" borderId="35" xfId="0" applyFont="1" applyFill="1" applyBorder="1" applyAlignment="1">
      <alignment horizontal="center" vertical="center"/>
    </xf>
    <xf numFmtId="0" fontId="54" fillId="12" borderId="36" xfId="0" applyFont="1" applyFill="1" applyBorder="1" applyAlignment="1">
      <alignment horizontal="center" vertical="center"/>
    </xf>
    <xf numFmtId="0" fontId="12" fillId="12" borderId="39" xfId="0" applyFont="1" applyFill="1" applyBorder="1" applyAlignment="1">
      <alignment horizontal="center" vertical="center"/>
    </xf>
    <xf numFmtId="0" fontId="13" fillId="12" borderId="35" xfId="0" applyFont="1" applyFill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16" fillId="13" borderId="36" xfId="0" applyFont="1" applyFill="1" applyBorder="1" applyAlignment="1">
      <alignment horizontal="center" vertical="center"/>
    </xf>
    <xf numFmtId="165" fontId="16" fillId="13" borderId="17" xfId="0" applyNumberFormat="1" applyFont="1" applyFill="1" applyBorder="1" applyAlignment="1">
      <alignment horizontal="center" vertical="center"/>
    </xf>
    <xf numFmtId="165" fontId="16" fillId="13" borderId="35" xfId="0" applyNumberFormat="1" applyFont="1" applyFill="1" applyBorder="1" applyAlignment="1">
      <alignment horizontal="center" vertical="center"/>
    </xf>
    <xf numFmtId="0" fontId="12" fillId="13" borderId="39" xfId="0" applyFont="1" applyFill="1" applyBorder="1" applyAlignment="1">
      <alignment horizontal="center" vertical="center"/>
    </xf>
    <xf numFmtId="166" fontId="12" fillId="13" borderId="36" xfId="0" applyNumberFormat="1" applyFont="1" applyFill="1" applyBorder="1" applyAlignment="1">
      <alignment horizontal="center" vertical="center"/>
    </xf>
    <xf numFmtId="0" fontId="16" fillId="8" borderId="39" xfId="0" applyFont="1" applyFill="1" applyBorder="1" applyAlignment="1">
      <alignment horizontal="center" vertical="center"/>
    </xf>
    <xf numFmtId="165" fontId="16" fillId="8" borderId="40" xfId="0" applyNumberFormat="1" applyFont="1" applyFill="1" applyBorder="1" applyAlignment="1">
      <alignment horizontal="center" vertical="center"/>
    </xf>
    <xf numFmtId="0" fontId="16" fillId="9" borderId="39" xfId="0" applyFont="1" applyFill="1" applyBorder="1" applyAlignment="1">
      <alignment horizontal="center" vertical="center"/>
    </xf>
    <xf numFmtId="165" fontId="16" fillId="9" borderId="40" xfId="0" applyNumberFormat="1" applyFont="1" applyFill="1" applyBorder="1" applyAlignment="1">
      <alignment horizontal="center" vertical="center"/>
    </xf>
    <xf numFmtId="165" fontId="16" fillId="8" borderId="36" xfId="0" applyNumberFormat="1" applyFont="1" applyFill="1" applyBorder="1" applyAlignment="1">
      <alignment horizontal="center" vertical="center"/>
    </xf>
    <xf numFmtId="0" fontId="13" fillId="14" borderId="35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3" fontId="16" fillId="8" borderId="36" xfId="0" applyNumberFormat="1" applyFont="1" applyFill="1" applyBorder="1" applyAlignment="1">
      <alignment horizontal="center" vertical="center"/>
    </xf>
    <xf numFmtId="0" fontId="13" fillId="15" borderId="35" xfId="0" applyFont="1" applyFill="1" applyBorder="1" applyAlignment="1">
      <alignment horizontal="center" vertical="center"/>
    </xf>
    <xf numFmtId="0" fontId="16" fillId="8" borderId="41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16" fillId="8" borderId="42" xfId="0" applyFont="1" applyFill="1" applyBorder="1" applyAlignment="1">
      <alignment horizontal="center" vertical="center"/>
    </xf>
    <xf numFmtId="0" fontId="13" fillId="16" borderId="35" xfId="0" applyFont="1" applyFill="1" applyBorder="1" applyAlignment="1">
      <alignment horizontal="center" vertical="center"/>
    </xf>
    <xf numFmtId="0" fontId="13" fillId="17" borderId="35" xfId="0" applyFont="1" applyFill="1" applyBorder="1" applyAlignment="1">
      <alignment horizontal="center" vertical="center"/>
    </xf>
    <xf numFmtId="0" fontId="16" fillId="18" borderId="36" xfId="0" applyFont="1" applyFill="1" applyBorder="1" applyAlignment="1">
      <alignment horizontal="center" vertical="center"/>
    </xf>
    <xf numFmtId="0" fontId="13" fillId="18" borderId="35" xfId="0" applyFont="1" applyFill="1" applyBorder="1" applyAlignment="1">
      <alignment horizontal="center" vertical="center"/>
    </xf>
    <xf numFmtId="14" fontId="16" fillId="8" borderId="36" xfId="0" applyNumberFormat="1" applyFont="1" applyFill="1" applyBorder="1" applyAlignment="1">
      <alignment horizontal="center" vertical="center"/>
    </xf>
    <xf numFmtId="0" fontId="13" fillId="8" borderId="43" xfId="0" applyFont="1" applyFill="1" applyBorder="1" applyAlignment="1">
      <alignment horizontal="center" vertical="center"/>
    </xf>
    <xf numFmtId="0" fontId="13" fillId="8" borderId="36" xfId="0" applyFont="1" applyFill="1" applyBorder="1" applyAlignment="1">
      <alignment horizontal="center" vertical="center"/>
    </xf>
    <xf numFmtId="0" fontId="55" fillId="8" borderId="35" xfId="0" applyFont="1" applyFill="1" applyBorder="1" applyAlignment="1">
      <alignment horizontal="center" vertical="center"/>
    </xf>
    <xf numFmtId="0" fontId="56" fillId="9" borderId="35" xfId="0" applyFont="1" applyFill="1" applyBorder="1" applyAlignment="1">
      <alignment horizontal="center" vertical="center"/>
    </xf>
    <xf numFmtId="0" fontId="57" fillId="8" borderId="0" xfId="0" applyFont="1" applyFill="1" applyAlignment="1">
      <alignment horizontal="center"/>
    </xf>
    <xf numFmtId="0" fontId="58" fillId="8" borderId="35" xfId="0" applyFont="1" applyFill="1" applyBorder="1" applyAlignment="1">
      <alignment horizontal="center" vertical="center"/>
    </xf>
    <xf numFmtId="167" fontId="16" fillId="9" borderId="35" xfId="0" applyNumberFormat="1" applyFont="1" applyFill="1" applyBorder="1" applyAlignment="1">
      <alignment horizontal="center" vertical="center"/>
    </xf>
    <xf numFmtId="167" fontId="16" fillId="8" borderId="35" xfId="0" applyNumberFormat="1" applyFont="1" applyFill="1" applyBorder="1" applyAlignment="1">
      <alignment horizontal="center" vertical="center"/>
    </xf>
    <xf numFmtId="0" fontId="16" fillId="19" borderId="35" xfId="0" applyFont="1" applyFill="1" applyBorder="1" applyAlignment="1">
      <alignment horizontal="center" vertical="center"/>
    </xf>
    <xf numFmtId="167" fontId="16" fillId="19" borderId="35" xfId="0" applyNumberFormat="1" applyFont="1" applyFill="1" applyBorder="1" applyAlignment="1">
      <alignment horizontal="center" vertical="center"/>
    </xf>
    <xf numFmtId="0" fontId="59" fillId="19" borderId="0" xfId="0" applyFont="1" applyFill="1" applyAlignment="1">
      <alignment horizontal="center"/>
    </xf>
    <xf numFmtId="0" fontId="13" fillId="19" borderId="35" xfId="0" applyFont="1" applyFill="1" applyBorder="1" applyAlignment="1">
      <alignment horizontal="center" vertical="center"/>
    </xf>
    <xf numFmtId="0" fontId="12" fillId="19" borderId="35" xfId="0" applyFont="1" applyFill="1" applyBorder="1" applyAlignment="1">
      <alignment horizontal="center" vertical="center"/>
    </xf>
    <xf numFmtId="166" fontId="12" fillId="19" borderId="35" xfId="0" applyNumberFormat="1" applyFont="1" applyFill="1" applyBorder="1" applyAlignment="1">
      <alignment horizontal="center" vertical="center"/>
    </xf>
    <xf numFmtId="0" fontId="60" fillId="19" borderId="35" xfId="0" applyFont="1" applyFill="1" applyBorder="1" applyAlignment="1">
      <alignment horizontal="center" vertical="center"/>
    </xf>
    <xf numFmtId="0" fontId="12" fillId="8" borderId="35" xfId="0" applyFont="1" applyFill="1" applyBorder="1" applyAlignment="1">
      <alignment horizontal="center" vertical="center"/>
    </xf>
    <xf numFmtId="0" fontId="12" fillId="9" borderId="35" xfId="0" applyFont="1" applyFill="1" applyBorder="1" applyAlignment="1">
      <alignment horizontal="center" vertical="center"/>
    </xf>
    <xf numFmtId="3" fontId="16" fillId="8" borderId="35" xfId="0" applyNumberFormat="1" applyFont="1" applyFill="1" applyBorder="1" applyAlignment="1">
      <alignment horizontal="center" vertical="center"/>
    </xf>
    <xf numFmtId="3" fontId="16" fillId="9" borderId="35" xfId="0" applyNumberFormat="1" applyFont="1" applyFill="1" applyBorder="1" applyAlignment="1">
      <alignment horizontal="center" vertical="center"/>
    </xf>
    <xf numFmtId="0" fontId="61" fillId="9" borderId="44" xfId="0" applyFont="1" applyFill="1" applyBorder="1" applyAlignment="1">
      <alignment horizontal="center" vertical="center"/>
    </xf>
    <xf numFmtId="0" fontId="62" fillId="8" borderId="44" xfId="0" applyFont="1" applyFill="1" applyBorder="1" applyAlignment="1">
      <alignment horizontal="center" vertical="center"/>
    </xf>
    <xf numFmtId="168" fontId="12" fillId="8" borderId="35" xfId="0" applyNumberFormat="1" applyFont="1" applyFill="1" applyBorder="1" applyAlignment="1">
      <alignment horizontal="center" vertical="center"/>
    </xf>
    <xf numFmtId="0" fontId="63" fillId="20" borderId="45" xfId="0" applyFont="1" applyFill="1" applyBorder="1" applyAlignment="1">
      <alignment horizontal="center" vertical="center"/>
    </xf>
    <xf numFmtId="0" fontId="63" fillId="20" borderId="46" xfId="0" applyFont="1" applyFill="1" applyBorder="1" applyAlignment="1">
      <alignment horizontal="center" vertical="center"/>
    </xf>
    <xf numFmtId="0" fontId="63" fillId="21" borderId="55" xfId="0" applyFont="1" applyFill="1" applyBorder="1" applyAlignment="1">
      <alignment horizontal="left" vertical="center" wrapText="1"/>
    </xf>
    <xf numFmtId="0" fontId="65" fillId="21" borderId="56" xfId="0" applyFont="1" applyFill="1" applyBorder="1" applyAlignment="1">
      <alignment horizontal="center" vertical="center"/>
    </xf>
    <xf numFmtId="0" fontId="65" fillId="21" borderId="56" xfId="0" applyFont="1" applyFill="1" applyBorder="1" applyAlignment="1">
      <alignment horizontal="center" vertical="center" wrapText="1"/>
    </xf>
    <xf numFmtId="165" fontId="65" fillId="21" borderId="57" xfId="0" applyNumberFormat="1" applyFont="1" applyFill="1" applyBorder="1" applyAlignment="1">
      <alignment horizontal="center" vertical="center"/>
    </xf>
    <xf numFmtId="3" fontId="63" fillId="8" borderId="58" xfId="0" applyNumberFormat="1" applyFont="1" applyFill="1" applyBorder="1" applyAlignment="1">
      <alignment horizontal="center" vertical="center"/>
    </xf>
    <xf numFmtId="3" fontId="66" fillId="8" borderId="58" xfId="0" applyNumberFormat="1" applyFont="1" applyFill="1" applyBorder="1" applyAlignment="1">
      <alignment horizontal="center" vertical="center"/>
    </xf>
    <xf numFmtId="3" fontId="63" fillId="8" borderId="6" xfId="0" applyNumberFormat="1" applyFont="1" applyFill="1" applyBorder="1" applyAlignment="1">
      <alignment horizontal="center" vertical="center" wrapText="1"/>
    </xf>
    <xf numFmtId="0" fontId="67" fillId="21" borderId="59" xfId="0" applyFont="1" applyFill="1" applyBorder="1" applyAlignment="1">
      <alignment horizontal="left" vertical="center" wrapText="1"/>
    </xf>
    <xf numFmtId="0" fontId="68" fillId="21" borderId="35" xfId="0" applyFont="1" applyFill="1" applyBorder="1" applyAlignment="1">
      <alignment horizontal="center" vertical="center"/>
    </xf>
    <xf numFmtId="0" fontId="68" fillId="21" borderId="35" xfId="0" applyFont="1" applyFill="1" applyBorder="1" applyAlignment="1">
      <alignment horizontal="center" vertical="center" wrapText="1"/>
    </xf>
    <xf numFmtId="165" fontId="68" fillId="21" borderId="60" xfId="0" applyNumberFormat="1" applyFont="1" applyFill="1" applyBorder="1" applyAlignment="1">
      <alignment horizontal="center" vertical="center"/>
    </xf>
    <xf numFmtId="3" fontId="63" fillId="8" borderId="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63" fillId="22" borderId="59" xfId="0" applyFont="1" applyFill="1" applyBorder="1" applyAlignment="1">
      <alignment horizontal="left" vertical="center" wrapText="1"/>
    </xf>
    <xf numFmtId="0" fontId="65" fillId="22" borderId="35" xfId="0" applyFont="1" applyFill="1" applyBorder="1" applyAlignment="1">
      <alignment horizontal="center" vertical="center"/>
    </xf>
    <xf numFmtId="0" fontId="65" fillId="22" borderId="35" xfId="0" applyFont="1" applyFill="1" applyBorder="1" applyAlignment="1">
      <alignment horizontal="center" vertical="center" wrapText="1"/>
    </xf>
    <xf numFmtId="165" fontId="65" fillId="22" borderId="60" xfId="0" applyNumberFormat="1" applyFont="1" applyFill="1" applyBorder="1" applyAlignment="1">
      <alignment horizontal="center" vertical="center"/>
    </xf>
    <xf numFmtId="3" fontId="69" fillId="8" borderId="6" xfId="0" applyNumberFormat="1" applyFont="1" applyFill="1" applyBorder="1" applyAlignment="1">
      <alignment horizontal="center" vertical="center"/>
    </xf>
    <xf numFmtId="0" fontId="67" fillId="22" borderId="59" xfId="0" applyFont="1" applyFill="1" applyBorder="1" applyAlignment="1">
      <alignment horizontal="left" vertical="center" wrapText="1"/>
    </xf>
    <xf numFmtId="0" fontId="68" fillId="22" borderId="35" xfId="0" applyFont="1" applyFill="1" applyBorder="1" applyAlignment="1">
      <alignment horizontal="center" vertical="center"/>
    </xf>
    <xf numFmtId="0" fontId="68" fillId="22" borderId="35" xfId="0" applyFont="1" applyFill="1" applyBorder="1" applyAlignment="1">
      <alignment horizontal="center" vertical="center" wrapText="1"/>
    </xf>
    <xf numFmtId="165" fontId="68" fillId="22" borderId="60" xfId="0" applyNumberFormat="1" applyFont="1" applyFill="1" applyBorder="1" applyAlignment="1">
      <alignment horizontal="center" vertical="center"/>
    </xf>
    <xf numFmtId="0" fontId="63" fillId="21" borderId="59" xfId="0" applyFont="1" applyFill="1" applyBorder="1" applyAlignment="1">
      <alignment horizontal="left" vertical="center" wrapText="1"/>
    </xf>
    <xf numFmtId="0" fontId="65" fillId="21" borderId="35" xfId="0" applyFont="1" applyFill="1" applyBorder="1" applyAlignment="1">
      <alignment horizontal="center" vertical="center"/>
    </xf>
    <xf numFmtId="0" fontId="65" fillId="21" borderId="35" xfId="0" applyFont="1" applyFill="1" applyBorder="1" applyAlignment="1">
      <alignment horizontal="center" vertical="center" wrapText="1"/>
    </xf>
    <xf numFmtId="165" fontId="65" fillId="21" borderId="60" xfId="0" applyNumberFormat="1" applyFont="1" applyFill="1" applyBorder="1" applyAlignment="1">
      <alignment horizontal="center" vertical="center"/>
    </xf>
    <xf numFmtId="0" fontId="63" fillId="8" borderId="6" xfId="0" applyFont="1" applyFill="1" applyBorder="1" applyAlignment="1">
      <alignment horizontal="center" vertical="center"/>
    </xf>
    <xf numFmtId="0" fontId="70" fillId="21" borderId="35" xfId="0" applyFont="1" applyFill="1" applyBorder="1" applyAlignment="1">
      <alignment horizontal="center" vertical="center"/>
    </xf>
    <xf numFmtId="0" fontId="71" fillId="21" borderId="35" xfId="0" applyFont="1" applyFill="1" applyBorder="1" applyAlignment="1">
      <alignment horizontal="center" vertical="center"/>
    </xf>
    <xf numFmtId="0" fontId="63" fillId="21" borderId="61" xfId="0" applyFont="1" applyFill="1" applyBorder="1" applyAlignment="1">
      <alignment horizontal="left" vertical="center" wrapText="1"/>
    </xf>
    <xf numFmtId="0" fontId="65" fillId="21" borderId="62" xfId="0" applyFont="1" applyFill="1" applyBorder="1" applyAlignment="1">
      <alignment horizontal="center" vertical="center"/>
    </xf>
    <xf numFmtId="0" fontId="65" fillId="21" borderId="62" xfId="0" applyFont="1" applyFill="1" applyBorder="1" applyAlignment="1">
      <alignment horizontal="center" vertical="center" wrapText="1"/>
    </xf>
    <xf numFmtId="165" fontId="65" fillId="21" borderId="63" xfId="0" applyNumberFormat="1" applyFont="1" applyFill="1" applyBorder="1" applyAlignment="1">
      <alignment horizontal="center" vertical="center"/>
    </xf>
    <xf numFmtId="3" fontId="63" fillId="8" borderId="8" xfId="0" applyNumberFormat="1" applyFont="1" applyFill="1" applyBorder="1" applyAlignment="1">
      <alignment horizontal="center" vertical="center"/>
    </xf>
    <xf numFmtId="0" fontId="63" fillId="8" borderId="8" xfId="0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 wrapText="1"/>
    </xf>
    <xf numFmtId="0" fontId="65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165" fontId="65" fillId="0" borderId="0" xfId="0" applyNumberFormat="1" applyFont="1" applyAlignment="1">
      <alignment horizontal="center" vertical="center"/>
    </xf>
    <xf numFmtId="3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164" fontId="13" fillId="8" borderId="15" xfId="0" applyNumberFormat="1" applyFont="1" applyFill="1" applyBorder="1" applyAlignment="1">
      <alignment horizontal="center" vertical="center"/>
    </xf>
    <xf numFmtId="164" fontId="16" fillId="9" borderId="15" xfId="0" applyNumberFormat="1" applyFont="1" applyFill="1" applyBorder="1" applyAlignment="1">
      <alignment horizontal="center" vertical="center"/>
    </xf>
    <xf numFmtId="164" fontId="16" fillId="8" borderId="15" xfId="0" applyNumberFormat="1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/>
    </xf>
    <xf numFmtId="0" fontId="16" fillId="9" borderId="24" xfId="0" applyFont="1" applyFill="1" applyBorder="1" applyAlignment="1">
      <alignment horizontal="center" vertical="center"/>
    </xf>
    <xf numFmtId="14" fontId="16" fillId="9" borderId="24" xfId="0" applyNumberFormat="1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73" fillId="9" borderId="16" xfId="0" applyFont="1" applyFill="1" applyBorder="1" applyAlignment="1">
      <alignment horizontal="center" vertical="center"/>
    </xf>
    <xf numFmtId="165" fontId="16" fillId="9" borderId="24" xfId="0" applyNumberFormat="1" applyFont="1" applyFill="1" applyBorder="1" applyAlignment="1">
      <alignment horizontal="center" vertical="center"/>
    </xf>
    <xf numFmtId="164" fontId="16" fillId="12" borderId="12" xfId="0" applyNumberFormat="1" applyFont="1" applyFill="1" applyBorder="1" applyAlignment="1">
      <alignment horizontal="center" vertical="center"/>
    </xf>
    <xf numFmtId="0" fontId="13" fillId="9" borderId="24" xfId="0" applyFont="1" applyFill="1" applyBorder="1" applyAlignment="1">
      <alignment horizontal="center" vertical="center"/>
    </xf>
    <xf numFmtId="169" fontId="12" fillId="8" borderId="36" xfId="0" applyNumberFormat="1" applyFont="1" applyFill="1" applyBorder="1" applyAlignment="1">
      <alignment horizontal="center" vertical="center"/>
    </xf>
    <xf numFmtId="169" fontId="12" fillId="9" borderId="36" xfId="0" applyNumberFormat="1" applyFont="1" applyFill="1" applyBorder="1" applyAlignment="1">
      <alignment horizontal="center" vertical="center"/>
    </xf>
    <xf numFmtId="0" fontId="12" fillId="9" borderId="60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12" borderId="15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167" fontId="16" fillId="9" borderId="0" xfId="0" applyNumberFormat="1" applyFont="1" applyFill="1" applyAlignment="1">
      <alignment horizontal="center" vertical="center"/>
    </xf>
    <xf numFmtId="165" fontId="16" fillId="9" borderId="0" xfId="0" applyNumberFormat="1" applyFont="1" applyFill="1" applyAlignment="1">
      <alignment horizontal="center" vertical="center"/>
    </xf>
    <xf numFmtId="169" fontId="12" fillId="9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167" fontId="16" fillId="8" borderId="0" xfId="0" applyNumberFormat="1" applyFont="1" applyFill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9" fontId="12" fillId="8" borderId="0" xfId="0" applyNumberFormat="1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63" fillId="6" borderId="51" xfId="0" applyFont="1" applyFill="1" applyBorder="1" applyAlignment="1">
      <alignment horizontal="center" vertical="center" wrapText="1"/>
    </xf>
    <xf numFmtId="0" fontId="63" fillId="6" borderId="64" xfId="0" applyFont="1" applyFill="1" applyBorder="1" applyAlignment="1">
      <alignment horizontal="center" vertical="center" wrapText="1"/>
    </xf>
    <xf numFmtId="0" fontId="63" fillId="2" borderId="65" xfId="0" applyFont="1" applyFill="1" applyBorder="1" applyAlignment="1">
      <alignment horizontal="center" vertical="center" wrapText="1"/>
    </xf>
    <xf numFmtId="0" fontId="74" fillId="23" borderId="48" xfId="0" applyFont="1" applyFill="1" applyBorder="1" applyAlignment="1">
      <alignment horizontal="center" vertical="center" wrapText="1"/>
    </xf>
    <xf numFmtId="0" fontId="65" fillId="6" borderId="55" xfId="0" applyFont="1" applyFill="1" applyBorder="1" applyAlignment="1">
      <alignment horizontal="center" vertical="center"/>
    </xf>
    <xf numFmtId="0" fontId="65" fillId="6" borderId="56" xfId="0" applyFont="1" applyFill="1" applyBorder="1" applyAlignment="1">
      <alignment horizontal="center" vertical="center"/>
    </xf>
    <xf numFmtId="0" fontId="65" fillId="6" borderId="66" xfId="0" applyFont="1" applyFill="1" applyBorder="1" applyAlignment="1">
      <alignment horizontal="center" vertical="center"/>
    </xf>
    <xf numFmtId="3" fontId="63" fillId="6" borderId="67" xfId="0" applyNumberFormat="1" applyFont="1" applyFill="1" applyBorder="1" applyAlignment="1">
      <alignment horizontal="center" vertical="center"/>
    </xf>
    <xf numFmtId="3" fontId="72" fillId="6" borderId="67" xfId="0" applyNumberFormat="1" applyFont="1" applyFill="1" applyBorder="1" applyAlignment="1">
      <alignment horizontal="center" vertical="center"/>
    </xf>
    <xf numFmtId="3" fontId="63" fillId="24" borderId="58" xfId="0" applyNumberFormat="1" applyFont="1" applyFill="1" applyBorder="1" applyAlignment="1">
      <alignment horizontal="center" vertical="center"/>
    </xf>
    <xf numFmtId="0" fontId="65" fillId="12" borderId="59" xfId="0" applyFont="1" applyFill="1" applyBorder="1" applyAlignment="1">
      <alignment horizontal="center" vertical="center"/>
    </xf>
    <xf numFmtId="0" fontId="65" fillId="12" borderId="35" xfId="0" applyFont="1" applyFill="1" applyBorder="1" applyAlignment="1">
      <alignment horizontal="center" vertical="center"/>
    </xf>
    <xf numFmtId="0" fontId="65" fillId="12" borderId="68" xfId="0" applyFont="1" applyFill="1" applyBorder="1" applyAlignment="1">
      <alignment horizontal="center" vertical="center"/>
    </xf>
    <xf numFmtId="3" fontId="63" fillId="6" borderId="69" xfId="0" applyNumberFormat="1" applyFont="1" applyFill="1" applyBorder="1" applyAlignment="1">
      <alignment horizontal="center" vertical="center"/>
    </xf>
    <xf numFmtId="3" fontId="72" fillId="6" borderId="69" xfId="0" applyNumberFormat="1" applyFont="1" applyFill="1" applyBorder="1" applyAlignment="1">
      <alignment horizontal="center" vertical="center"/>
    </xf>
    <xf numFmtId="3" fontId="63" fillId="24" borderId="6" xfId="0" applyNumberFormat="1" applyFont="1" applyFill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4" fillId="25" borderId="73" xfId="0" applyFont="1" applyFill="1" applyBorder="1" applyAlignment="1">
      <alignment horizontal="center" vertical="center"/>
    </xf>
    <xf numFmtId="0" fontId="4" fillId="25" borderId="73" xfId="0" applyFont="1" applyFill="1" applyBorder="1" applyAlignment="1">
      <alignment horizontal="center" vertical="center" wrapText="1"/>
    </xf>
    <xf numFmtId="0" fontId="78" fillId="25" borderId="73" xfId="0" applyFont="1" applyFill="1" applyBorder="1" applyAlignment="1">
      <alignment horizontal="center" vertical="center"/>
    </xf>
    <xf numFmtId="3" fontId="75" fillId="0" borderId="0" xfId="0" applyNumberFormat="1" applyFont="1" applyAlignment="1">
      <alignment horizontal="center" vertical="center"/>
    </xf>
    <xf numFmtId="14" fontId="75" fillId="8" borderId="41" xfId="0" applyNumberFormat="1" applyFont="1" applyFill="1" applyBorder="1" applyAlignment="1">
      <alignment horizontal="center" vertical="center"/>
    </xf>
    <xf numFmtId="0" fontId="75" fillId="8" borderId="41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3" fontId="75" fillId="8" borderId="44" xfId="0" applyNumberFormat="1" applyFont="1" applyFill="1" applyBorder="1" applyAlignment="1">
      <alignment horizontal="center" vertical="center"/>
    </xf>
    <xf numFmtId="14" fontId="75" fillId="26" borderId="41" xfId="0" applyNumberFormat="1" applyFont="1" applyFill="1" applyBorder="1" applyAlignment="1">
      <alignment horizontal="center" vertical="center"/>
    </xf>
    <xf numFmtId="0" fontId="75" fillId="26" borderId="41" xfId="0" applyFont="1" applyFill="1" applyBorder="1" applyAlignment="1">
      <alignment horizontal="center" vertical="center"/>
    </xf>
    <xf numFmtId="0" fontId="3" fillId="26" borderId="41" xfId="0" applyFont="1" applyFill="1" applyBorder="1" applyAlignment="1">
      <alignment horizontal="center" vertical="center"/>
    </xf>
    <xf numFmtId="3" fontId="75" fillId="26" borderId="44" xfId="0" applyNumberFormat="1" applyFont="1" applyFill="1" applyBorder="1" applyAlignment="1">
      <alignment horizontal="center" vertical="center"/>
    </xf>
    <xf numFmtId="14" fontId="75" fillId="26" borderId="73" xfId="0" applyNumberFormat="1" applyFont="1" applyFill="1" applyBorder="1" applyAlignment="1">
      <alignment horizontal="center" vertical="center"/>
    </xf>
    <xf numFmtId="0" fontId="75" fillId="26" borderId="73" xfId="0" applyFont="1" applyFill="1" applyBorder="1" applyAlignment="1">
      <alignment horizontal="center" vertical="center"/>
    </xf>
    <xf numFmtId="0" fontId="75" fillId="26" borderId="44" xfId="0" applyFont="1" applyFill="1" applyBorder="1" applyAlignment="1">
      <alignment horizontal="center" vertical="center"/>
    </xf>
    <xf numFmtId="14" fontId="75" fillId="8" borderId="73" xfId="0" applyNumberFormat="1" applyFont="1" applyFill="1" applyBorder="1" applyAlignment="1">
      <alignment horizontal="center" vertical="center"/>
    </xf>
    <xf numFmtId="0" fontId="75" fillId="8" borderId="73" xfId="0" applyFont="1" applyFill="1" applyBorder="1" applyAlignment="1">
      <alignment horizontal="center" vertical="center"/>
    </xf>
    <xf numFmtId="0" fontId="75" fillId="8" borderId="44" xfId="0" applyFont="1" applyFill="1" applyBorder="1" applyAlignment="1">
      <alignment horizontal="center" vertical="center"/>
    </xf>
    <xf numFmtId="3" fontId="75" fillId="26" borderId="44" xfId="0" applyNumberFormat="1" applyFont="1" applyFill="1" applyBorder="1" applyAlignment="1">
      <alignment horizontal="center" vertical="center" wrapText="1"/>
    </xf>
    <xf numFmtId="0" fontId="79" fillId="8" borderId="41" xfId="0" applyFont="1" applyFill="1" applyBorder="1" applyAlignment="1">
      <alignment horizontal="center"/>
    </xf>
    <xf numFmtId="0" fontId="80" fillId="8" borderId="41" xfId="0" applyFont="1" applyFill="1" applyBorder="1" applyAlignment="1">
      <alignment horizontal="center"/>
    </xf>
    <xf numFmtId="0" fontId="7" fillId="14" borderId="44" xfId="0" applyFont="1" applyFill="1" applyBorder="1" applyAlignment="1">
      <alignment horizontal="center" vertical="center"/>
    </xf>
    <xf numFmtId="3" fontId="75" fillId="8" borderId="44" xfId="0" applyNumberFormat="1" applyFont="1" applyFill="1" applyBorder="1" applyAlignment="1">
      <alignment horizontal="center" vertical="center" wrapText="1"/>
    </xf>
    <xf numFmtId="0" fontId="75" fillId="26" borderId="44" xfId="0" applyFont="1" applyFill="1" applyBorder="1" applyAlignment="1">
      <alignment horizontal="center" vertical="center" wrapText="1"/>
    </xf>
    <xf numFmtId="0" fontId="81" fillId="8" borderId="44" xfId="0" applyFont="1" applyFill="1" applyBorder="1" applyAlignment="1">
      <alignment horizontal="center" vertical="center"/>
    </xf>
    <xf numFmtId="0" fontId="71" fillId="26" borderId="41" xfId="0" applyFont="1" applyFill="1" applyBorder="1" applyAlignment="1">
      <alignment horizontal="center"/>
    </xf>
    <xf numFmtId="0" fontId="82" fillId="26" borderId="44" xfId="0" applyFont="1" applyFill="1" applyBorder="1" applyAlignment="1">
      <alignment horizontal="center" vertical="center"/>
    </xf>
    <xf numFmtId="0" fontId="83" fillId="26" borderId="35" xfId="0" applyFont="1" applyFill="1" applyBorder="1" applyAlignment="1">
      <alignment horizontal="center" vertical="center"/>
    </xf>
    <xf numFmtId="3" fontId="84" fillId="8" borderId="44" xfId="0" applyNumberFormat="1" applyFont="1" applyFill="1" applyBorder="1" applyAlignment="1">
      <alignment horizontal="center" vertical="center" wrapText="1"/>
    </xf>
    <xf numFmtId="0" fontId="75" fillId="26" borderId="44" xfId="0" applyFont="1" applyFill="1" applyBorder="1" applyAlignment="1">
      <alignment horizontal="center"/>
    </xf>
    <xf numFmtId="3" fontId="75" fillId="26" borderId="44" xfId="0" applyNumberFormat="1" applyFont="1" applyFill="1" applyBorder="1" applyAlignment="1">
      <alignment horizontal="center"/>
    </xf>
    <xf numFmtId="3" fontId="75" fillId="8" borderId="44" xfId="0" applyNumberFormat="1" applyFont="1" applyFill="1" applyBorder="1" applyAlignment="1">
      <alignment horizontal="center"/>
    </xf>
    <xf numFmtId="14" fontId="75" fillId="26" borderId="73" xfId="0" applyNumberFormat="1" applyFont="1" applyFill="1" applyBorder="1" applyAlignment="1">
      <alignment horizontal="center"/>
    </xf>
    <xf numFmtId="14" fontId="75" fillId="8" borderId="73" xfId="0" applyNumberFormat="1" applyFont="1" applyFill="1" applyBorder="1" applyAlignment="1">
      <alignment horizontal="center"/>
    </xf>
    <xf numFmtId="0" fontId="75" fillId="8" borderId="44" xfId="0" applyFont="1" applyFill="1" applyBorder="1" applyAlignment="1">
      <alignment horizontal="center"/>
    </xf>
    <xf numFmtId="3" fontId="85" fillId="26" borderId="44" xfId="0" applyNumberFormat="1" applyFont="1" applyFill="1" applyBorder="1" applyAlignment="1">
      <alignment horizontal="center" vertical="center"/>
    </xf>
    <xf numFmtId="3" fontId="86" fillId="8" borderId="44" xfId="0" applyNumberFormat="1" applyFont="1" applyFill="1" applyBorder="1" applyAlignment="1">
      <alignment horizontal="center" vertical="center"/>
    </xf>
    <xf numFmtId="0" fontId="87" fillId="8" borderId="41" xfId="0" applyFont="1" applyFill="1" applyBorder="1"/>
    <xf numFmtId="0" fontId="7" fillId="26" borderId="44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5" fillId="8" borderId="44" xfId="0" applyFont="1" applyFill="1" applyBorder="1" applyAlignment="1">
      <alignment horizontal="center" vertical="center" wrapText="1"/>
    </xf>
    <xf numFmtId="3" fontId="75" fillId="8" borderId="41" xfId="0" applyNumberFormat="1" applyFont="1" applyFill="1" applyBorder="1" applyAlignment="1">
      <alignment horizontal="center" vertical="center"/>
    </xf>
    <xf numFmtId="3" fontId="75" fillId="26" borderId="41" xfId="0" applyNumberFormat="1" applyFont="1" applyFill="1" applyBorder="1" applyAlignment="1">
      <alignment horizontal="center" vertical="center"/>
    </xf>
    <xf numFmtId="3" fontId="3" fillId="26" borderId="41" xfId="0" applyNumberFormat="1" applyFont="1" applyFill="1" applyBorder="1" applyAlignment="1">
      <alignment wrapText="1"/>
    </xf>
    <xf numFmtId="0" fontId="3" fillId="8" borderId="41" xfId="0" applyFont="1" applyFill="1" applyBorder="1" applyAlignment="1">
      <alignment horizontal="center"/>
    </xf>
    <xf numFmtId="0" fontId="88" fillId="8" borderId="41" xfId="0" applyFont="1" applyFill="1" applyBorder="1" applyAlignment="1">
      <alignment horizontal="center"/>
    </xf>
    <xf numFmtId="3" fontId="3" fillId="8" borderId="41" xfId="0" applyNumberFormat="1" applyFont="1" applyFill="1" applyBorder="1" applyAlignment="1">
      <alignment wrapText="1"/>
    </xf>
    <xf numFmtId="0" fontId="3" fillId="26" borderId="41" xfId="0" applyFont="1" applyFill="1" applyBorder="1" applyAlignment="1">
      <alignment horizontal="center"/>
    </xf>
    <xf numFmtId="0" fontId="89" fillId="26" borderId="41" xfId="0" applyFont="1" applyFill="1" applyBorder="1" applyAlignment="1">
      <alignment horizontal="center"/>
    </xf>
    <xf numFmtId="0" fontId="75" fillId="8" borderId="74" xfId="0" applyFont="1" applyFill="1" applyBorder="1" applyAlignment="1">
      <alignment horizontal="center" vertical="center"/>
    </xf>
    <xf numFmtId="0" fontId="90" fillId="8" borderId="74" xfId="0" applyFont="1" applyFill="1" applyBorder="1" applyAlignment="1">
      <alignment horizontal="center"/>
    </xf>
    <xf numFmtId="0" fontId="91" fillId="26" borderId="74" xfId="0" applyFont="1" applyFill="1" applyBorder="1" applyAlignment="1">
      <alignment horizontal="center"/>
    </xf>
    <xf numFmtId="0" fontId="92" fillId="0" borderId="0" xfId="0" applyFont="1" applyAlignment="1">
      <alignment horizontal="center" vertical="center"/>
    </xf>
    <xf numFmtId="0" fontId="92" fillId="19" borderId="41" xfId="0" applyFont="1" applyFill="1" applyBorder="1" applyAlignment="1">
      <alignment horizontal="center" vertical="center" wrapText="1"/>
    </xf>
    <xf numFmtId="0" fontId="93" fillId="28" borderId="41" xfId="0" applyFont="1" applyFill="1" applyBorder="1" applyAlignment="1">
      <alignment horizontal="center" vertical="center" wrapText="1"/>
    </xf>
    <xf numFmtId="0" fontId="93" fillId="28" borderId="41" xfId="0" applyFont="1" applyFill="1" applyBorder="1" applyAlignment="1">
      <alignment horizontal="center" wrapText="1"/>
    </xf>
    <xf numFmtId="0" fontId="92" fillId="29" borderId="41" xfId="0" applyFont="1" applyFill="1" applyBorder="1" applyAlignment="1">
      <alignment horizontal="center" vertical="center" wrapText="1"/>
    </xf>
    <xf numFmtId="0" fontId="92" fillId="30" borderId="41" xfId="0" applyFont="1" applyFill="1" applyBorder="1" applyAlignment="1">
      <alignment horizontal="center" vertical="center" wrapText="1"/>
    </xf>
    <xf numFmtId="0" fontId="92" fillId="31" borderId="41" xfId="0" applyFont="1" applyFill="1" applyBorder="1" applyAlignment="1">
      <alignment horizontal="center" vertical="center" wrapText="1"/>
    </xf>
    <xf numFmtId="0" fontId="92" fillId="32" borderId="41" xfId="0" applyFont="1" applyFill="1" applyBorder="1" applyAlignment="1">
      <alignment horizontal="center" vertical="center" wrapText="1"/>
    </xf>
    <xf numFmtId="3" fontId="92" fillId="33" borderId="75" xfId="0" applyNumberFormat="1" applyFont="1" applyFill="1" applyBorder="1" applyAlignment="1">
      <alignment horizontal="center" vertical="center"/>
    </xf>
    <xf numFmtId="3" fontId="92" fillId="8" borderId="76" xfId="0" applyNumberFormat="1" applyFont="1" applyFill="1" applyBorder="1" applyAlignment="1">
      <alignment horizontal="center" vertical="center"/>
    </xf>
    <xf numFmtId="3" fontId="94" fillId="0" borderId="41" xfId="0" applyNumberFormat="1" applyFont="1" applyBorder="1" applyAlignment="1">
      <alignment horizontal="center" vertical="center"/>
    </xf>
    <xf numFmtId="0" fontId="94" fillId="6" borderId="41" xfId="0" applyFont="1" applyFill="1" applyBorder="1" applyAlignment="1">
      <alignment horizontal="center" vertical="center"/>
    </xf>
    <xf numFmtId="0" fontId="94" fillId="6" borderId="41" xfId="0" applyFont="1" applyFill="1" applyBorder="1" applyAlignment="1">
      <alignment horizontal="center"/>
    </xf>
    <xf numFmtId="0" fontId="92" fillId="34" borderId="41" xfId="0" applyFont="1" applyFill="1" applyBorder="1" applyAlignment="1">
      <alignment horizontal="center" vertical="center"/>
    </xf>
    <xf numFmtId="1" fontId="92" fillId="35" borderId="41" xfId="0" applyNumberFormat="1" applyFont="1" applyFill="1" applyBorder="1" applyAlignment="1">
      <alignment horizontal="center" vertical="center"/>
    </xf>
    <xf numFmtId="0" fontId="94" fillId="23" borderId="41" xfId="0" applyFont="1" applyFill="1" applyBorder="1" applyAlignment="1">
      <alignment horizontal="center" vertical="center"/>
    </xf>
    <xf numFmtId="0" fontId="92" fillId="0" borderId="41" xfId="0" applyFont="1" applyBorder="1" applyAlignment="1">
      <alignment horizontal="center" vertical="center"/>
    </xf>
    <xf numFmtId="3" fontId="92" fillId="33" borderId="77" xfId="0" applyNumberFormat="1" applyFont="1" applyFill="1" applyBorder="1" applyAlignment="1">
      <alignment horizontal="center" vertical="center"/>
    </xf>
    <xf numFmtId="3" fontId="92" fillId="8" borderId="78" xfId="0" applyNumberFormat="1" applyFont="1" applyFill="1" applyBorder="1" applyAlignment="1">
      <alignment horizontal="center" vertical="center"/>
    </xf>
    <xf numFmtId="0" fontId="92" fillId="35" borderId="41" xfId="0" applyFont="1" applyFill="1" applyBorder="1" applyAlignment="1">
      <alignment horizontal="center" vertical="center"/>
    </xf>
    <xf numFmtId="0" fontId="94" fillId="0" borderId="0" xfId="0" applyFont="1"/>
    <xf numFmtId="3" fontId="92" fillId="7" borderId="75" xfId="0" applyNumberFormat="1" applyFont="1" applyFill="1" applyBorder="1" applyAlignment="1">
      <alignment horizontal="center" vertical="center"/>
    </xf>
    <xf numFmtId="3" fontId="95" fillId="36" borderId="76" xfId="0" applyNumberFormat="1" applyFont="1" applyFill="1" applyBorder="1" applyAlignment="1">
      <alignment horizontal="center"/>
    </xf>
    <xf numFmtId="3" fontId="92" fillId="7" borderId="81" xfId="0" applyNumberFormat="1" applyFont="1" applyFill="1" applyBorder="1" applyAlignment="1">
      <alignment horizontal="center" vertical="center"/>
    </xf>
    <xf numFmtId="3" fontId="95" fillId="36" borderId="82" xfId="0" applyNumberFormat="1" applyFont="1" applyFill="1" applyBorder="1" applyAlignment="1">
      <alignment horizontal="center" vertical="center"/>
    </xf>
    <xf numFmtId="4" fontId="95" fillId="36" borderId="82" xfId="0" applyNumberFormat="1" applyFont="1" applyFill="1" applyBorder="1" applyAlignment="1">
      <alignment horizontal="center" vertical="center"/>
    </xf>
    <xf numFmtId="0" fontId="92" fillId="12" borderId="0" xfId="0" applyFont="1" applyFill="1" applyAlignment="1">
      <alignment horizontal="center"/>
    </xf>
    <xf numFmtId="0" fontId="94" fillId="12" borderId="0" xfId="0" applyFont="1" applyFill="1" applyAlignment="1">
      <alignment horizontal="center"/>
    </xf>
    <xf numFmtId="0" fontId="94" fillId="12" borderId="83" xfId="0" applyFont="1" applyFill="1" applyBorder="1" applyAlignment="1">
      <alignment horizontal="center"/>
    </xf>
    <xf numFmtId="0" fontId="92" fillId="33" borderId="70" xfId="0" applyFont="1" applyFill="1" applyBorder="1" applyAlignment="1">
      <alignment horizontal="center"/>
    </xf>
    <xf numFmtId="0" fontId="92" fillId="33" borderId="71" xfId="0" applyFont="1" applyFill="1" applyBorder="1" applyAlignment="1">
      <alignment horizontal="center"/>
    </xf>
    <xf numFmtId="0" fontId="92" fillId="12" borderId="83" xfId="0" applyFont="1" applyFill="1" applyBorder="1" applyAlignment="1">
      <alignment horizontal="center"/>
    </xf>
    <xf numFmtId="0" fontId="92" fillId="33" borderId="84" xfId="0" applyFont="1" applyFill="1" applyBorder="1" applyAlignment="1">
      <alignment horizontal="center" vertical="center" wrapText="1"/>
    </xf>
    <xf numFmtId="0" fontId="94" fillId="0" borderId="85" xfId="0" applyFont="1" applyBorder="1" applyAlignment="1">
      <alignment horizontal="center" vertical="center" wrapText="1"/>
    </xf>
    <xf numFmtId="0" fontId="94" fillId="0" borderId="86" xfId="0" applyFont="1" applyBorder="1" applyAlignment="1">
      <alignment horizontal="center" vertical="center" wrapText="1"/>
    </xf>
    <xf numFmtId="14" fontId="94" fillId="0" borderId="86" xfId="0" applyNumberFormat="1" applyFont="1" applyBorder="1" applyAlignment="1">
      <alignment horizontal="center" vertical="center" wrapText="1"/>
    </xf>
    <xf numFmtId="14" fontId="94" fillId="8" borderId="87" xfId="0" applyNumberFormat="1" applyFont="1" applyFill="1" applyBorder="1" applyAlignment="1">
      <alignment horizontal="center" vertical="center" wrapText="1"/>
    </xf>
    <xf numFmtId="0" fontId="94" fillId="12" borderId="88" xfId="0" applyFont="1" applyFill="1" applyBorder="1" applyAlignment="1">
      <alignment horizontal="center"/>
    </xf>
    <xf numFmtId="0" fontId="92" fillId="33" borderId="89" xfId="0" applyFont="1" applyFill="1" applyBorder="1" applyAlignment="1">
      <alignment horizontal="center" vertical="center" wrapText="1"/>
    </xf>
    <xf numFmtId="0" fontId="94" fillId="0" borderId="91" xfId="0" applyFont="1" applyBorder="1" applyAlignment="1">
      <alignment horizontal="center" vertical="center" wrapText="1"/>
    </xf>
    <xf numFmtId="0" fontId="96" fillId="0" borderId="91" xfId="0" applyFont="1" applyBorder="1" applyAlignment="1">
      <alignment horizontal="center" vertical="center" wrapText="1"/>
    </xf>
    <xf numFmtId="14" fontId="94" fillId="0" borderId="91" xfId="0" applyNumberFormat="1" applyFont="1" applyBorder="1" applyAlignment="1">
      <alignment horizontal="center" vertical="center" wrapText="1"/>
    </xf>
    <xf numFmtId="14" fontId="94" fillId="8" borderId="92" xfId="0" applyNumberFormat="1" applyFont="1" applyFill="1" applyBorder="1" applyAlignment="1">
      <alignment horizontal="center" vertical="center" wrapText="1"/>
    </xf>
    <xf numFmtId="0" fontId="94" fillId="8" borderId="0" xfId="0" applyFont="1" applyFill="1" applyAlignment="1">
      <alignment horizontal="center"/>
    </xf>
    <xf numFmtId="0" fontId="97" fillId="0" borderId="86" xfId="0" applyFont="1" applyBorder="1" applyAlignment="1">
      <alignment horizontal="center" vertical="center" wrapText="1"/>
    </xf>
    <xf numFmtId="14" fontId="94" fillId="8" borderId="86" xfId="0" applyNumberFormat="1" applyFont="1" applyFill="1" applyBorder="1" applyAlignment="1">
      <alignment horizontal="center" vertical="center" wrapText="1"/>
    </xf>
    <xf numFmtId="0" fontId="92" fillId="33" borderId="95" xfId="0" applyFont="1" applyFill="1" applyBorder="1" applyAlignment="1">
      <alignment horizontal="center" vertical="center" wrapText="1"/>
    </xf>
    <xf numFmtId="0" fontId="98" fillId="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99" fillId="0" borderId="97" xfId="0" applyFont="1" applyBorder="1" applyAlignment="1">
      <alignment horizontal="center" vertical="center" wrapText="1"/>
    </xf>
    <xf numFmtId="14" fontId="94" fillId="0" borderId="97" xfId="0" applyNumberFormat="1" applyFont="1" applyBorder="1" applyAlignment="1">
      <alignment horizontal="center" vertical="center" wrapText="1"/>
    </xf>
    <xf numFmtId="14" fontId="94" fillId="8" borderId="97" xfId="0" applyNumberFormat="1" applyFont="1" applyFill="1" applyBorder="1" applyAlignment="1">
      <alignment horizontal="center" vertical="center" wrapText="1"/>
    </xf>
    <xf numFmtId="0" fontId="92" fillId="33" borderId="99" xfId="0" applyFont="1" applyFill="1" applyBorder="1" applyAlignment="1">
      <alignment horizontal="center" vertical="center" wrapText="1"/>
    </xf>
    <xf numFmtId="0" fontId="94" fillId="0" borderId="101" xfId="0" applyFont="1" applyBorder="1" applyAlignment="1">
      <alignment horizontal="center" vertical="center" wrapText="1"/>
    </xf>
    <xf numFmtId="0" fontId="100" fillId="0" borderId="102" xfId="0" applyFont="1" applyBorder="1" applyAlignment="1">
      <alignment horizontal="center" vertical="center" wrapText="1"/>
    </xf>
    <xf numFmtId="14" fontId="94" fillId="0" borderId="103" xfId="0" applyNumberFormat="1" applyFont="1" applyBorder="1" applyAlignment="1">
      <alignment horizontal="center" vertical="center" wrapText="1"/>
    </xf>
    <xf numFmtId="14" fontId="94" fillId="8" borderId="103" xfId="0" applyNumberFormat="1" applyFont="1" applyFill="1" applyBorder="1" applyAlignment="1">
      <alignment horizontal="center" vertical="center" wrapText="1"/>
    </xf>
    <xf numFmtId="0" fontId="94" fillId="0" borderId="105" xfId="0" applyFont="1" applyBorder="1" applyAlignment="1">
      <alignment horizontal="center" vertical="center" wrapText="1"/>
    </xf>
    <xf numFmtId="0" fontId="101" fillId="0" borderId="105" xfId="0" applyFont="1" applyBorder="1" applyAlignment="1">
      <alignment horizontal="center" vertical="center" wrapText="1"/>
    </xf>
    <xf numFmtId="0" fontId="92" fillId="33" borderId="107" xfId="0" applyFont="1" applyFill="1" applyBorder="1" applyAlignment="1">
      <alignment horizontal="center" vertical="center" wrapText="1"/>
    </xf>
    <xf numFmtId="0" fontId="94" fillId="0" borderId="108" xfId="0" applyFont="1" applyBorder="1" applyAlignment="1">
      <alignment horizontal="center" vertical="center" wrapText="1"/>
    </xf>
    <xf numFmtId="0" fontId="102" fillId="0" borderId="108" xfId="0" applyFont="1" applyBorder="1" applyAlignment="1">
      <alignment horizontal="center" vertical="center" wrapText="1"/>
    </xf>
    <xf numFmtId="0" fontId="103" fillId="0" borderId="109" xfId="0" applyFont="1" applyBorder="1" applyAlignment="1">
      <alignment horizontal="center" vertical="center" wrapText="1"/>
    </xf>
    <xf numFmtId="14" fontId="94" fillId="0" borderId="109" xfId="0" applyNumberFormat="1" applyFont="1" applyBorder="1" applyAlignment="1">
      <alignment horizontal="center" vertical="center" wrapText="1"/>
    </xf>
    <xf numFmtId="0" fontId="94" fillId="0" borderId="102" xfId="0" applyFont="1" applyBorder="1" applyAlignment="1">
      <alignment horizontal="center" vertical="center" wrapText="1"/>
    </xf>
    <xf numFmtId="0" fontId="104" fillId="0" borderId="102" xfId="0" applyFont="1" applyBorder="1" applyAlignment="1">
      <alignment horizontal="center" vertical="center" wrapText="1"/>
    </xf>
    <xf numFmtId="0" fontId="94" fillId="0" borderId="109" xfId="0" applyFont="1" applyBorder="1" applyAlignment="1">
      <alignment horizontal="center" vertical="center" wrapText="1"/>
    </xf>
    <xf numFmtId="14" fontId="94" fillId="8" borderId="109" xfId="0" applyNumberFormat="1" applyFont="1" applyFill="1" applyBorder="1" applyAlignment="1">
      <alignment horizontal="center" vertical="center" wrapText="1"/>
    </xf>
    <xf numFmtId="0" fontId="94" fillId="0" borderId="103" xfId="0" applyFont="1" applyBorder="1" applyAlignment="1">
      <alignment horizontal="center" vertical="center" wrapText="1"/>
    </xf>
    <xf numFmtId="0" fontId="8" fillId="8" borderId="114" xfId="0" applyFont="1" applyFill="1" applyBorder="1" applyAlignment="1">
      <alignment horizontal="center"/>
    </xf>
    <xf numFmtId="0" fontId="105" fillId="8" borderId="115" xfId="0" applyFont="1" applyFill="1" applyBorder="1" applyAlignment="1">
      <alignment horizontal="center"/>
    </xf>
    <xf numFmtId="0" fontId="106" fillId="0" borderId="116" xfId="0" applyFont="1" applyBorder="1" applyAlignment="1">
      <alignment horizontal="center" vertical="center" wrapText="1"/>
    </xf>
    <xf numFmtId="167" fontId="94" fillId="0" borderId="116" xfId="0" applyNumberFormat="1" applyFont="1" applyBorder="1" applyAlignment="1">
      <alignment horizontal="center" vertical="center" wrapText="1"/>
    </xf>
    <xf numFmtId="14" fontId="94" fillId="8" borderId="116" xfId="0" applyNumberFormat="1" applyFont="1" applyFill="1" applyBorder="1" applyAlignment="1">
      <alignment horizontal="center" vertical="center" wrapText="1"/>
    </xf>
    <xf numFmtId="0" fontId="105" fillId="8" borderId="99" xfId="0" applyFont="1" applyFill="1" applyBorder="1" applyAlignment="1">
      <alignment horizontal="center"/>
    </xf>
    <xf numFmtId="0" fontId="107" fillId="0" borderId="117" xfId="0" applyFont="1" applyBorder="1" applyAlignment="1">
      <alignment horizontal="center" vertical="center" wrapText="1"/>
    </xf>
    <xf numFmtId="0" fontId="108" fillId="0" borderId="117" xfId="0" applyFont="1" applyBorder="1" applyAlignment="1">
      <alignment horizontal="center" vertical="center" wrapText="1"/>
    </xf>
    <xf numFmtId="167" fontId="94" fillId="0" borderId="117" xfId="0" applyNumberFormat="1" applyFont="1" applyBorder="1" applyAlignment="1">
      <alignment horizontal="center" vertical="center" wrapText="1"/>
    </xf>
    <xf numFmtId="14" fontId="94" fillId="8" borderId="117" xfId="0" applyNumberFormat="1" applyFont="1" applyFill="1" applyBorder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105" fillId="8" borderId="0" xfId="0" applyFont="1" applyFill="1" applyAlignment="1">
      <alignment horizontal="center"/>
    </xf>
    <xf numFmtId="0" fontId="109" fillId="0" borderId="0" xfId="0" applyFont="1" applyAlignment="1">
      <alignment horizontal="center" vertical="center" wrapText="1"/>
    </xf>
    <xf numFmtId="14" fontId="94" fillId="0" borderId="0" xfId="0" applyNumberFormat="1" applyFont="1" applyAlignment="1">
      <alignment horizontal="center" vertical="center" wrapText="1"/>
    </xf>
    <xf numFmtId="0" fontId="110" fillId="8" borderId="114" xfId="0" applyFont="1" applyFill="1" applyBorder="1" applyAlignment="1">
      <alignment horizontal="center"/>
    </xf>
    <xf numFmtId="0" fontId="94" fillId="0" borderId="116" xfId="0" applyFont="1" applyBorder="1" applyAlignment="1">
      <alignment horizontal="center" vertical="center" wrapText="1"/>
    </xf>
    <xf numFmtId="14" fontId="94" fillId="0" borderId="116" xfId="0" applyNumberFormat="1" applyFont="1" applyBorder="1" applyAlignment="1">
      <alignment horizontal="center" vertical="center" wrapText="1"/>
    </xf>
    <xf numFmtId="0" fontId="111" fillId="0" borderId="99" xfId="0" applyFont="1" applyBorder="1" applyAlignment="1">
      <alignment horizontal="center" vertical="center" wrapText="1"/>
    </xf>
    <xf numFmtId="167" fontId="94" fillId="0" borderId="99" xfId="0" applyNumberFormat="1" applyFont="1" applyBorder="1" applyAlignment="1">
      <alignment horizontal="center" vertical="center" wrapText="1"/>
    </xf>
    <xf numFmtId="167" fontId="94" fillId="8" borderId="99" xfId="0" applyNumberFormat="1" applyFont="1" applyFill="1" applyBorder="1" applyAlignment="1">
      <alignment horizontal="center" vertical="center" wrapText="1"/>
    </xf>
    <xf numFmtId="0" fontId="110" fillId="8" borderId="115" xfId="0" applyFont="1" applyFill="1" applyBorder="1" applyAlignment="1">
      <alignment horizontal="center" wrapText="1"/>
    </xf>
    <xf numFmtId="0" fontId="110" fillId="8" borderId="99" xfId="0" applyFont="1" applyFill="1" applyBorder="1" applyAlignment="1">
      <alignment horizontal="center" wrapText="1"/>
    </xf>
    <xf numFmtId="14" fontId="94" fillId="0" borderId="99" xfId="0" applyNumberFormat="1" applyFont="1" applyBorder="1" applyAlignment="1">
      <alignment horizontal="center" vertical="center" wrapText="1"/>
    </xf>
    <xf numFmtId="0" fontId="8" fillId="8" borderId="121" xfId="0" applyFont="1" applyFill="1" applyBorder="1" applyAlignment="1">
      <alignment horizontal="center"/>
    </xf>
    <xf numFmtId="14" fontId="94" fillId="8" borderId="91" xfId="0" applyNumberFormat="1" applyFont="1" applyFill="1" applyBorder="1" applyAlignment="1">
      <alignment horizontal="center" vertical="center" wrapText="1"/>
    </xf>
    <xf numFmtId="0" fontId="110" fillId="8" borderId="115" xfId="0" applyFont="1" applyFill="1" applyBorder="1" applyAlignment="1">
      <alignment horizontal="center"/>
    </xf>
    <xf numFmtId="0" fontId="92" fillId="12" borderId="123" xfId="0" applyFont="1" applyFill="1" applyBorder="1" applyAlignment="1">
      <alignment horizontal="center" vertical="center" wrapText="1"/>
    </xf>
    <xf numFmtId="0" fontId="94" fillId="0" borderId="90" xfId="0" applyFont="1" applyBorder="1" applyAlignment="1">
      <alignment horizontal="center" vertical="center" wrapText="1"/>
    </xf>
    <xf numFmtId="0" fontId="94" fillId="0" borderId="112" xfId="0" applyFont="1" applyBorder="1" applyAlignment="1">
      <alignment horizontal="center" vertical="center" wrapText="1"/>
    </xf>
    <xf numFmtId="14" fontId="94" fillId="0" borderId="112" xfId="0" applyNumberFormat="1" applyFont="1" applyBorder="1" applyAlignment="1">
      <alignment horizontal="center" vertical="center" wrapText="1"/>
    </xf>
    <xf numFmtId="14" fontId="94" fillId="8" borderId="112" xfId="0" applyNumberFormat="1" applyFont="1" applyFill="1" applyBorder="1" applyAlignment="1">
      <alignment horizontal="center" vertical="center" wrapText="1"/>
    </xf>
    <xf numFmtId="0" fontId="94" fillId="0" borderId="124" xfId="0" applyFont="1" applyBorder="1" applyAlignment="1">
      <alignment horizontal="center" vertical="center" wrapText="1"/>
    </xf>
    <xf numFmtId="0" fontId="92" fillId="12" borderId="126" xfId="0" applyFont="1" applyFill="1" applyBorder="1" applyAlignment="1">
      <alignment horizontal="center"/>
    </xf>
    <xf numFmtId="0" fontId="94" fillId="12" borderId="126" xfId="0" applyFont="1" applyFill="1" applyBorder="1" applyAlignment="1">
      <alignment horizontal="center"/>
    </xf>
    <xf numFmtId="0" fontId="94" fillId="0" borderId="83" xfId="0" applyFont="1" applyBorder="1" applyAlignment="1">
      <alignment horizontal="center"/>
    </xf>
    <xf numFmtId="8" fontId="13" fillId="8" borderId="13" xfId="0" applyNumberFormat="1" applyFont="1" applyFill="1" applyBorder="1" applyAlignment="1">
      <alignment horizontal="center" vertical="center"/>
    </xf>
    <xf numFmtId="0" fontId="0" fillId="0" borderId="127" xfId="0" applyBorder="1"/>
    <xf numFmtId="0" fontId="0" fillId="0" borderId="128" xfId="0" applyBorder="1"/>
    <xf numFmtId="0" fontId="0" fillId="0" borderId="127" xfId="0" pivotButton="1" applyBorder="1"/>
    <xf numFmtId="0" fontId="0" fillId="0" borderId="129" xfId="0" applyBorder="1"/>
    <xf numFmtId="0" fontId="0" fillId="0" borderId="130" xfId="0" applyBorder="1"/>
    <xf numFmtId="0" fontId="0" fillId="0" borderId="131" xfId="0" applyBorder="1"/>
    <xf numFmtId="0" fontId="0" fillId="0" borderId="132" xfId="0" applyBorder="1"/>
    <xf numFmtId="0" fontId="0" fillId="0" borderId="134" xfId="0" applyBorder="1"/>
    <xf numFmtId="0" fontId="0" fillId="0" borderId="135" xfId="0" applyBorder="1"/>
    <xf numFmtId="0" fontId="63" fillId="0" borderId="48" xfId="0" applyFont="1" applyBorder="1" applyAlignment="1">
      <alignment horizontal="center" vertical="center" wrapText="1"/>
    </xf>
    <xf numFmtId="0" fontId="64" fillId="0" borderId="53" xfId="0" applyFont="1" applyBorder="1"/>
    <xf numFmtId="0" fontId="7" fillId="8" borderId="49" xfId="0" applyFont="1" applyFill="1" applyBorder="1" applyAlignment="1">
      <alignment horizontal="center"/>
    </xf>
    <xf numFmtId="0" fontId="64" fillId="0" borderId="54" xfId="0" applyFont="1" applyBorder="1"/>
    <xf numFmtId="0" fontId="63" fillId="20" borderId="45" xfId="0" applyFont="1" applyFill="1" applyBorder="1" applyAlignment="1">
      <alignment horizontal="center" vertical="center"/>
    </xf>
    <xf numFmtId="0" fontId="64" fillId="0" borderId="50" xfId="0" applyFont="1" applyBorder="1"/>
    <xf numFmtId="0" fontId="63" fillId="20" borderId="46" xfId="0" applyFont="1" applyFill="1" applyBorder="1" applyAlignment="1">
      <alignment horizontal="center" vertical="center"/>
    </xf>
    <xf numFmtId="0" fontId="64" fillId="0" borderId="51" xfId="0" applyFont="1" applyBorder="1"/>
    <xf numFmtId="0" fontId="63" fillId="20" borderId="47" xfId="0" applyFont="1" applyFill="1" applyBorder="1" applyAlignment="1">
      <alignment horizontal="center" vertical="center" wrapText="1"/>
    </xf>
    <xf numFmtId="0" fontId="64" fillId="0" borderId="52" xfId="0" applyFont="1" applyBorder="1"/>
    <xf numFmtId="0" fontId="7" fillId="0" borderId="48" xfId="0" applyFont="1" applyBorder="1" applyAlignment="1">
      <alignment horizontal="center" vertical="center" wrapText="1"/>
    </xf>
    <xf numFmtId="0" fontId="77" fillId="0" borderId="70" xfId="0" applyFont="1" applyBorder="1" applyAlignment="1">
      <alignment horizontal="center" vertical="center"/>
    </xf>
    <xf numFmtId="0" fontId="64" fillId="0" borderId="71" xfId="0" applyFont="1" applyBorder="1"/>
    <xf numFmtId="0" fontId="64" fillId="0" borderId="72" xfId="0" applyFont="1" applyBorder="1"/>
    <xf numFmtId="0" fontId="93" fillId="27" borderId="70" xfId="0" applyFont="1" applyFill="1" applyBorder="1" applyAlignment="1">
      <alignment horizontal="center" vertical="center" wrapText="1"/>
    </xf>
    <xf numFmtId="0" fontId="93" fillId="28" borderId="79" xfId="0" applyFont="1" applyFill="1" applyBorder="1" applyAlignment="1">
      <alignment horizontal="center" vertical="center" wrapText="1"/>
    </xf>
    <xf numFmtId="0" fontId="64" fillId="0" borderId="80" xfId="0" applyFont="1" applyBorder="1"/>
    <xf numFmtId="0" fontId="94" fillId="0" borderId="106" xfId="0" applyFont="1" applyBorder="1" applyAlignment="1">
      <alignment horizontal="center" vertical="center" wrapText="1"/>
    </xf>
    <xf numFmtId="0" fontId="64" fillId="0" borderId="110" xfId="0" applyFont="1" applyBorder="1"/>
    <xf numFmtId="0" fontId="64" fillId="0" borderId="111" xfId="0" applyFont="1" applyBorder="1"/>
    <xf numFmtId="0" fontId="94" fillId="0" borderId="85" xfId="0" applyFont="1" applyBorder="1" applyAlignment="1">
      <alignment horizontal="center" vertical="center" wrapText="1"/>
    </xf>
    <xf numFmtId="0" fontId="64" fillId="0" borderId="90" xfId="0" applyFont="1" applyBorder="1"/>
    <xf numFmtId="0" fontId="94" fillId="0" borderId="48" xfId="0" applyFont="1" applyBorder="1" applyAlignment="1">
      <alignment horizontal="center" vertical="center" wrapText="1"/>
    </xf>
    <xf numFmtId="0" fontId="94" fillId="0" borderId="93" xfId="0" applyFont="1" applyBorder="1" applyAlignment="1">
      <alignment horizontal="center" vertical="center" wrapText="1"/>
    </xf>
    <xf numFmtId="0" fontId="64" fillId="0" borderId="96" xfId="0" applyFont="1" applyBorder="1"/>
    <xf numFmtId="0" fontId="64" fillId="0" borderId="100" xfId="0" applyFont="1" applyBorder="1"/>
    <xf numFmtId="0" fontId="94" fillId="0" borderId="94" xfId="0" applyFont="1" applyBorder="1" applyAlignment="1">
      <alignment horizontal="center" vertical="center" wrapText="1"/>
    </xf>
    <xf numFmtId="0" fontId="64" fillId="0" borderId="98" xfId="0" applyFont="1" applyBorder="1"/>
    <xf numFmtId="0" fontId="64" fillId="0" borderId="104" xfId="0" applyFont="1" applyBorder="1"/>
    <xf numFmtId="0" fontId="64" fillId="0" borderId="108" xfId="0" applyFont="1" applyBorder="1"/>
    <xf numFmtId="0" fontId="64" fillId="0" borderId="112" xfId="0" applyFont="1" applyBorder="1"/>
    <xf numFmtId="0" fontId="64" fillId="0" borderId="113" xfId="0" applyFont="1" applyBorder="1"/>
    <xf numFmtId="0" fontId="8" fillId="8" borderId="118" xfId="0" applyFont="1" applyFill="1" applyBorder="1" applyAlignment="1">
      <alignment horizontal="center" vertical="center"/>
    </xf>
    <xf numFmtId="0" fontId="64" fillId="0" borderId="119" xfId="0" applyFont="1" applyBorder="1"/>
    <xf numFmtId="0" fontId="64" fillId="0" borderId="120" xfId="0" applyFont="1" applyBorder="1"/>
    <xf numFmtId="0" fontId="64" fillId="0" borderId="125" xfId="0" applyFont="1" applyBorder="1"/>
    <xf numFmtId="0" fontId="8" fillId="8" borderId="118" xfId="0" applyFont="1" applyFill="1" applyBorder="1" applyAlignment="1">
      <alignment horizontal="center" wrapText="1"/>
    </xf>
    <xf numFmtId="0" fontId="64" fillId="0" borderId="122" xfId="0" applyFont="1" applyBorder="1"/>
    <xf numFmtId="0" fontId="0" fillId="0" borderId="127" xfId="0" applyNumberFormat="1" applyBorder="1"/>
    <xf numFmtId="0" fontId="0" fillId="0" borderId="130" xfId="0" applyNumberFormat="1" applyBorder="1"/>
    <xf numFmtId="0" fontId="0" fillId="0" borderId="132" xfId="0" applyNumberFormat="1" applyBorder="1"/>
    <xf numFmtId="0" fontId="0" fillId="0" borderId="133" xfId="0" applyNumberFormat="1" applyBorder="1"/>
    <xf numFmtId="0" fontId="0" fillId="0" borderId="134" xfId="0" applyNumberFormat="1" applyBorder="1"/>
    <xf numFmtId="0" fontId="0" fillId="0" borderId="136" xfId="0" applyNumberForma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nrique Lobato" refreshedDate="45057.611081597221" refreshedVersion="8" recordCount="1421" xr:uid="{00000000-000A-0000-FFFF-FFFF00000000}">
  <cacheSource type="worksheet">
    <worksheetSource ref="A1:O1422" sheet="PEDIDOS"/>
  </cacheSource>
  <cacheFields count="15">
    <cacheField name=" " numFmtId="0">
      <sharedItems containsString="0" containsBlank="1" containsNumber="1" containsInteger="1" minValue="2" maxValue="1441"/>
    </cacheField>
    <cacheField name="Município" numFmtId="0">
      <sharedItems containsBlank="1" count="169">
        <s v="Descanso - SC"/>
        <s v="Planalto Alegre - SC"/>
        <s v="São Carlos - SC"/>
        <s v="Xavantina - SC"/>
        <s v="Ipira - SC"/>
        <s v="Ipuaçu - SC"/>
        <s v="Arabutã - SC"/>
        <s v="Xanxerê - SC"/>
        <s v="Faxinal dos Guedes - SC"/>
        <s v="São Lourenço do Oeste - SC"/>
        <s v="Entre Rios - SC"/>
        <s v="Abelardo Luz - SC"/>
        <s v="Itapema - SC"/>
        <s v="Itá - SC"/>
        <s v="Jardinópolis - SC"/>
        <s v="Pinhalzinho - SC"/>
        <s v="Campos Novos - SC"/>
        <s v="Curitibanos - SC"/>
        <s v="Nova Erechim - SC"/>
        <s v="Abdon Batista - SC"/>
        <s v="Ouro Verde - SC"/>
        <s v="Dionísio Cerqueira - SC"/>
        <s v="São Francisco do Sul - SC"/>
        <s v="Florianópolis - SC"/>
        <s v="Joinville - SC"/>
        <s v="Lauro Muller - SC"/>
        <s v="Romelândia - SC"/>
        <s v="São João do Oeste - SC"/>
        <s v="Seara - SC"/>
        <s v="Serra Alta - SC"/>
        <s v="Concórdia - SC"/>
        <s v="Mondaí - SC"/>
        <s v="Águas de Chapecó - SC"/>
        <s v="Cordilheira Alta - SC"/>
        <s v="Arvoredo - SC"/>
        <s v="Presidente Castello Branco - SC"/>
        <s v="Coronel Freitas - SC"/>
        <s v="Iraceminha - SC"/>
        <s v="Sul Brasil - SC"/>
        <s v="Riqueza - SC"/>
        <s v="Lajeado Grande - SC"/>
        <s v="Saltinho - SC"/>
        <s v="Santa Terezinha do Progresso - SC"/>
        <s v="Vargeão - SC"/>
        <s v="São José do Cedro - SC"/>
        <s v="Celso Ramos - SC"/>
        <s v="Anchieta - SC"/>
        <s v="Iporã do Oeste - SC"/>
        <s v="Maravilha - SC"/>
        <s v="São Domingos - SC"/>
        <s v="Saudades - SC"/>
        <s v="Tigrinhos - SC"/>
        <s v="Caibi - SC"/>
        <s v="Águas Frias - SC"/>
        <s v="São Bernardino - SC"/>
        <s v="Alto Bela Vista - SC"/>
        <s v="Ipumirim - SC"/>
        <s v="Quilombo - SC"/>
        <s v="Palma Sola - SC"/>
        <s v="Água Doce - SC"/>
        <s v="Campo Erê - SC"/>
        <s v="Balneário Gaivota - SC"/>
        <s v="Canelinha - SC"/>
        <s v="Imaruí - SC"/>
        <s v="Tijucas - SC"/>
        <s v="Brusque - SC"/>
        <s v="Laguna - SC"/>
        <s v="Camboriú - SC"/>
        <s v="União do Oeste - SC"/>
        <s v="Major Vieira - SC"/>
        <s v="Bom Jesus - SC"/>
        <s v="Timbó Grande - SC"/>
        <s v="Irani - SC"/>
        <s v="Marema - SC"/>
        <s v="Barra Bonita - SC"/>
        <s v="São Cristovão do Sul - SC"/>
        <s v="São Miguel do Oeste - SC"/>
        <s v="Capinzal - SC"/>
        <s v="Lindóia do sul - SC"/>
        <s v="Nova Itaberaba - SC"/>
        <s v="Guatambú - SC"/>
        <s v="Vargem Bonita - SC"/>
        <s v="Catanduvas - SC"/>
        <s v="Formosa do Sul - SC"/>
        <s v="Mafra - SC"/>
        <s v="Urupema - SC"/>
        <s v="Peritiba - SC"/>
        <s v="Cunha Porã - SC"/>
        <s v="Lebon Régis - SC"/>
        <s v="Iomerê - SC"/>
        <s v="Bom Retiro - SC"/>
        <s v="Modelo - SC"/>
        <s v="Campo Belo do Sul - SC"/>
        <s v="Novo Horizonte - SC"/>
        <s v="Pinheiro Preto - SC"/>
        <s v="Cerro Negro - SC"/>
        <s v="Bandeirante - SC"/>
        <s v="Tunápolis - SC"/>
        <s v="Canoinhas - SC"/>
        <s v="Ibicaré - SC"/>
        <s v="Ouro - SC"/>
        <s v="Irineópolis - SC"/>
        <s v="Tangará - SC"/>
        <s v="Flor do Sertão - SC"/>
        <s v="São Miguel da Boa Vista - SC"/>
        <s v="Atalanta - SC"/>
        <s v="Otacílio Costa - SC"/>
        <s v="Rio do Sul - SC"/>
        <s v="Laurentino - SC"/>
        <s v="Forquilhinha - SC"/>
        <s v="Anitápolis - SC"/>
        <s v="Lages - SC"/>
        <s v="Grão Pará - SC"/>
        <s v="Tubarão - SC"/>
        <s v="Rio do Oeste - SC"/>
        <s v="Araranguá - SC"/>
        <s v="Taió - SC"/>
        <s v="Capivari de Baixo - SC"/>
        <s v="Monte Carlo - SC"/>
        <s v="Praia Grande - SC"/>
        <s v="Içara - SC"/>
        <s v="Princesa - SC"/>
        <s v="Palmitos - SC"/>
        <s v="Chapecó - SC"/>
        <s v="Caxambu do Sul - SC"/>
        <s v="Rio das Antas - SC"/>
        <s v="Sombrio - SC"/>
        <s v="Pouso Redondo - SC"/>
        <s v="São José do Cerrito - SC"/>
        <s v="Vargem - SC"/>
        <s v="Herval d'Oeste - SC"/>
        <s v="Passos Maia - SC"/>
        <s v="Balneário Barra do Sul - SC"/>
        <s v="Criciúma - SC"/>
        <s v="Barra Velha - SC"/>
        <s v="Penha - SC"/>
        <s v="Balneário Piçarras - SC"/>
        <s v="Porto Belo - SC"/>
        <s v="Araquari - SC"/>
        <s v="São Bento do Sul - SC"/>
        <s v="Guaramirim - SC"/>
        <s v="Antônio Carlos - SC"/>
        <s v="Paulo Lopes - SC"/>
        <s v="Biguaçu - SC"/>
        <s v="Armazém - SC"/>
        <s v="São João Batista - SC"/>
        <s v="Santo Amaro da Imperatriz - SC"/>
        <s v="São Pedro de Alcântara - SC"/>
        <s v="Palhoça - SC"/>
        <s v="Campo Alegre - SC"/>
        <s v="São Bonifácio - SC"/>
        <s v="Águas Mornas - SC"/>
        <s v="Gravatal - SC"/>
        <s v="Angelina - SC"/>
        <s v="Papanduva - SC"/>
        <s v="Rodeio - SC"/>
        <s v="Benedito Novo - SC"/>
        <s v="Major Gercino - SC"/>
        <s v="Itajaí - SC"/>
        <s v="Navegantes - SC"/>
        <s v="Balneário Camboriú - SC"/>
        <s v="Rio Negrinho - SC"/>
        <s v="Ituporanga - SC"/>
        <s v="Turvo - SC"/>
        <s v="Dona Emma - SC"/>
        <s v="Corupá - SC"/>
        <s v="Presidente Nereu - SC"/>
        <s v="São João do Itaperiú - SC"/>
        <m/>
      </sharedItems>
    </cacheField>
    <cacheField name="Data do Decreto" numFmtId="0">
      <sharedItems containsDate="1" containsBlank="1" containsMixedTypes="1" minDate="2020-10-02T00:00:00" maxDate="2023-03-01T00:00:00"/>
    </cacheField>
    <cacheField name="Evento" numFmtId="0">
      <sharedItems containsBlank="1" count="18">
        <s v="Estiagem"/>
        <s v="Vendaval"/>
        <s v="Chuvas Intensas"/>
        <s v="Enxurrada"/>
        <s v="Chuva de junho"/>
        <s v="Granizo"/>
        <s v="Granizo "/>
        <s v="Chuvas de Maio"/>
        <s v="Ventos Costeiros "/>
        <s v="Inudação "/>
        <s v="Ciclone Ago"/>
        <s v="Chuvas Out22"/>
        <s v="Chuvas Nov 22"/>
        <s v="Chuvas Dez 22"/>
        <s v="Chuva Jan.23"/>
        <s v="Chuva fev. 23"/>
        <s v="-"/>
        <m/>
      </sharedItems>
    </cacheField>
    <cacheField name="COREDEC" numFmtId="0">
      <sharedItems containsBlank="1"/>
    </cacheField>
    <cacheField name="Coordenador Regional" numFmtId="0">
      <sharedItems containsBlank="1"/>
    </cacheField>
    <cacheField name="Nº Oficio GEASH" numFmtId="0">
      <sharedItems containsBlank="1"/>
    </cacheField>
    <cacheField name="SGPE" numFmtId="0">
      <sharedItems containsBlank="1"/>
    </cacheField>
    <cacheField name="Produtos " numFmtId="0">
      <sharedItems containsBlank="1" count="21">
        <s v="Kit Água Limpa"/>
        <s v="Reserv. 10 mil L"/>
        <s v="Reserv. 15 mil L"/>
        <s v="Reserv. 20 mil L"/>
        <s v="Reserv. 5 mil L"/>
        <s v="Telha 4mm"/>
        <s v="Telha 6mm"/>
        <s v="Cumeeiras 6mm"/>
        <s v="Kit aco solteiro"/>
        <s v="Colchão Solteiro"/>
        <s v="Colchão Casal"/>
        <s v="Kit aco casal"/>
        <s v="Água potável"/>
        <s v="Cesta básica 7d"/>
        <s v="Kit higiene"/>
        <s v="Kit limpeza"/>
        <s v="Cumeeiras 4mm"/>
        <s v="Prego 4mm"/>
        <s v="Parafuso 5mm e 6mm"/>
        <m/>
        <s v="Lona "/>
      </sharedItems>
    </cacheField>
    <cacheField name="Quantidade" numFmtId="0">
      <sharedItems containsString="0" containsBlank="1" containsNumber="1" containsInteger="1" minValue="1" maxValue="15245"/>
    </cacheField>
    <cacheField name="Valor unitário" numFmtId="0">
      <sharedItems containsMixedTypes="1" containsNumber="1" minValue="1.39" maxValue="9586.34"/>
    </cacheField>
    <cacheField name="Valor Total" numFmtId="165">
      <sharedItems containsMixedTypes="1" containsNumber="1" minValue="16.68" maxValue="565518.12"/>
    </cacheField>
    <cacheField name="Origem dos itens a serem entregues" numFmtId="0">
      <sharedItems containsBlank="1"/>
    </cacheField>
    <cacheField name="Data de Liberação" numFmtId="0">
      <sharedItems containsNonDate="0" containsDate="1" containsString="0" containsBlank="1" minDate="2021-01-01T00:00:00" maxDate="2023-02-02T00:00:00"/>
    </cacheField>
    <cacheField name="Fornec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n v="2"/>
    <x v="0"/>
    <d v="2020-10-07T00:00:00"/>
    <x v="0"/>
    <s v="São Miguel do Oeste"/>
    <s v="Dezordi"/>
    <s v="CI.005"/>
    <s v="DC 3834/2020"/>
    <x v="0"/>
    <n v="2"/>
    <s v="R$ 2.600,00"/>
    <n v="5200"/>
    <s v="ARP"/>
    <d v="2021-02-01T00:00:00"/>
    <s v="Pica Pau"/>
  </r>
  <r>
    <n v="3"/>
    <x v="1"/>
    <d v="2020-10-30T00:00:00"/>
    <x v="0"/>
    <s v="Chapecó"/>
    <s v="Zamboni"/>
    <s v="Of.088"/>
    <s v="DC 906/2021"/>
    <x v="1"/>
    <n v="3"/>
    <n v="3582.9"/>
    <n v="10748.7"/>
    <s v="ARP"/>
    <d v="2021-04-01T00:00:00"/>
    <s v="FortLeve"/>
  </r>
  <r>
    <n v="4"/>
    <x v="1"/>
    <d v="2020-10-30T00:00:00"/>
    <x v="0"/>
    <s v="Chapecó"/>
    <s v="Zamboni"/>
    <s v="Of.088"/>
    <s v="DC 906/2021"/>
    <x v="2"/>
    <n v="3"/>
    <n v="5792.18"/>
    <n v="17376.54"/>
    <s v="ARP"/>
    <d v="2021-04-01T00:00:00"/>
    <s v="FortLeve"/>
  </r>
  <r>
    <n v="5"/>
    <x v="1"/>
    <d v="2020-10-30T00:00:00"/>
    <x v="0"/>
    <s v="Chapecó"/>
    <s v="Zamboni"/>
    <s v="Of.088"/>
    <s v="DC 906/2021"/>
    <x v="3"/>
    <n v="7"/>
    <n v="8413.2000000000007"/>
    <n v="58892.400000000009"/>
    <s v="ARP"/>
    <d v="2021-04-01T00:00:00"/>
    <s v="FortLeve"/>
  </r>
  <r>
    <n v="6"/>
    <x v="1"/>
    <d v="2020-10-30T00:00:00"/>
    <x v="0"/>
    <s v="Chapecó"/>
    <s v="Zamboni"/>
    <s v="Of.097"/>
    <s v="DC 906/2021"/>
    <x v="0"/>
    <n v="2"/>
    <n v="2600"/>
    <n v="5200"/>
    <s v="ARP"/>
    <d v="2021-05-01T00:00:00"/>
    <s v="Pica Pau"/>
  </r>
  <r>
    <n v="7"/>
    <x v="1"/>
    <d v="2020-10-30T00:00:00"/>
    <x v="0"/>
    <s v="Chapecó"/>
    <s v="Zamboni"/>
    <s v="Of.097"/>
    <s v="DC 906/2021"/>
    <x v="4"/>
    <n v="4"/>
    <n v="1893.38"/>
    <n v="7573.52"/>
    <s v="ARP"/>
    <d v="2021-05-01T00:00:00"/>
    <s v="FortLeve"/>
  </r>
  <r>
    <n v="8"/>
    <x v="2"/>
    <d v="2020-11-03T00:00:00"/>
    <x v="0"/>
    <s v="Chapecó"/>
    <s v="Zamboni"/>
    <s v="Of.024"/>
    <s v="DC 89/21021"/>
    <x v="3"/>
    <n v="9"/>
    <n v="8413.2000000000007"/>
    <n v="75718.8"/>
    <s v="ARP"/>
    <d v="2021-02-01T00:00:00"/>
    <s v="FortLeve"/>
  </r>
  <r>
    <n v="9"/>
    <x v="2"/>
    <d v="2020-11-03T00:00:00"/>
    <x v="0"/>
    <s v="Chapecó"/>
    <s v="Zamboni"/>
    <s v="Of.024"/>
    <s v="DC 89/21021"/>
    <x v="1"/>
    <n v="2"/>
    <n v="3582.9"/>
    <n v="7165.8"/>
    <s v="ARP"/>
    <d v="2021-02-01T00:00:00"/>
    <s v="FortLeve"/>
  </r>
  <r>
    <n v="10"/>
    <x v="2"/>
    <d v="2020-11-03T00:00:00"/>
    <x v="0"/>
    <s v="Chapecó"/>
    <s v="Zamboni"/>
    <s v="Of.024"/>
    <s v="DC 89/21021"/>
    <x v="2"/>
    <n v="2"/>
    <n v="5792.18"/>
    <n v="11584.36"/>
    <s v="ARP"/>
    <d v="2021-02-01T00:00:00"/>
    <s v="FortLeve"/>
  </r>
  <r>
    <n v="11"/>
    <x v="2"/>
    <d v="2020-11-03T00:00:00"/>
    <x v="0"/>
    <s v="Chapecó"/>
    <s v="Zamboni"/>
    <s v="Of.024"/>
    <s v="DC 89/21021"/>
    <x v="0"/>
    <n v="2"/>
    <n v="2600"/>
    <n v="5200"/>
    <s v="ARP"/>
    <d v="2021-02-01T00:00:00"/>
    <s v="Pica Pau"/>
  </r>
  <r>
    <n v="12"/>
    <x v="2"/>
    <d v="2020-11-03T00:00:00"/>
    <x v="0"/>
    <s v="Chapecó"/>
    <s v="Zamboni"/>
    <s v="Of.024"/>
    <s v="DC 89/21021"/>
    <x v="4"/>
    <n v="4"/>
    <n v="1893.38"/>
    <n v="7573.52"/>
    <s v="ARP"/>
    <d v="2021-02-01T00:00:00"/>
    <s v="FortLeve"/>
  </r>
  <r>
    <n v="13"/>
    <x v="3"/>
    <d v="2020-10-22T00:00:00"/>
    <x v="0"/>
    <s v="Concórdia"/>
    <s v="Adilson"/>
    <s v="CI.004"/>
    <s v="DC 3742/2020"/>
    <x v="1"/>
    <n v="4"/>
    <n v="3582.9"/>
    <n v="14331.6"/>
    <s v="ARP"/>
    <d v="2021-01-01T00:00:00"/>
    <s v="FortLeve"/>
  </r>
  <r>
    <n v="14"/>
    <x v="4"/>
    <d v="2020-11-04T00:00:00"/>
    <x v="0"/>
    <s v="Concórdia"/>
    <s v="Adilson"/>
    <s v="Of.077"/>
    <s v="DC 857/2021"/>
    <x v="0"/>
    <n v="1"/>
    <n v="2600"/>
    <n v="2600"/>
    <s v="ARP"/>
    <d v="2021-03-01T00:00:00"/>
    <s v="Pica Pau"/>
  </r>
  <r>
    <n v="15"/>
    <x v="5"/>
    <d v="2021-03-24T00:00:00"/>
    <x v="1"/>
    <s v="Xanxerê"/>
    <s v="Peri"/>
    <s v="0f.73"/>
    <s v="DC 861"/>
    <x v="5"/>
    <n v="158"/>
    <n v="18.149999999999999"/>
    <n v="2867.7"/>
    <s v="ARP"/>
    <d v="2021-03-01T00:00:00"/>
    <s v="Zilli "/>
  </r>
  <r>
    <n v="16"/>
    <x v="5"/>
    <d v="2021-03-24T00:00:00"/>
    <x v="1"/>
    <s v="Xanxerê"/>
    <s v="Peri"/>
    <s v="0f.73"/>
    <s v="DC 861"/>
    <x v="6"/>
    <n v="126"/>
    <n v="68.87"/>
    <n v="8677.6200000000008"/>
    <s v="ARP"/>
    <d v="2021-03-01T00:00:00"/>
    <s v="Zilli"/>
  </r>
  <r>
    <n v="17"/>
    <x v="5"/>
    <d v="2021-03-24T00:00:00"/>
    <x v="1"/>
    <s v="Xanxerê"/>
    <s v="Peri"/>
    <s v="0f.73"/>
    <s v="DC 861"/>
    <x v="7"/>
    <n v="68"/>
    <n v="47.84"/>
    <n v="3253.1200000000003"/>
    <s v="ARP"/>
    <d v="2021-03-01T00:00:00"/>
    <s v="Zilli"/>
  </r>
  <r>
    <n v="18"/>
    <x v="5"/>
    <d v="2021-03-24T00:00:00"/>
    <x v="1"/>
    <s v="Xanxerê"/>
    <s v="Peri"/>
    <s v="0f.73"/>
    <s v="DC 861"/>
    <x v="8"/>
    <n v="2"/>
    <n v="155.66"/>
    <n v="311.32"/>
    <s v="CELOG-JB"/>
    <d v="2021-03-01T00:00:00"/>
    <m/>
  </r>
  <r>
    <n v="19"/>
    <x v="5"/>
    <d v="2021-03-24T00:00:00"/>
    <x v="1"/>
    <s v="Xanxerê"/>
    <s v="Peri"/>
    <s v="0f.73"/>
    <s v="DC 861"/>
    <x v="9"/>
    <n v="2"/>
    <n v="194.58"/>
    <n v="389.16"/>
    <s v="CELOG-JB"/>
    <d v="2021-03-01T00:00:00"/>
    <m/>
  </r>
  <r>
    <n v="20"/>
    <x v="5"/>
    <d v="2021-03-24T00:00:00"/>
    <x v="1"/>
    <s v="Xanxerê"/>
    <s v="Peri"/>
    <s v="0f.73"/>
    <s v="DC 861"/>
    <x v="10"/>
    <n v="19"/>
    <n v="233.49"/>
    <n v="4436.3100000000004"/>
    <s v="CELOG-JB"/>
    <d v="2021-03-01T00:00:00"/>
    <m/>
  </r>
  <r>
    <n v="21"/>
    <x v="5"/>
    <d v="2021-03-24T00:00:00"/>
    <x v="1"/>
    <s v="Xanxerê"/>
    <s v="Peri"/>
    <s v="0f.73"/>
    <s v="DC 861"/>
    <x v="11"/>
    <n v="19"/>
    <n v="155.66"/>
    <n v="2957.54"/>
    <s v="CELOG-JB"/>
    <d v="2021-03-01T00:00:00"/>
    <m/>
  </r>
  <r>
    <n v="22"/>
    <x v="4"/>
    <d v="2020-11-04T00:00:00"/>
    <x v="0"/>
    <s v="Concórdia"/>
    <s v="Adilson"/>
    <s v="Of.077"/>
    <s v="DC 857/2021"/>
    <x v="4"/>
    <n v="2"/>
    <n v="1402.5"/>
    <n v="2805"/>
    <s v="ARP"/>
    <d v="2021-03-01T00:00:00"/>
    <s v="FortLeve"/>
  </r>
  <r>
    <n v="23"/>
    <x v="6"/>
    <d v="2020-11-05T00:00:00"/>
    <x v="0"/>
    <s v="Concórdia"/>
    <s v="Adilson"/>
    <s v="Of.034"/>
    <s v="DC 034/2021"/>
    <x v="3"/>
    <n v="3"/>
    <n v="6232"/>
    <n v="18696"/>
    <s v="ARP"/>
    <d v="2021-02-01T00:00:00"/>
    <s v="FortLeve"/>
  </r>
  <r>
    <n v="24"/>
    <x v="7"/>
    <d v="2020-11-05T00:00:00"/>
    <x v="0"/>
    <s v="Xanxerê"/>
    <s v="Peri"/>
    <s v="Of.035"/>
    <s v="DC 3859/2020"/>
    <x v="3"/>
    <n v="2"/>
    <n v="8413.2000000000007"/>
    <n v="16826.400000000001"/>
    <s v="ARP"/>
    <d v="2021-02-01T00:00:00"/>
    <s v="FortLeve"/>
  </r>
  <r>
    <n v="25"/>
    <x v="7"/>
    <d v="2020-11-05T00:00:00"/>
    <x v="0"/>
    <s v="Xanxerê"/>
    <s v="Peri"/>
    <s v="Of.035"/>
    <s v="DC 3859/2020"/>
    <x v="1"/>
    <n v="3"/>
    <n v="3582.9"/>
    <n v="10748.7"/>
    <s v="ARP"/>
    <d v="2021-02-01T00:00:00"/>
    <s v="FortLeve"/>
  </r>
  <r>
    <n v="26"/>
    <x v="7"/>
    <d v="2020-11-05T00:00:00"/>
    <x v="0"/>
    <s v="Xanxerê"/>
    <s v="Peri"/>
    <s v="Of.035"/>
    <s v="DC 3859/2020"/>
    <x v="0"/>
    <n v="1"/>
    <n v="2600"/>
    <n v="2600"/>
    <s v="ARP"/>
    <d v="2021-02-01T00:00:00"/>
    <s v="Pica Pau"/>
  </r>
  <r>
    <n v="27"/>
    <x v="8"/>
    <d v="2020-11-05T00:00:00"/>
    <x v="0"/>
    <s v="Xanxerê"/>
    <s v="Peri"/>
    <s v="Of.068"/>
    <s v="DC 134/2021"/>
    <x v="4"/>
    <n v="9"/>
    <n v="1402.5"/>
    <n v="12622.5"/>
    <s v="ARP"/>
    <d v="2021-03-01T00:00:00"/>
    <s v="FortLeve"/>
  </r>
  <r>
    <n v="28"/>
    <x v="9"/>
    <d v="2020-11-24T00:00:00"/>
    <x v="0"/>
    <s v="Xanxerê"/>
    <s v="Peri"/>
    <s v="Of.069"/>
    <s v="DC 3853/2020"/>
    <x v="1"/>
    <n v="5"/>
    <n v="3582.9"/>
    <n v="17914.5"/>
    <s v="ARP"/>
    <d v="2021-03-01T00:00:00"/>
    <s v="FortLeve"/>
  </r>
  <r>
    <n v="29"/>
    <x v="9"/>
    <d v="2020-11-24T00:00:00"/>
    <x v="0"/>
    <s v="Xanxerê"/>
    <s v="Peri"/>
    <s v="Of.069"/>
    <s v="DC 3853/2020"/>
    <x v="4"/>
    <n v="7"/>
    <n v="1893.38"/>
    <n v="13253.66"/>
    <s v="ARP"/>
    <d v="2021-03-01T00:00:00"/>
    <s v="FortLeve"/>
  </r>
  <r>
    <n v="30"/>
    <x v="7"/>
    <d v="2020-11-05T00:00:00"/>
    <x v="0"/>
    <s v="Xanxerê"/>
    <s v="Peri"/>
    <s v="Of.035"/>
    <s v="DC 3859/2020"/>
    <x v="4"/>
    <n v="2"/>
    <n v="1893.38"/>
    <n v="3786.76"/>
    <s v="ARP"/>
    <d v="2021-02-01T00:00:00"/>
    <s v="FortLeve"/>
  </r>
  <r>
    <n v="35"/>
    <x v="10"/>
    <d v="2020-11-06T00:00:00"/>
    <x v="0"/>
    <s v="Xanxerê"/>
    <s v="Peri"/>
    <s v="Of.027"/>
    <s v="DC 203/2021"/>
    <x v="0"/>
    <n v="2"/>
    <n v="2600"/>
    <n v="5200"/>
    <s v="ARP"/>
    <d v="2021-02-01T00:00:00"/>
    <s v="Pica Pau"/>
  </r>
  <r>
    <n v="36"/>
    <x v="11"/>
    <d v="2020-11-06T00:00:00"/>
    <x v="0"/>
    <s v="Xanxerê"/>
    <s v="Peri"/>
    <s v="Of.039"/>
    <s v="DC 3670/2020"/>
    <x v="3"/>
    <n v="19"/>
    <n v="8413.2000000000007"/>
    <n v="159850.80000000002"/>
    <s v="ARP"/>
    <d v="2021-02-01T00:00:00"/>
    <s v="FortLeve"/>
  </r>
  <r>
    <n v="37"/>
    <x v="11"/>
    <d v="2020-11-06T00:00:00"/>
    <x v="0"/>
    <s v="Xanxerê"/>
    <s v="Peri"/>
    <s v="Of.039"/>
    <s v="DC 3670/2020"/>
    <x v="2"/>
    <n v="8"/>
    <n v="5792.18"/>
    <n v="46337.440000000002"/>
    <s v="ARP"/>
    <d v="2021-02-01T00:00:00"/>
    <s v="FortLeve"/>
  </r>
  <r>
    <n v="38"/>
    <x v="10"/>
    <d v="2020-11-06T00:00:00"/>
    <x v="0"/>
    <s v="Xanxerê"/>
    <s v="Peri"/>
    <s v="Of.027"/>
    <s v="DC 203/2021"/>
    <x v="4"/>
    <n v="4"/>
    <n v="1402.5"/>
    <n v="5610"/>
    <s v="ARP"/>
    <d v="2021-02-01T00:00:00"/>
    <s v="FortLeve"/>
  </r>
  <r>
    <n v="39"/>
    <x v="10"/>
    <d v="2020-11-06T00:00:00"/>
    <x v="0"/>
    <s v="Xanxerê"/>
    <s v="Peri"/>
    <s v="Of.067"/>
    <s v="DC 205/2021"/>
    <x v="4"/>
    <n v="6"/>
    <n v="1402.5"/>
    <n v="8415"/>
    <s v="ARP"/>
    <d v="2021-02-01T00:00:00"/>
    <s v="FortLeve"/>
  </r>
  <r>
    <n v="40"/>
    <x v="12"/>
    <m/>
    <x v="2"/>
    <s v="Itajaí"/>
    <s v="Bazanella"/>
    <s v="Of.72"/>
    <s v="DC 839/2021"/>
    <x v="12"/>
    <n v="8"/>
    <n v="15.19"/>
    <n v="121.52"/>
    <s v="CELOG-RS"/>
    <d v="2021-03-01T00:00:00"/>
    <s v="Estancia Hidromineral Santa Rita de Cassia "/>
  </r>
  <r>
    <n v="42"/>
    <x v="12"/>
    <m/>
    <x v="2"/>
    <s v="Itajaí"/>
    <s v="Bazanella"/>
    <s v="Of.72"/>
    <s v="DC 839/2021"/>
    <x v="13"/>
    <n v="190"/>
    <n v="85"/>
    <n v="16150"/>
    <s v="CELOG-RS"/>
    <d v="2021-02-01T00:00:00"/>
    <s v="AP Oeste "/>
  </r>
  <r>
    <n v="43"/>
    <x v="12"/>
    <m/>
    <x v="2"/>
    <s v="Itajaí"/>
    <s v="Bazanella"/>
    <s v="Of.72"/>
    <s v="DC 839/2021"/>
    <x v="14"/>
    <n v="45"/>
    <n v="4.72"/>
    <n v="212.39999999999998"/>
    <s v="CELOG-RS"/>
    <d v="2021-02-01T00:00:00"/>
    <s v="A.V Comercio Varejista "/>
  </r>
  <r>
    <n v="44"/>
    <x v="12"/>
    <m/>
    <x v="2"/>
    <s v="Itajaí"/>
    <s v="Bazanella"/>
    <s v="Of.72"/>
    <s v="DC 839/2021"/>
    <x v="15"/>
    <n v="131"/>
    <n v="42.35"/>
    <n v="465.85"/>
    <s v="CELOG-RS"/>
    <d v="2021-02-01T00:00:00"/>
    <s v="A.V Comercio Varejista "/>
  </r>
  <r>
    <n v="45"/>
    <x v="12"/>
    <m/>
    <x v="2"/>
    <s v="Itajaí"/>
    <s v="Bazanella"/>
    <s v="Of.72"/>
    <s v="DC 839/2021"/>
    <x v="9"/>
    <n v="35"/>
    <n v="194.58"/>
    <n v="6810.3"/>
    <s v="CELOG-FL"/>
    <d v="2021-02-01T00:00:00"/>
    <s v=""/>
  </r>
  <r>
    <n v="46"/>
    <x v="12"/>
    <m/>
    <x v="2"/>
    <s v="Itajaí"/>
    <s v="Bazanella"/>
    <s v="Of.72"/>
    <s v="DC 839/2021"/>
    <x v="10"/>
    <n v="54"/>
    <n v="233.49"/>
    <n v="12608.460000000001"/>
    <s v="CELOG-FL"/>
    <d v="2021-02-01T00:00:00"/>
    <s v="Mercantt"/>
  </r>
  <r>
    <n v="47"/>
    <x v="12"/>
    <m/>
    <x v="2"/>
    <s v="Itajaí"/>
    <s v="Bazanella"/>
    <s v="Of.72"/>
    <s v="DC 839/2021"/>
    <x v="8"/>
    <n v="23"/>
    <n v="155.66"/>
    <n v="3580.18"/>
    <s v="CELOG-FL"/>
    <d v="2021-02-01T00:00:00"/>
    <s v="Mercantt"/>
  </r>
  <r>
    <n v="48"/>
    <x v="12"/>
    <m/>
    <x v="2"/>
    <s v="Itajaí"/>
    <s v="Bazanella"/>
    <s v="Of.72"/>
    <s v="DC 839/2021"/>
    <x v="11"/>
    <n v="56"/>
    <n v="155.66"/>
    <n v="8716.9599999999991"/>
    <s v="CELOG-FL"/>
    <d v="2021-02-01T00:00:00"/>
    <s v="Mercantt"/>
  </r>
  <r>
    <n v="49"/>
    <x v="13"/>
    <d v="2020-11-18T00:00:00"/>
    <x v="0"/>
    <s v="Concórdia"/>
    <s v="Adilson"/>
    <s v="CI.007"/>
    <s v="DC 3864/2020"/>
    <x v="0"/>
    <n v="2"/>
    <n v="2600"/>
    <n v="5200"/>
    <s v="ARP"/>
    <d v="2021-01-01T00:00:00"/>
    <s v="Pica Pau"/>
  </r>
  <r>
    <n v="50"/>
    <x v="13"/>
    <d v="2020-11-18T00:00:00"/>
    <x v="0"/>
    <s v="Concórdia"/>
    <s v="Adilson"/>
    <s v="Of.054"/>
    <s v="DC 3864/2020"/>
    <x v="4"/>
    <n v="4"/>
    <n v="1402.5"/>
    <n v="5610"/>
    <s v="ARP"/>
    <d v="2021-03-01T00:00:00"/>
    <s v="FortLeve"/>
  </r>
  <r>
    <n v="51"/>
    <x v="14"/>
    <d v="2020-11-19T00:00:00"/>
    <x v="0"/>
    <s v="Chapecó"/>
    <s v="Zamboni"/>
    <s v="Of.026"/>
    <s v="DC 037/2021"/>
    <x v="1"/>
    <n v="3"/>
    <n v="2654"/>
    <n v="7962"/>
    <s v="ARP"/>
    <d v="2021-02-01T00:00:00"/>
    <s v="FortLeve"/>
  </r>
  <r>
    <n v="52"/>
    <x v="14"/>
    <d v="2020-11-19T00:00:00"/>
    <x v="0"/>
    <s v="Chapecó"/>
    <s v="Zamboni"/>
    <s v="Of.026"/>
    <s v="DC 037/2021"/>
    <x v="3"/>
    <n v="2"/>
    <n v="6232"/>
    <n v="12464"/>
    <s v="ARP"/>
    <d v="2021-02-01T00:00:00"/>
    <s v="FortLeve"/>
  </r>
  <r>
    <n v="53"/>
    <x v="14"/>
    <d v="2020-11-19T00:00:00"/>
    <x v="0"/>
    <s v="Chapecó"/>
    <s v="Zamboni"/>
    <s v="Of.026"/>
    <s v="DC 037/2021"/>
    <x v="4"/>
    <n v="2"/>
    <n v="1402.5"/>
    <n v="2805"/>
    <s v="ARP"/>
    <d v="2021-02-01T00:00:00"/>
    <s v="FortLeve"/>
  </r>
  <r>
    <n v="54"/>
    <x v="15"/>
    <d v="2020-11-23T00:00:00"/>
    <x v="0"/>
    <s v="Chapecó"/>
    <s v="Zamboni"/>
    <s v="Of.109"/>
    <s v="DC 1456/2021"/>
    <x v="0"/>
    <n v="2"/>
    <n v="2600"/>
    <n v="5200"/>
    <s v="ARP"/>
    <d v="2021-05-01T00:00:00"/>
    <s v="Pica Pau"/>
  </r>
  <r>
    <n v="55"/>
    <x v="15"/>
    <d v="2020-11-23T00:00:00"/>
    <x v="0"/>
    <s v="Chapecó"/>
    <s v="Zamboni"/>
    <s v="Of.109"/>
    <s v="DC 1456/2021"/>
    <x v="4"/>
    <n v="4"/>
    <n v="1893.38"/>
    <n v="7573.52"/>
    <s v="ARP"/>
    <d v="2021-05-01T00:00:00"/>
    <s v="FortLeve"/>
  </r>
  <r>
    <n v="56"/>
    <x v="16"/>
    <d v="2020-11-24T00:00:00"/>
    <x v="0"/>
    <s v="Maravilha"/>
    <s v="Henrique"/>
    <s v="Of. 055"/>
    <s v="DC 653/2021"/>
    <x v="4"/>
    <n v="4"/>
    <n v="1893.38"/>
    <n v="7573.52"/>
    <s v="ARP"/>
    <d v="2021-03-01T00:00:00"/>
    <s v="FortLeve"/>
  </r>
  <r>
    <n v="57"/>
    <x v="16"/>
    <d v="2020-11-24T00:00:00"/>
    <x v="0"/>
    <s v="Maravilha"/>
    <s v="Henrique"/>
    <s v="Of. 055"/>
    <s v="DC 653/2021"/>
    <x v="0"/>
    <n v="2"/>
    <n v="2600"/>
    <n v="5200"/>
    <s v="ARP"/>
    <d v="2021-03-01T00:00:00"/>
    <s v="Pica Pau"/>
  </r>
  <r>
    <n v="58"/>
    <x v="17"/>
    <d v="2020-12-17T00:00:00"/>
    <x v="0"/>
    <s v="Curitibanos"/>
    <s v="Lorega"/>
    <s v="Of.099"/>
    <s v="DC 1151/2021"/>
    <x v="4"/>
    <n v="2"/>
    <n v="1893.38"/>
    <n v="3786.76"/>
    <s v="ARP"/>
    <d v="2021-05-01T00:00:00"/>
    <s v="FortLeve"/>
  </r>
  <r>
    <n v="59"/>
    <x v="18"/>
    <d v="2020-11-25T00:00:00"/>
    <x v="0"/>
    <s v="Chapecó"/>
    <s v="Bazanella"/>
    <s v="of. 087"/>
    <s v="DC 894/2021"/>
    <x v="1"/>
    <n v="5"/>
    <n v="3582.9"/>
    <n v="17914.5"/>
    <s v="ARP"/>
    <d v="2021-04-01T00:00:00"/>
    <s v="FortLeve"/>
  </r>
  <r>
    <n v="60"/>
    <x v="18"/>
    <d v="2020-11-25T00:00:00"/>
    <x v="0"/>
    <s v="Chapecó"/>
    <s v="Bazanella"/>
    <s v="of. 087"/>
    <s v="DC 894/2021"/>
    <x v="2"/>
    <n v="5"/>
    <n v="5792.18"/>
    <n v="28960.9"/>
    <s v="ARP"/>
    <d v="2021-04-01T00:00:00"/>
    <s v="FortLeve"/>
  </r>
  <r>
    <n v="61"/>
    <x v="18"/>
    <d v="2020-11-25T00:00:00"/>
    <x v="0"/>
    <s v="Chapecó"/>
    <s v="Bazanella"/>
    <s v="of. 087"/>
    <s v="DC 894/2021"/>
    <x v="3"/>
    <n v="4"/>
    <n v="8413.2000000000007"/>
    <n v="33652.800000000003"/>
    <s v="ARP"/>
    <d v="2021-04-01T00:00:00"/>
    <s v="FortLeve"/>
  </r>
  <r>
    <n v="62"/>
    <x v="18"/>
    <d v="2020-11-25T00:00:00"/>
    <x v="0"/>
    <s v="Chapecó"/>
    <s v="Zamboni"/>
    <s v="Of.098"/>
    <s v="DC 894/2021"/>
    <x v="0"/>
    <n v="2"/>
    <n v="2600"/>
    <n v="5200"/>
    <s v="ARP"/>
    <d v="2021-04-01T00:00:00"/>
    <s v="Pica Pau"/>
  </r>
  <r>
    <n v="63"/>
    <x v="17"/>
    <d v="2020-12-17T00:00:00"/>
    <x v="0"/>
    <s v="Curitibanos"/>
    <s v="Lorega"/>
    <s v="Of.099"/>
    <s v="DC 1151/2021"/>
    <x v="0"/>
    <n v="1"/>
    <n v="2600"/>
    <n v="2600"/>
    <s v="ARP"/>
    <d v="2021-05-01T00:00:00"/>
    <s v="Pica Pau"/>
  </r>
  <r>
    <n v="64"/>
    <x v="18"/>
    <d v="2020-11-25T00:00:00"/>
    <x v="0"/>
    <s v="Chapecó"/>
    <s v="Zamboni"/>
    <s v="Of.098"/>
    <s v="DC 894/2021"/>
    <x v="4"/>
    <n v="4"/>
    <n v="1893.38"/>
    <n v="7573.52"/>
    <s v="ARP"/>
    <d v="2021-04-01T00:00:00"/>
    <s v="FortLeve"/>
  </r>
  <r>
    <n v="65"/>
    <x v="19"/>
    <d v="2020-11-27T00:00:00"/>
    <x v="0"/>
    <s v="Curitibanos"/>
    <s v="Lorega"/>
    <s v="Of. 079"/>
    <s v="DC 788/2021"/>
    <x v="4"/>
    <n v="2"/>
    <n v="1893.38"/>
    <n v="3786.76"/>
    <s v="ARP"/>
    <d v="2021-03-01T00:00:00"/>
    <s v="FortLeve"/>
  </r>
  <r>
    <n v="66"/>
    <x v="19"/>
    <d v="2020-11-27T00:00:00"/>
    <x v="0"/>
    <s v="Curitibanos"/>
    <s v="Lorega"/>
    <s v="Of. 079"/>
    <s v="DC 788/2021"/>
    <x v="0"/>
    <n v="1"/>
    <n v="2600"/>
    <n v="2600"/>
    <s v="ARP"/>
    <d v="2021-03-01T00:00:00"/>
    <s v="Pica Pau"/>
  </r>
  <r>
    <n v="67"/>
    <x v="20"/>
    <d v="2020-12-08T00:00:00"/>
    <x v="0"/>
    <s v="Xanxerê"/>
    <s v="Peri"/>
    <s v="CI 02"/>
    <s v="DC 3585/2020"/>
    <x v="3"/>
    <n v="2"/>
    <n v="8413.2000000000007"/>
    <n v="16826.400000000001"/>
    <s v="ARP"/>
    <d v="2021-01-01T00:00:00"/>
    <s v="FortLeve"/>
  </r>
  <r>
    <n v="68"/>
    <x v="20"/>
    <d v="2020-12-08T00:00:00"/>
    <x v="0"/>
    <s v="Xanxerê"/>
    <s v="Peri"/>
    <s v="CI 02"/>
    <s v="DC 3585/2020"/>
    <x v="2"/>
    <n v="1"/>
    <n v="5792.18"/>
    <n v="5792.18"/>
    <s v="ARP"/>
    <d v="2021-01-01T00:00:00"/>
    <s v="FortLeve"/>
  </r>
  <r>
    <n v="69"/>
    <x v="20"/>
    <d v="2020-12-08T00:00:00"/>
    <x v="0"/>
    <s v="Xanxerê"/>
    <s v="Peri"/>
    <s v="CI 02"/>
    <s v="DC 3585/2020"/>
    <x v="1"/>
    <n v="1"/>
    <n v="3582.9"/>
    <n v="3582.9"/>
    <s v="ARP"/>
    <d v="2021-01-01T00:00:00"/>
    <s v="FortLeve"/>
  </r>
  <r>
    <n v="70"/>
    <x v="20"/>
    <d v="2020-12-08T00:00:00"/>
    <x v="0"/>
    <s v="Xanxerê"/>
    <s v="Peri"/>
    <s v="CI 02"/>
    <s v="DC 3585/2020"/>
    <x v="4"/>
    <n v="6"/>
    <n v="1893.38"/>
    <n v="11360.28"/>
    <s v="ARP"/>
    <d v="2021-01-01T00:00:00"/>
    <s v="FortLeve"/>
  </r>
  <r>
    <n v="71"/>
    <x v="21"/>
    <d v="2020-12-28T00:00:00"/>
    <x v="0"/>
    <s v="São Miguel do Oeste"/>
    <s v="Dezordi"/>
    <s v="Of.021"/>
    <s v="DC 181/21"/>
    <x v="2"/>
    <n v="3"/>
    <n v="5792.18"/>
    <n v="17376.54"/>
    <s v="ARP"/>
    <d v="2021-02-01T00:00:00"/>
    <s v="FortLeve"/>
  </r>
  <r>
    <n v="72"/>
    <x v="21"/>
    <d v="2020-12-28T00:00:00"/>
    <x v="0"/>
    <s v="São Miguel do Oeste"/>
    <s v="Dezordi"/>
    <s v="Of.021"/>
    <s v="DC 181/21"/>
    <x v="3"/>
    <n v="7"/>
    <n v="8413.2000000000007"/>
    <n v="58892.400000000009"/>
    <s v="ARP"/>
    <d v="2021-02-01T00:00:00"/>
    <s v="FortLeve"/>
  </r>
  <r>
    <n v="74"/>
    <x v="22"/>
    <d v="2021-01-01T00:00:00"/>
    <x v="2"/>
    <s v="Joinville"/>
    <s v="Edival"/>
    <s v="Of.001"/>
    <s v="DC 002/21"/>
    <x v="13"/>
    <n v="105"/>
    <n v="98.69"/>
    <n v="10362.449999999999"/>
    <s v="CELOG-RS"/>
    <d v="2021-01-01T00:00:00"/>
    <s v="AP Oeste "/>
  </r>
  <r>
    <n v="75"/>
    <x v="22"/>
    <d v="2021-01-01T00:00:00"/>
    <x v="2"/>
    <s v="Joinville"/>
    <s v="Edival"/>
    <s v="Of.001"/>
    <s v="DC 002/21"/>
    <x v="14"/>
    <n v="449"/>
    <n v="6.45"/>
    <n v="2896.05"/>
    <s v="CELOG-RS"/>
    <d v="2021-01-01T00:00:00"/>
    <s v="A.V Comercio Varejista "/>
  </r>
  <r>
    <n v="76"/>
    <x v="22"/>
    <d v="2021-01-01T00:00:00"/>
    <x v="2"/>
    <s v="Joinville"/>
    <s v="Edival"/>
    <s v="Of.001"/>
    <s v="DC 002/21"/>
    <x v="8"/>
    <n v="110"/>
    <n v="155.66"/>
    <n v="17122.599999999999"/>
    <s v="CELOG-RS"/>
    <d v="2021-01-01T00:00:00"/>
    <s v="Mercantt"/>
  </r>
  <r>
    <n v="77"/>
    <x v="22"/>
    <d v="2021-01-01T00:00:00"/>
    <x v="2"/>
    <s v="Joinville"/>
    <s v="Edival"/>
    <s v="Of.001"/>
    <s v="DC 002/21"/>
    <x v="9"/>
    <n v="110"/>
    <n v="194.58"/>
    <n v="21403.800000000003"/>
    <s v="CELOG-RS"/>
    <d v="2021-01-01T00:00:00"/>
    <s v="Mercantt"/>
  </r>
  <r>
    <n v="78"/>
    <x v="22"/>
    <d v="2021-01-01T00:00:00"/>
    <x v="2"/>
    <s v="Joinville"/>
    <s v="Edival"/>
    <s v="Of.001"/>
    <s v="DC 002/21"/>
    <x v="10"/>
    <n v="81"/>
    <n v="233.49"/>
    <n v="18912.690000000002"/>
    <s v="CELOG-RS"/>
    <d v="2021-01-01T00:00:00"/>
    <s v="Mercantt"/>
  </r>
  <r>
    <n v="79"/>
    <x v="22"/>
    <d v="2021-01-01T00:00:00"/>
    <x v="2"/>
    <s v="Joinville"/>
    <s v="Edival"/>
    <s v="Of.001"/>
    <s v="DC 002/21"/>
    <x v="11"/>
    <n v="81"/>
    <n v="155.66"/>
    <n v="12608.46"/>
    <s v="CELOG-RS"/>
    <d v="2021-01-01T00:00:00"/>
    <s v="Mercantt"/>
  </r>
  <r>
    <n v="80"/>
    <x v="23"/>
    <d v="2021-01-24T00:00:00"/>
    <x v="2"/>
    <s v="Florianópolis"/>
    <s v="Miranda"/>
    <s v="Of. 10"/>
    <s v="DC 238/21"/>
    <x v="8"/>
    <n v="65"/>
    <n v="155.66"/>
    <n v="10117.9"/>
    <s v="CELOG-FL"/>
    <d v="2021-01-01T00:00:00"/>
    <s v="Mercantt"/>
  </r>
  <r>
    <n v="81"/>
    <x v="24"/>
    <d v="2021-01-05T00:00:00"/>
    <x v="2"/>
    <s v="Joinville"/>
    <s v="Edival"/>
    <s v="CI.09"/>
    <s v="DC 133/21"/>
    <x v="13"/>
    <n v="93"/>
    <n v="98.69"/>
    <n v="9178.17"/>
    <s v="CELOG-RS"/>
    <d v="2021-01-01T00:00:00"/>
    <s v="AP Oeste "/>
  </r>
  <r>
    <n v="82"/>
    <x v="24"/>
    <d v="2021-01-05T00:00:00"/>
    <x v="2"/>
    <s v="Joinville"/>
    <s v="Edival"/>
    <s v="CI.09"/>
    <s v="DC 133/21"/>
    <x v="14"/>
    <n v="152"/>
    <n v="6.45"/>
    <n v="980.4"/>
    <s v="ARP"/>
    <d v="2021-01-01T00:00:00"/>
    <s v="A.V Comercio Varejista "/>
  </r>
  <r>
    <n v="83"/>
    <x v="24"/>
    <d v="2021-01-05T00:00:00"/>
    <x v="2"/>
    <s v="Joinville"/>
    <s v="Edival"/>
    <s v="CI.09"/>
    <s v="DC 133/21"/>
    <x v="15"/>
    <n v="104"/>
    <n v="47"/>
    <n v="4888"/>
    <s v="CELOG-RS"/>
    <d v="2021-01-01T00:00:00"/>
    <s v="A.V Comercio Varejista "/>
  </r>
  <r>
    <n v="84"/>
    <x v="24"/>
    <d v="2021-01-05T00:00:00"/>
    <x v="2"/>
    <s v="Joinville"/>
    <s v="Edival"/>
    <s v="CI.09"/>
    <s v="DC 133/21"/>
    <x v="8"/>
    <n v="119"/>
    <n v="155.66"/>
    <n v="18523.54"/>
    <s v="CELOG-FL"/>
    <d v="2021-01-01T00:00:00"/>
    <s v="Mercantt"/>
  </r>
  <r>
    <n v="85"/>
    <x v="24"/>
    <d v="2021-01-05T00:00:00"/>
    <x v="2"/>
    <s v="Joinville"/>
    <s v="Edival"/>
    <s v="CI.09"/>
    <s v="DC 133/21"/>
    <x v="11"/>
    <n v="35"/>
    <n v="155.66"/>
    <n v="5448.0999999999995"/>
    <s v="CELOG-RS"/>
    <d v="2021-01-01T00:00:00"/>
    <s v="Mercantt"/>
  </r>
  <r>
    <n v="86"/>
    <x v="24"/>
    <d v="2021-01-05T00:00:00"/>
    <x v="2"/>
    <s v="Joinville"/>
    <s v="Edival"/>
    <s v="CI.09"/>
    <s v="DC 133/21"/>
    <x v="9"/>
    <n v="96"/>
    <n v="194.58"/>
    <n v="18679.68"/>
    <s v="CELOG-RS"/>
    <d v="2021-01-01T00:00:00"/>
    <s v="Mercantt"/>
  </r>
  <r>
    <n v="87"/>
    <x v="24"/>
    <d v="2021-01-05T00:00:00"/>
    <x v="2"/>
    <s v="Joinville"/>
    <s v="Edival"/>
    <s v="CI.09"/>
    <s v="DC 133/21"/>
    <x v="10"/>
    <n v="33"/>
    <n v="233.49"/>
    <n v="7705.17"/>
    <s v="CELOG-RS"/>
    <d v="2021-01-01T00:00:00"/>
    <s v="Mercantt"/>
  </r>
  <r>
    <n v="88"/>
    <x v="23"/>
    <d v="2021-01-24T00:00:00"/>
    <x v="2"/>
    <s v="Florianópolis"/>
    <s v="Miranda"/>
    <s v="Of. 10"/>
    <s v="DC 238/21"/>
    <x v="13"/>
    <n v="34"/>
    <n v="98.69"/>
    <n v="3355.46"/>
    <s v="ARP"/>
    <d v="2021-01-01T00:00:00"/>
    <s v="AP Oeste "/>
  </r>
  <r>
    <n v="89"/>
    <x v="23"/>
    <d v="2021-01-24T00:00:00"/>
    <x v="2"/>
    <s v="Florianópolis"/>
    <s v="Miranda"/>
    <s v="Of. 10"/>
    <s v="DC 238/21"/>
    <x v="14"/>
    <n v="65"/>
    <n v="6.45"/>
    <n v="419.25"/>
    <s v="CELOG-FL"/>
    <d v="2021-01-01T00:00:00"/>
    <s v="A.V Comercio Varejista "/>
  </r>
  <r>
    <n v="90"/>
    <x v="23"/>
    <d v="2021-01-24T00:00:00"/>
    <x v="2"/>
    <s v="Florianópolis"/>
    <s v="Miranda"/>
    <s v="Of. 10"/>
    <s v="DC 238/21"/>
    <x v="15"/>
    <n v="68"/>
    <n v="47"/>
    <n v="3196"/>
    <s v="CELOG-FL"/>
    <d v="2021-01-01T00:00:00"/>
    <s v="A.V Comercio Varejista "/>
  </r>
  <r>
    <n v="91"/>
    <x v="23"/>
    <d v="2021-01-24T00:00:00"/>
    <x v="2"/>
    <s v="Florianópolis"/>
    <s v="Miranda"/>
    <s v="Of. 10"/>
    <s v="DC 238/21"/>
    <x v="12"/>
    <n v="33"/>
    <n v="18"/>
    <n v="594"/>
    <s v="ARP"/>
    <d v="2021-01-01T00:00:00"/>
    <s v="Estancia Hidromineral Santa Rita de Cassia "/>
  </r>
  <r>
    <n v="92"/>
    <x v="23"/>
    <d v="2021-01-24T00:00:00"/>
    <x v="2"/>
    <s v="Florianópolis"/>
    <s v="Miranda"/>
    <s v="Of. 10"/>
    <s v="DC 238/21"/>
    <x v="9"/>
    <n v="66"/>
    <n v="194.58"/>
    <n v="12842.28"/>
    <s v="CELOG-FL"/>
    <d v="2021-01-01T00:00:00"/>
    <s v="Mercantt"/>
  </r>
  <r>
    <n v="93"/>
    <x v="25"/>
    <d v="2021-02-02T00:00:00"/>
    <x v="3"/>
    <s v="Criciúma"/>
    <s v="Rosinei"/>
    <s v="Of.015"/>
    <s v="DC 409/21"/>
    <x v="13"/>
    <n v="78"/>
    <n v="98.69"/>
    <n v="7697.82"/>
    <s v="ARP"/>
    <d v="2021-02-01T00:00:00"/>
    <s v="AP Oeste "/>
  </r>
  <r>
    <n v="94"/>
    <x v="25"/>
    <d v="2021-02-02T00:00:00"/>
    <x v="3"/>
    <s v="Criciúma"/>
    <s v="Rosinei"/>
    <s v="Of.015"/>
    <s v="DC 409/21"/>
    <x v="14"/>
    <n v="150"/>
    <n v="6.45"/>
    <n v="967.5"/>
    <s v="ARP"/>
    <d v="2021-02-01T00:00:00"/>
    <s v="A.V Comercio Varejista "/>
  </r>
  <r>
    <n v="95"/>
    <x v="25"/>
    <d v="2021-02-02T00:00:00"/>
    <x v="3"/>
    <s v="Criciúma"/>
    <s v="Rosinei"/>
    <s v="Of.015"/>
    <s v="DC 409/21"/>
    <x v="9"/>
    <n v="30"/>
    <n v="194.58"/>
    <n v="5837.4000000000005"/>
    <s v="CELOG-FL"/>
    <d v="2021-02-01T00:00:00"/>
    <s v="Mercantt"/>
  </r>
  <r>
    <n v="96"/>
    <x v="25"/>
    <d v="2021-02-02T00:00:00"/>
    <x v="3"/>
    <s v="Criciúma"/>
    <s v="Rosinei"/>
    <s v="Of.015"/>
    <s v="DC 409/21"/>
    <x v="8"/>
    <n v="30"/>
    <n v="155.66"/>
    <n v="4669.8"/>
    <s v="CELOG-FL"/>
    <d v="2021-02-01T00:00:00"/>
    <s v="Mercantt"/>
  </r>
  <r>
    <n v="97"/>
    <x v="25"/>
    <d v="2021-02-02T00:00:00"/>
    <x v="3"/>
    <s v="Criciúma"/>
    <s v="Rosinei"/>
    <s v="Of.015"/>
    <s v="DC 409/21"/>
    <x v="10"/>
    <n v="20"/>
    <n v="233.49"/>
    <n v="4669.8"/>
    <s v="CELOG-FL"/>
    <d v="2021-02-01T00:00:00"/>
    <s v="Mercantt"/>
  </r>
  <r>
    <n v="98"/>
    <x v="25"/>
    <d v="2021-02-02T00:00:00"/>
    <x v="3"/>
    <s v="Criciúma"/>
    <s v="Rosinei"/>
    <s v="Of.015"/>
    <s v="DC 409/21"/>
    <x v="11"/>
    <n v="20"/>
    <n v="155.66"/>
    <n v="3113.2"/>
    <s v="CELOG-FL"/>
    <d v="2021-02-01T00:00:00"/>
    <s v="Mercantt"/>
  </r>
  <r>
    <n v="99"/>
    <x v="26"/>
    <d v="2021-04-19T00:00:00"/>
    <x v="0"/>
    <s v="Maravilha"/>
    <s v="Henrique"/>
    <s v="Of.094"/>
    <s v="DC 987/2021"/>
    <x v="1"/>
    <n v="10"/>
    <n v="3958.7"/>
    <n v="39587"/>
    <s v="ARP"/>
    <d v="2021-04-01T00:00:00"/>
    <s v="FortLeve"/>
  </r>
  <r>
    <n v="100"/>
    <x v="25"/>
    <d v="2021-02-02T00:00:00"/>
    <x v="3"/>
    <s v="Criciúma"/>
    <s v="Rosinei"/>
    <s v="Of.015"/>
    <s v="DC 409/21"/>
    <x v="15"/>
    <n v="78"/>
    <n v="47"/>
    <n v="3666"/>
    <s v="ARP"/>
    <d v="2021-02-01T00:00:00"/>
    <s v="A.V Comercio Varejista "/>
  </r>
  <r>
    <n v="101"/>
    <x v="26"/>
    <d v="2021-04-19T00:00:00"/>
    <x v="0"/>
    <s v="Maravilha"/>
    <s v="Henrique"/>
    <s v="Of.094"/>
    <s v="DC 987/2021"/>
    <x v="3"/>
    <n v="5"/>
    <n v="9586.34"/>
    <n v="47931.7"/>
    <s v="ARP"/>
    <d v="2021-04-01T00:00:00"/>
    <s v="FortLeve"/>
  </r>
  <r>
    <n v="102"/>
    <x v="26"/>
    <d v="2021-04-19T00:00:00"/>
    <x v="0"/>
    <s v="Maravilha"/>
    <s v="Henrique"/>
    <s v="Of.094"/>
    <s v="DC 987/2021"/>
    <x v="0"/>
    <n v="2"/>
    <n v="2600"/>
    <n v="5200"/>
    <s v="ARP"/>
    <d v="2021-04-01T00:00:00"/>
    <s v="Pica Pau"/>
  </r>
  <r>
    <n v="103"/>
    <x v="26"/>
    <d v="2021-04-19T00:00:00"/>
    <x v="0"/>
    <s v="Maravilha"/>
    <s v="Henrique"/>
    <s v="Of.094"/>
    <s v="DC 987/2021"/>
    <x v="4"/>
    <n v="7"/>
    <n v="2120.71"/>
    <n v="14844.970000000001"/>
    <s v="ARP"/>
    <d v="2021-05-01T00:00:00"/>
    <s v="FortLeve"/>
  </r>
  <r>
    <n v="104"/>
    <x v="27"/>
    <d v="2021-04-14T00:00:00"/>
    <x v="0"/>
    <s v="São Miguel do Oeste"/>
    <s v="Dezordi"/>
    <s v="Of.129"/>
    <s v="DC 1534/2021"/>
    <x v="3"/>
    <n v="8"/>
    <n v="9586.34"/>
    <n v="76690.720000000001"/>
    <s v="ARP"/>
    <d v="2021-06-01T00:00:00"/>
    <s v="FortLeve"/>
  </r>
  <r>
    <n v="105"/>
    <x v="27"/>
    <d v="2021-04-14T00:00:00"/>
    <x v="0"/>
    <s v="São Miguel do Oeste"/>
    <s v="Dezordi"/>
    <s v="Of.129"/>
    <s v="DC 1534/2021"/>
    <x v="1"/>
    <n v="4"/>
    <n v="3958.7"/>
    <n v="15834.8"/>
    <s v="ARP"/>
    <d v="2021-06-01T00:00:00"/>
    <s v="FortLeve"/>
  </r>
  <r>
    <n v="106"/>
    <x v="27"/>
    <d v="2021-04-14T00:00:00"/>
    <x v="0"/>
    <s v="São Miguel do Oeste"/>
    <s v="Dezordi"/>
    <s v="Of.129"/>
    <s v="DC 1534/2021"/>
    <x v="0"/>
    <n v="1"/>
    <n v="2600"/>
    <n v="2600"/>
    <s v="ARP"/>
    <d v="2021-06-01T00:00:00"/>
    <s v="Pica Pau"/>
  </r>
  <r>
    <n v="107"/>
    <x v="27"/>
    <d v="2021-04-14T00:00:00"/>
    <x v="0"/>
    <s v="São Miguel do Oeste"/>
    <s v="Dezordi"/>
    <s v="Of.129"/>
    <s v="DC 1534/2021"/>
    <x v="2"/>
    <n v="4"/>
    <n v="6329.25"/>
    <n v="25317"/>
    <s v="ARP"/>
    <d v="2021-06-01T00:00:00"/>
    <s v="FortLeve"/>
  </r>
  <r>
    <n v="108"/>
    <x v="27"/>
    <d v="2021-04-14T00:00:00"/>
    <x v="0"/>
    <s v="São Miguel do Oeste"/>
    <s v="Dezordi"/>
    <s v="Of.129"/>
    <s v="DC 1534/2021"/>
    <x v="4"/>
    <n v="2"/>
    <n v="2120.71"/>
    <n v="4241.42"/>
    <s v="ARP"/>
    <d v="2021-06-01T00:00:00"/>
    <s v="FortLeve"/>
  </r>
  <r>
    <n v="109"/>
    <x v="28"/>
    <d v="2021-04-16T00:00:00"/>
    <x v="0"/>
    <s v="Concórdia"/>
    <s v="Adilson"/>
    <s v="Of.140"/>
    <s v="DC 1799/2021"/>
    <x v="0"/>
    <n v="2"/>
    <n v="2600"/>
    <n v="5200"/>
    <s v="ARP"/>
    <d v="2021-06-01T00:00:00"/>
    <s v="Pica Pau"/>
  </r>
  <r>
    <n v="110"/>
    <x v="28"/>
    <d v="2021-04-16T00:00:00"/>
    <x v="0"/>
    <s v="Concórdia"/>
    <s v="Adilson"/>
    <s v="Of.140"/>
    <s v="DC 1799/2021"/>
    <x v="4"/>
    <n v="4"/>
    <n v="2120.71"/>
    <n v="8482.84"/>
    <s v="ARP"/>
    <d v="2021-06-01T00:00:00"/>
    <s v="FortLeve"/>
  </r>
  <r>
    <n v="111"/>
    <x v="28"/>
    <d v="2021-04-16T00:00:00"/>
    <x v="0"/>
    <s v="Concórdia"/>
    <s v="Adilson"/>
    <s v="of.186"/>
    <s v="DC 2212/2021"/>
    <x v="4"/>
    <n v="1"/>
    <n v="2120.71"/>
    <n v="2120.71"/>
    <s v="ARP"/>
    <d v="2021-08-01T00:00:00"/>
    <s v="FortLeve"/>
  </r>
  <r>
    <n v="112"/>
    <x v="28"/>
    <d v="2021-04-16T00:00:00"/>
    <x v="0"/>
    <s v="Concórdia"/>
    <s v="Adilson"/>
    <s v="of.186"/>
    <s v="DC 2212/2021"/>
    <x v="1"/>
    <n v="7"/>
    <n v="3958.7"/>
    <n v="27710.899999999998"/>
    <s v="ARP"/>
    <d v="2021-08-01T00:00:00"/>
    <s v="FortLeve"/>
  </r>
  <r>
    <n v="113"/>
    <x v="28"/>
    <d v="2021-04-16T00:00:00"/>
    <x v="0"/>
    <s v="Concórdia"/>
    <s v="Adilson"/>
    <s v="of.186"/>
    <s v="DC 2212/2021"/>
    <x v="2"/>
    <n v="2"/>
    <n v="6329.25"/>
    <n v="12658.5"/>
    <s v="ARP"/>
    <d v="2021-08-01T00:00:00"/>
    <s v="FortLeve"/>
  </r>
  <r>
    <n v="114"/>
    <x v="29"/>
    <d v="2021-04-19T00:00:00"/>
    <x v="0"/>
    <s v="Chapecó"/>
    <s v="Zamboni"/>
    <s v="Of.114"/>
    <s v="DC 711/2021"/>
    <x v="1"/>
    <n v="10"/>
    <n v="3958.7"/>
    <n v="39587"/>
    <s v="ARP"/>
    <d v="2021-05-01T00:00:00"/>
    <s v="FortLeve"/>
  </r>
  <r>
    <n v="115"/>
    <x v="29"/>
    <d v="2021-04-19T00:00:00"/>
    <x v="0"/>
    <s v="Chapecó"/>
    <s v="Zamboni"/>
    <s v="Of.114"/>
    <s v="DC 711/2021"/>
    <x v="3"/>
    <n v="4"/>
    <n v="9586.34"/>
    <n v="38345.360000000001"/>
    <s v="ARP"/>
    <d v="2021-05-01T00:00:00"/>
    <s v="FortLeve"/>
  </r>
  <r>
    <n v="116"/>
    <x v="29"/>
    <d v="2021-04-19T00:00:00"/>
    <x v="0"/>
    <s v="Chapecó"/>
    <s v="Zamboni"/>
    <s v="Of.114"/>
    <s v="DC 711/2021"/>
    <x v="4"/>
    <n v="2"/>
    <n v="2120.71"/>
    <n v="4241.42"/>
    <s v="ARP"/>
    <d v="2021-05-01T00:00:00"/>
    <s v="FortLeve"/>
  </r>
  <r>
    <n v="117"/>
    <x v="30"/>
    <d v="2021-04-20T00:00:00"/>
    <x v="0"/>
    <s v="Concórdia"/>
    <s v="Adilson"/>
    <s v="Of.120"/>
    <s v="DC 1716/2021"/>
    <x v="4"/>
    <n v="4"/>
    <n v="1893.38"/>
    <n v="7573.52"/>
    <s v="ARP"/>
    <d v="2021-06-01T00:00:00"/>
    <s v="FortLeve"/>
  </r>
  <r>
    <n v="118"/>
    <x v="30"/>
    <d v="2021-04-20T00:00:00"/>
    <x v="0"/>
    <s v="Concórdia"/>
    <s v="Adilson"/>
    <s v="Of.120"/>
    <s v="DC 1716/2021"/>
    <x v="0"/>
    <n v="2"/>
    <n v="2600"/>
    <n v="5200"/>
    <s v="ARP"/>
    <d v="2021-06-01T00:00:00"/>
    <s v="Pica Pau"/>
  </r>
  <r>
    <n v="119"/>
    <x v="31"/>
    <d v="2021-04-20T00:00:00"/>
    <x v="0"/>
    <s v="São Miguel do Oeste"/>
    <s v="Dezordi"/>
    <s v="Of.267"/>
    <s v="DC 2276/2021"/>
    <x v="4"/>
    <n v="2"/>
    <n v="2120.71"/>
    <n v="4241.42"/>
    <s v="ARP"/>
    <d v="2021-11-01T00:00:00"/>
    <s v="FortLeve"/>
  </r>
  <r>
    <n v="120"/>
    <x v="31"/>
    <d v="2021-04-20T00:00:00"/>
    <x v="0"/>
    <s v="São Miguel do Oeste"/>
    <s v="Dezordi"/>
    <s v="Of.267"/>
    <s v="DC 2276/2021"/>
    <x v="1"/>
    <n v="2"/>
    <n v="3958.7"/>
    <n v="7917.4"/>
    <s v="ARP"/>
    <d v="2021-11-01T00:00:00"/>
    <s v="FortLeve"/>
  </r>
  <r>
    <n v="121"/>
    <x v="31"/>
    <d v="2021-04-20T00:00:00"/>
    <x v="0"/>
    <s v="São Miguel do Oeste"/>
    <s v="Dezordi"/>
    <s v="Of.267"/>
    <s v="DC 2276/2021"/>
    <x v="2"/>
    <n v="1"/>
    <n v="6329.25"/>
    <n v="6329.25"/>
    <s v="ARP"/>
    <d v="2021-11-01T00:00:00"/>
    <s v="FortLeve"/>
  </r>
  <r>
    <n v="122"/>
    <x v="31"/>
    <d v="2021-04-20T00:00:00"/>
    <x v="0"/>
    <s v="São Miguel do Oeste"/>
    <s v="Dezordi"/>
    <s v="Of.267"/>
    <s v="DC 2276/2021"/>
    <x v="3"/>
    <n v="3"/>
    <n v="9586.34"/>
    <n v="28759.02"/>
    <s v="ARP"/>
    <d v="2021-11-01T00:00:00"/>
    <s v="FortLeve"/>
  </r>
  <r>
    <n v="123"/>
    <x v="32"/>
    <d v="2021-04-23T00:00:00"/>
    <x v="0"/>
    <s v="Chapecó"/>
    <s v="Zamboni"/>
    <s v="Of.163"/>
    <s v="DC 1959/2021"/>
    <x v="4"/>
    <n v="6"/>
    <n v="1893.38"/>
    <n v="11360.28"/>
    <s v="ARP"/>
    <d v="2021-06-01T00:00:00"/>
    <s v="FortLeve"/>
  </r>
  <r>
    <n v="124"/>
    <x v="33"/>
    <d v="2021-07-08T00:00:00"/>
    <x v="0"/>
    <s v="Chapecó"/>
    <s v="Zamboni"/>
    <s v="Of.132"/>
    <s v="DC 1452/2021"/>
    <x v="4"/>
    <n v="4"/>
    <n v="2120.71"/>
    <n v="8482.84"/>
    <s v="ARP"/>
    <d v="2021-06-01T00:00:00"/>
    <s v="FortLeve"/>
  </r>
  <r>
    <n v="125"/>
    <x v="33"/>
    <d v="2021-07-08T00:00:00"/>
    <x v="0"/>
    <s v="Chapecó"/>
    <s v="Zamboni"/>
    <s v="Of.132"/>
    <s v="DC 1452/2021"/>
    <x v="1"/>
    <n v="8"/>
    <n v="3958.7"/>
    <n v="31669.599999999999"/>
    <s v="ARP"/>
    <d v="2021-06-01T00:00:00"/>
    <s v="FortLeve"/>
  </r>
  <r>
    <n v="126"/>
    <x v="33"/>
    <d v="2021-07-08T00:00:00"/>
    <x v="0"/>
    <s v="Chapecó"/>
    <s v="Zamboni"/>
    <s v="Of.132"/>
    <s v="DC 1452/2021"/>
    <x v="3"/>
    <n v="6"/>
    <n v="9586.34"/>
    <n v="57518.04"/>
    <s v="ARP"/>
    <d v="2021-06-01T00:00:00"/>
    <s v="FortLeve"/>
  </r>
  <r>
    <n v="127"/>
    <x v="33"/>
    <d v="2021-07-08T00:00:00"/>
    <x v="0"/>
    <s v="Chapecó"/>
    <s v="Zamboni"/>
    <s v="Of.132"/>
    <s v="DC 1452/2021"/>
    <x v="0"/>
    <n v="2"/>
    <n v="2600"/>
    <n v="5200"/>
    <s v="ARP"/>
    <d v="2021-06-01T00:00:00"/>
    <s v="Pica Pau"/>
  </r>
  <r>
    <n v="128"/>
    <x v="32"/>
    <d v="2021-04-23T00:00:00"/>
    <x v="0"/>
    <s v="Chapecó"/>
    <s v="Zamboni"/>
    <s v="Of.163"/>
    <s v="DC 1959/2021"/>
    <x v="3"/>
    <n v="5"/>
    <n v="8413.2000000000007"/>
    <n v="42066"/>
    <s v="ARP"/>
    <d v="2021-07-01T00:00:00"/>
    <s v="FortLeve"/>
  </r>
  <r>
    <n v="129"/>
    <x v="32"/>
    <d v="2021-04-23T00:00:00"/>
    <x v="0"/>
    <s v="Chapecó"/>
    <s v="Zamboni"/>
    <s v="Of.163"/>
    <s v="DC 1959/2021"/>
    <x v="2"/>
    <n v="4"/>
    <n v="5792.9"/>
    <n v="23171.599999999999"/>
    <s v="ARP"/>
    <d v="2021-07-01T00:00:00"/>
    <s v="FortLeve"/>
  </r>
  <r>
    <n v="130"/>
    <x v="32"/>
    <d v="2021-04-23T00:00:00"/>
    <x v="0"/>
    <s v="Chapecó"/>
    <s v="Zamboni"/>
    <s v="Of.163"/>
    <s v="DC 1959/2021"/>
    <x v="1"/>
    <n v="3"/>
    <n v="3582.9"/>
    <n v="10748.7"/>
    <s v="ARP"/>
    <d v="2021-07-01T00:00:00"/>
    <s v="FortLeve"/>
  </r>
  <r>
    <n v="131"/>
    <x v="32"/>
    <d v="2021-04-23T00:00:00"/>
    <x v="0"/>
    <s v="Chapecó"/>
    <s v="Zamboni"/>
    <s v="Of.163"/>
    <s v="DC 1959/2021"/>
    <x v="0"/>
    <n v="2"/>
    <n v="2600"/>
    <n v="5200"/>
    <s v="ARP"/>
    <d v="2021-07-01T00:00:00"/>
    <s v="Pica Pau"/>
  </r>
  <r>
    <n v="132"/>
    <x v="33"/>
    <d v="2021-04-23T00:00:00"/>
    <x v="0"/>
    <s v="Chapecó"/>
    <s v="Zamboni"/>
    <s v="Of.243"/>
    <s v="DC 2976/2021"/>
    <x v="3"/>
    <n v="3"/>
    <n v="9586.34"/>
    <n v="28759.02"/>
    <s v="ARP"/>
    <d v="2021-10-01T00:00:00"/>
    <s v="FortLeve"/>
  </r>
  <r>
    <n v="133"/>
    <x v="34"/>
    <d v="2021-04-24T00:00:00"/>
    <x v="0"/>
    <s v="Concórdia"/>
    <s v="Adilson"/>
    <s v="Of.122"/>
    <s v="DC 1474/2021"/>
    <x v="1"/>
    <n v="3"/>
    <n v="3958.7"/>
    <n v="11876.099999999999"/>
    <s v="ARP"/>
    <d v="2021-06-01T00:00:00"/>
    <s v="FortLeve"/>
  </r>
  <r>
    <n v="134"/>
    <x v="34"/>
    <d v="2021-04-24T00:00:00"/>
    <x v="0"/>
    <s v="Concórdia"/>
    <s v="Adilson"/>
    <s v="Of.122"/>
    <s v="DC 1474/2021"/>
    <x v="2"/>
    <n v="1"/>
    <n v="6329.25"/>
    <n v="6329.25"/>
    <s v="ARP"/>
    <d v="2021-06-01T00:00:00"/>
    <s v="FortLeve"/>
  </r>
  <r>
    <n v="135"/>
    <x v="34"/>
    <d v="2021-04-24T00:00:00"/>
    <x v="0"/>
    <s v="Concórdia"/>
    <s v="Adilson"/>
    <s v="Of.122"/>
    <s v="DC 1474/2021"/>
    <x v="3"/>
    <n v="3"/>
    <n v="9586.34"/>
    <n v="28759.02"/>
    <s v="ARP"/>
    <d v="2021-06-01T00:00:00"/>
    <s v="FortLeve"/>
  </r>
  <r>
    <n v="136"/>
    <x v="35"/>
    <d v="2021-04-26T00:00:00"/>
    <x v="0"/>
    <s v="Concórdia"/>
    <s v="Adilson"/>
    <s v="Of.187"/>
    <s v="DC 1933/2021"/>
    <x v="1"/>
    <n v="11"/>
    <n v="3958.7"/>
    <n v="43545.7"/>
    <s v="ARP"/>
    <d v="2021-08-01T00:00:00"/>
    <s v="FortLeve"/>
  </r>
  <r>
    <n v="137"/>
    <x v="35"/>
    <d v="2021-04-26T00:00:00"/>
    <x v="0"/>
    <s v="Concórdia"/>
    <s v="Adilson"/>
    <s v="Of.187"/>
    <s v="DC 1933/2021"/>
    <x v="2"/>
    <n v="2"/>
    <n v="6329.25"/>
    <n v="12658.5"/>
    <s v="ARP"/>
    <d v="2021-08-01T00:00:00"/>
    <s v="FortLeve"/>
  </r>
  <r>
    <n v="138"/>
    <x v="35"/>
    <d v="2021-04-26T00:00:00"/>
    <x v="0"/>
    <s v="Concórdia"/>
    <s v="Adilson"/>
    <s v="Of.245"/>
    <s v="DC 3245/2021"/>
    <x v="3"/>
    <n v="3"/>
    <n v="9586.34"/>
    <n v="28759.02"/>
    <s v="ARP"/>
    <d v="2021-10-01T00:00:00"/>
    <s v="FortLeve"/>
  </r>
  <r>
    <n v="139"/>
    <x v="36"/>
    <d v="2021-04-27T00:00:00"/>
    <x v="0"/>
    <s v="Chapecó"/>
    <s v="Zamboni"/>
    <s v="Of.117"/>
    <s v="DC 1489/21"/>
    <x v="4"/>
    <n v="2"/>
    <n v="2120.71"/>
    <n v="4241.42"/>
    <s v="ARP"/>
    <d v="2021-06-01T00:00:00"/>
    <s v="FortLeve"/>
  </r>
  <r>
    <n v="140"/>
    <x v="36"/>
    <d v="2021-04-27T00:00:00"/>
    <x v="0"/>
    <s v="Chapecó"/>
    <s v="Zamboni"/>
    <s v="Of.117"/>
    <s v="DC 1489/21"/>
    <x v="1"/>
    <n v="3"/>
    <n v="3958.7"/>
    <n v="11876.099999999999"/>
    <s v="ARP"/>
    <d v="2021-06-01T00:00:00"/>
    <s v="FortLeve"/>
  </r>
  <r>
    <n v="141"/>
    <x v="37"/>
    <d v="2021-04-27T00:00:00"/>
    <x v="0"/>
    <s v="Maravilha"/>
    <s v="Henrique"/>
    <s v="Of.141"/>
    <s v="DC 1559/2021"/>
    <x v="4"/>
    <n v="2"/>
    <n v="1893.38"/>
    <n v="4241.42"/>
    <s v="ARP"/>
    <d v="2021-06-01T00:00:00"/>
    <s v="FortLeve"/>
  </r>
  <r>
    <n v="142"/>
    <x v="37"/>
    <d v="2021-04-27T00:00:00"/>
    <x v="0"/>
    <s v="Maravilha"/>
    <s v="Henrique"/>
    <s v="Of.141"/>
    <s v="DC 1559/2021"/>
    <x v="3"/>
    <n v="1"/>
    <n v="8413.2000000000007"/>
    <n v="9586.34"/>
    <s v="ARP"/>
    <d v="2021-06-01T00:00:00"/>
    <s v="FortLeve"/>
  </r>
  <r>
    <n v="143"/>
    <x v="37"/>
    <d v="2021-04-27T00:00:00"/>
    <x v="0"/>
    <s v="Maravilha"/>
    <s v="Henrique"/>
    <s v="Of.141"/>
    <s v="DC 1559/2021"/>
    <x v="1"/>
    <n v="2"/>
    <n v="3582.9"/>
    <n v="7917.4"/>
    <s v="ARP"/>
    <d v="2021-06-01T00:00:00"/>
    <s v="FortLeve"/>
  </r>
  <r>
    <n v="144"/>
    <x v="37"/>
    <d v="2021-04-27T00:00:00"/>
    <x v="0"/>
    <s v="Maravilha"/>
    <s v="Henrique"/>
    <s v="Of.141"/>
    <s v="DC 1559/2021"/>
    <x v="0"/>
    <n v="1"/>
    <n v="2600"/>
    <n v="2600"/>
    <s v="ARP"/>
    <d v="2021-06-01T00:00:00"/>
    <s v="Pica Pau"/>
  </r>
  <r>
    <n v="145"/>
    <x v="38"/>
    <d v="2021-04-27T00:00:00"/>
    <x v="0"/>
    <s v="Chapecó"/>
    <s v="Zamboni"/>
    <s v="Of.158"/>
    <s v="DC 1134/2021"/>
    <x v="1"/>
    <n v="2"/>
    <n v="3958.7"/>
    <n v="7917.4"/>
    <s v="ARP"/>
    <d v="2021-06-01T00:00:00"/>
    <s v="FortLeve"/>
  </r>
  <r>
    <n v="146"/>
    <x v="38"/>
    <d v="2021-04-27T00:00:00"/>
    <x v="0"/>
    <s v="Chapecó"/>
    <s v="Zamboni"/>
    <s v="Of.158"/>
    <s v="DC 1134/2021"/>
    <x v="2"/>
    <n v="5"/>
    <n v="6329.25"/>
    <n v="31646.25"/>
    <s v="ARP"/>
    <d v="2021-06-01T00:00:00"/>
    <s v="FortLeve"/>
  </r>
  <r>
    <n v="147"/>
    <x v="38"/>
    <d v="2021-04-27T00:00:00"/>
    <x v="0"/>
    <s v="Chapecó"/>
    <s v="Zamboni"/>
    <s v="Of.158"/>
    <s v="DC 1134/2021"/>
    <x v="0"/>
    <n v="2"/>
    <n v="2600"/>
    <n v="5200"/>
    <s v="ARP"/>
    <d v="2021-06-01T00:00:00"/>
    <s v="Pica Pau"/>
  </r>
  <r>
    <n v="148"/>
    <x v="38"/>
    <d v="2021-04-27T00:00:00"/>
    <x v="0"/>
    <s v="Chapecó"/>
    <s v="Zamboni"/>
    <s v="Of.158"/>
    <s v="DC 1134/2021"/>
    <x v="4"/>
    <n v="1"/>
    <n v="2120.71"/>
    <n v="2120.71"/>
    <s v="ARP"/>
    <d v="2021-06-01T00:00:00"/>
    <s v="FortLeve"/>
  </r>
  <r>
    <n v="149"/>
    <x v="38"/>
    <d v="2021-04-27T00:00:00"/>
    <x v="0"/>
    <s v="Chapecó"/>
    <s v="Zamboni"/>
    <s v="Of.158"/>
    <s v="DC 1134/2021"/>
    <x v="4"/>
    <n v="4"/>
    <n v="2120.71"/>
    <n v="8482.84"/>
    <s v="ARP"/>
    <d v="2021-06-01T00:00:00"/>
    <s v="FortLeve"/>
  </r>
  <r>
    <n v="150"/>
    <x v="39"/>
    <d v="2021-04-28T00:00:00"/>
    <x v="0"/>
    <s v="Maravilha"/>
    <s v="Henrique"/>
    <s v="Of.156"/>
    <s v="DC 1565/2021"/>
    <x v="2"/>
    <n v="2"/>
    <n v="6329.25"/>
    <n v="12658.5"/>
    <s v="ARP"/>
    <d v="2021-06-01T00:00:00"/>
    <s v="FortLeve"/>
  </r>
  <r>
    <n v="151"/>
    <x v="39"/>
    <d v="2021-04-28T00:00:00"/>
    <x v="0"/>
    <s v="Maravilha"/>
    <s v="Henrique"/>
    <s v="Of.156"/>
    <s v="DC 1565/2021"/>
    <x v="1"/>
    <n v="1"/>
    <n v="3958.7"/>
    <n v="3958.7"/>
    <s v="ARP"/>
    <d v="2021-06-01T00:00:00"/>
    <s v="FortLeve"/>
  </r>
  <r>
    <n v="152"/>
    <x v="40"/>
    <d v="2021-04-28T00:00:00"/>
    <x v="0"/>
    <s v="Xanxerê"/>
    <s v="Peri"/>
    <s v="Of.221"/>
    <s v="DC 2795/2021"/>
    <x v="4"/>
    <n v="2"/>
    <n v="2120.71"/>
    <n v="4241.42"/>
    <s v="ARP"/>
    <d v="2021-09-01T00:00:00"/>
    <s v="FortLeve"/>
  </r>
  <r>
    <n v="153"/>
    <x v="41"/>
    <d v="2021-04-30T00:00:00"/>
    <x v="0"/>
    <s v="Maravilha"/>
    <s v="Henrique"/>
    <s v="Of.136"/>
    <s v="DC 1560/2021"/>
    <x v="4"/>
    <n v="4"/>
    <n v="1893.38"/>
    <n v="8482.84"/>
    <s v="ARP"/>
    <d v="2021-06-01T00:00:00"/>
    <s v="FortLeve"/>
  </r>
  <r>
    <n v="154"/>
    <x v="41"/>
    <d v="2021-04-30T00:00:00"/>
    <x v="0"/>
    <s v="Maravilha"/>
    <s v="Henrique"/>
    <s v="Of.136"/>
    <s v="DC 1560/2021"/>
    <x v="3"/>
    <n v="6"/>
    <n v="8413.2000000000007"/>
    <n v="57518.04"/>
    <s v="ARP"/>
    <d v="2021-06-01T00:00:00"/>
    <s v="FortLeve"/>
  </r>
  <r>
    <n v="155"/>
    <x v="41"/>
    <d v="2021-04-30T00:00:00"/>
    <x v="0"/>
    <s v="Maravilha"/>
    <s v="Henrique"/>
    <s v="Of.136"/>
    <s v="DC 1560/2021"/>
    <x v="0"/>
    <n v="2"/>
    <n v="2600"/>
    <n v="5200"/>
    <s v="ARP"/>
    <d v="2021-06-01T00:00:00"/>
    <s v="Pica Pau"/>
  </r>
  <r>
    <n v="156"/>
    <x v="41"/>
    <d v="2021-04-30T00:00:00"/>
    <x v="0"/>
    <s v="Maravilha"/>
    <s v="Henrique"/>
    <s v="Of.136"/>
    <s v="DC 1560/2021"/>
    <x v="1"/>
    <n v="4"/>
    <n v="3582.9"/>
    <n v="15834.8"/>
    <s v="ARP"/>
    <d v="2021-06-01T00:00:00"/>
    <s v="FortLeve"/>
  </r>
  <r>
    <n v="157"/>
    <x v="42"/>
    <d v="2021-04-30T00:00:00"/>
    <x v="0"/>
    <s v="Maravilha"/>
    <s v="Henrique"/>
    <s v="of.118"/>
    <s v="DC1497/2021"/>
    <x v="0"/>
    <n v="2"/>
    <n v="2600"/>
    <n v="5200"/>
    <s v="ARP"/>
    <d v="2021-06-01T00:00:00"/>
    <s v="Pica Pau"/>
  </r>
  <r>
    <n v="158"/>
    <x v="42"/>
    <d v="2021-04-30T00:00:00"/>
    <x v="0"/>
    <s v="Maravilha"/>
    <s v="Henrique"/>
    <s v="of.118"/>
    <s v="DC1497/2021"/>
    <x v="4"/>
    <n v="4"/>
    <n v="2120.71"/>
    <n v="8482.84"/>
    <s v="ARP"/>
    <d v="2021-06-01T00:00:00"/>
    <s v="FortLeve"/>
  </r>
  <r>
    <n v="159"/>
    <x v="42"/>
    <d v="2021-04-30T00:00:00"/>
    <x v="0"/>
    <s v="Maravilha"/>
    <s v="Henrique"/>
    <s v="Of.247"/>
    <s v="DC 3250/2021"/>
    <x v="2"/>
    <n v="4"/>
    <n v="6329.25"/>
    <n v="25317"/>
    <s v="ARP"/>
    <d v="2021-10-01T00:00:00"/>
    <s v="FortLeve"/>
  </r>
  <r>
    <n v="160"/>
    <x v="43"/>
    <d v="2021-05-03T00:00:00"/>
    <x v="0"/>
    <s v="Xanxerê"/>
    <s v="Peri"/>
    <s v="of.191"/>
    <s v="DC 2282/2021"/>
    <x v="1"/>
    <n v="5"/>
    <n v="3582.9"/>
    <n v="17914.5"/>
    <s v="ARP"/>
    <d v="2021-08-01T00:00:00"/>
    <s v="FortLeve"/>
  </r>
  <r>
    <n v="161"/>
    <x v="43"/>
    <d v="2021-05-03T00:00:00"/>
    <x v="0"/>
    <s v="Xanxerê"/>
    <s v="Peri"/>
    <s v="of.191"/>
    <s v="DC 2282/2021"/>
    <x v="3"/>
    <n v="2"/>
    <n v="8413.2000000000007"/>
    <n v="16826.400000000001"/>
    <s v="ARP"/>
    <d v="2021-08-01T00:00:00"/>
    <s v="FortLeve"/>
  </r>
  <r>
    <n v="162"/>
    <x v="44"/>
    <d v="2021-05-03T00:00:00"/>
    <x v="0"/>
    <s v="São Miguel do Oeste"/>
    <s v="Dezordi"/>
    <s v="Of.228"/>
    <s v="DC 2207/2021"/>
    <x v="1"/>
    <n v="10"/>
    <n v="3958.7"/>
    <n v="39587"/>
    <s v="ARP"/>
    <d v="2021-09-01T00:00:00"/>
    <s v="FortLeve"/>
  </r>
  <r>
    <n v="163"/>
    <x v="44"/>
    <d v="2021-05-03T00:00:00"/>
    <x v="0"/>
    <s v="São Miguel do Oeste"/>
    <s v="Dezordi"/>
    <s v="Of.228"/>
    <s v="DC 2207/2021"/>
    <x v="4"/>
    <n v="19"/>
    <n v="2120.71"/>
    <n v="40293.49"/>
    <s v="ARP"/>
    <d v="2021-09-01T00:00:00"/>
    <s v="FortLeve"/>
  </r>
  <r>
    <n v="164"/>
    <x v="44"/>
    <d v="2021-05-03T00:00:00"/>
    <x v="0"/>
    <s v="São Miguel do Oeste"/>
    <s v="Dezordi"/>
    <s v="Of.228"/>
    <s v="DC 2207/2021"/>
    <x v="2"/>
    <n v="7"/>
    <n v="6329.25"/>
    <n v="44304.75"/>
    <s v="ARP"/>
    <d v="2021-09-01T00:00:00"/>
    <s v="FortLeve"/>
  </r>
  <r>
    <n v="165"/>
    <x v="44"/>
    <d v="2021-05-03T00:00:00"/>
    <x v="0"/>
    <s v="São Miguel do Oeste"/>
    <s v="Dezordi"/>
    <s v="Of.228"/>
    <s v="DC 2207/2021"/>
    <x v="0"/>
    <n v="2"/>
    <n v="2600"/>
    <n v="5200"/>
    <s v="ARP"/>
    <d v="2021-09-01T00:00:00"/>
    <s v="Pica Pau"/>
  </r>
  <r>
    <n v="166"/>
    <x v="45"/>
    <d v="2021-05-04T00:00:00"/>
    <x v="0"/>
    <s v="Curitibanos"/>
    <s v="Lorega"/>
    <s v="Of.219"/>
    <s v="DC 2379/2021"/>
    <x v="3"/>
    <n v="6"/>
    <n v="9586.34"/>
    <n v="57518.04"/>
    <s v="ARP"/>
    <d v="2021-09-01T00:00:00"/>
    <s v="FortLeve"/>
  </r>
  <r>
    <n v="167"/>
    <x v="45"/>
    <d v="2021-05-04T00:00:00"/>
    <x v="0"/>
    <s v="Curitibanos"/>
    <s v="Lorega"/>
    <s v="Of.219"/>
    <s v="DC 2379/2021"/>
    <x v="4"/>
    <n v="2"/>
    <n v="2120.71"/>
    <n v="4241.42"/>
    <s v="ARP"/>
    <d v="2021-09-01T00:00:00"/>
    <s v="FortLeve"/>
  </r>
  <r>
    <n v="168"/>
    <x v="45"/>
    <d v="2021-05-04T00:00:00"/>
    <x v="0"/>
    <s v="Curitibanos"/>
    <s v="Lorega"/>
    <s v="Of.219"/>
    <s v="DC 2379/2021"/>
    <x v="0"/>
    <n v="1"/>
    <n v="2600"/>
    <n v="2600"/>
    <s v="ARP"/>
    <d v="2021-09-01T00:00:00"/>
    <s v="Pica Pau"/>
  </r>
  <r>
    <n v="169"/>
    <x v="46"/>
    <d v="2021-05-04T00:00:00"/>
    <x v="0"/>
    <s v="São Miguel do Oeste"/>
    <s v="Dezordi"/>
    <s v="Of.222"/>
    <s v="DC 2900/2021"/>
    <x v="3"/>
    <n v="2"/>
    <n v="9586.34"/>
    <n v="19172.68"/>
    <s v="ARP"/>
    <d v="2021-09-01T00:00:00"/>
    <s v="FortLeve"/>
  </r>
  <r>
    <n v="170"/>
    <x v="46"/>
    <d v="2021-05-04T00:00:00"/>
    <x v="0"/>
    <s v="São Miguel do Oeste"/>
    <s v="Dezordi"/>
    <s v="Of.222"/>
    <s v="DC 2900/2021"/>
    <x v="4"/>
    <n v="1"/>
    <n v="2120.71"/>
    <n v="2120.71"/>
    <s v="ARP"/>
    <d v="2021-09-01T00:00:00"/>
    <s v="FortLeve"/>
  </r>
  <r>
    <n v="171"/>
    <x v="46"/>
    <d v="2021-05-04T00:00:00"/>
    <x v="0"/>
    <s v="São Miguel do Oeste"/>
    <s v="Dezordi"/>
    <s v="Of.222"/>
    <s v="DC 2900/2021"/>
    <x v="2"/>
    <n v="1"/>
    <n v="5792.18"/>
    <n v="5792.18"/>
    <s v="ARP"/>
    <d v="2021-09-01T00:00:00"/>
    <s v="FortLeve"/>
  </r>
  <r>
    <n v="172"/>
    <x v="46"/>
    <d v="2021-05-04T00:00:00"/>
    <x v="0"/>
    <s v="São Miguel do Oeste"/>
    <s v="Dezordi"/>
    <s v="OF.222"/>
    <s v="DC 2900/2021"/>
    <x v="1"/>
    <n v="1"/>
    <n v="3958.7"/>
    <n v="3958.7"/>
    <s v="ARP"/>
    <d v="2021-09-01T00:00:00"/>
    <s v="FortLeve"/>
  </r>
  <r>
    <n v="173"/>
    <x v="47"/>
    <d v="2021-05-05T00:00:00"/>
    <x v="0"/>
    <s v="São Miguel do Oeste"/>
    <s v="Dezordi"/>
    <s v="Of.194"/>
    <s v="DC 2328/2021"/>
    <x v="4"/>
    <n v="3"/>
    <n v="2120.71"/>
    <n v="6362.13"/>
    <s v="ARP"/>
    <d v="2021-08-01T00:00:00"/>
    <s v="FortLeve"/>
  </r>
  <r>
    <n v="174"/>
    <x v="48"/>
    <d v="2021-05-05T00:00:00"/>
    <x v="0"/>
    <s v="Maravilha"/>
    <s v="Henrique"/>
    <s v="Of.174"/>
    <s v="DC 1609/2021"/>
    <x v="3"/>
    <n v="10"/>
    <n v="8413.2000000000007"/>
    <n v="84132"/>
    <s v="ARP"/>
    <d v="2021-07-01T00:00:00"/>
    <s v="FortLeve"/>
  </r>
  <r>
    <n v="175"/>
    <x v="49"/>
    <d v="2021-05-05T00:00:00"/>
    <x v="0"/>
    <s v="Xanxerê"/>
    <s v="Peri"/>
    <s v="Of.189"/>
    <s v="DC 2336/2021"/>
    <x v="4"/>
    <n v="2"/>
    <n v="2120.71"/>
    <n v="4241.42"/>
    <s v="ARP"/>
    <d v="2021-06-01T00:00:00"/>
    <s v="FortLeve"/>
  </r>
  <r>
    <n v="176"/>
    <x v="50"/>
    <d v="2021-04-30T00:00:00"/>
    <x v="0"/>
    <s v="Maravilha"/>
    <s v="Henrique"/>
    <s v="OF.226"/>
    <s v="DC 2667/2021"/>
    <x v="3"/>
    <n v="17"/>
    <n v="9586.34"/>
    <n v="162967.78"/>
    <s v="ARP"/>
    <d v="2021-10-01T00:00:00"/>
    <s v="FortLeve"/>
  </r>
  <r>
    <n v="177"/>
    <x v="50"/>
    <d v="2021-04-30T00:00:00"/>
    <x v="0"/>
    <s v="Maravilha"/>
    <s v="Henrique"/>
    <s v="OF.226"/>
    <s v="DC 2667/2021"/>
    <x v="4"/>
    <n v="2"/>
    <n v="2120.71"/>
    <n v="4241.42"/>
    <s v="ARP"/>
    <d v="2021-10-01T00:00:00"/>
    <s v="FortLeve"/>
  </r>
  <r>
    <n v="178"/>
    <x v="10"/>
    <d v="2021-08-19T00:00:00"/>
    <x v="0"/>
    <s v="Xanxerê"/>
    <s v="Peri"/>
    <s v="Of.185"/>
    <s v="DC 2184/2021"/>
    <x v="1"/>
    <n v="2"/>
    <n v="3958.7"/>
    <n v="7917.4"/>
    <s v="ARP"/>
    <d v="2021-08-01T00:00:00"/>
    <s v="FortLeve"/>
  </r>
  <r>
    <n v="179"/>
    <x v="10"/>
    <d v="2021-08-19T00:00:00"/>
    <x v="0"/>
    <s v="Xanxerê"/>
    <s v="Peri"/>
    <s v="Of.185"/>
    <s v="DC 2184/2021"/>
    <x v="2"/>
    <n v="3"/>
    <n v="6329.25"/>
    <n v="18987.75"/>
    <s v="ARP"/>
    <d v="2021-08-01T00:00:00"/>
    <s v="FortLeve"/>
  </r>
  <r>
    <n v="180"/>
    <x v="49"/>
    <d v="2021-05-05T00:00:00"/>
    <x v="0"/>
    <s v="Xanxerê"/>
    <s v="Peri"/>
    <s v="Of.189"/>
    <s v="DC 2336/2021"/>
    <x v="1"/>
    <n v="1"/>
    <n v="3958.7"/>
    <n v="3958.7"/>
    <s v="ARP"/>
    <d v="2021-08-01T00:00:00"/>
    <s v="FortLeve"/>
  </r>
  <r>
    <n v="181"/>
    <x v="50"/>
    <d v="2021-04-30T00:00:00"/>
    <x v="0"/>
    <s v="Maravilha"/>
    <s v="Henrique"/>
    <s v="Of.226"/>
    <s v="DC 2667/2021"/>
    <x v="0"/>
    <n v="1"/>
    <n v="2600"/>
    <n v="2600"/>
    <s v="ARP"/>
    <d v="2021-10-01T00:00:00"/>
    <s v="Pica Pau"/>
  </r>
  <r>
    <n v="182"/>
    <x v="47"/>
    <d v="2021-05-05T00:00:00"/>
    <x v="0"/>
    <s v="São Miguel do Oeste"/>
    <s v="Dezordi"/>
    <s v="Of.194"/>
    <s v="DC 2328/2021"/>
    <x v="1"/>
    <n v="14"/>
    <n v="3958.7"/>
    <n v="55421.799999999996"/>
    <s v="ARP"/>
    <d v="2021-08-01T00:00:00"/>
    <s v="FortLeve"/>
  </r>
  <r>
    <n v="183"/>
    <x v="47"/>
    <d v="2021-05-05T00:00:00"/>
    <x v="0"/>
    <s v="São Miguel do Oeste"/>
    <s v="Dezordi"/>
    <s v="Of.194"/>
    <s v="DC 2328/2021"/>
    <x v="0"/>
    <n v="1"/>
    <n v="2600"/>
    <n v="2600"/>
    <s v="ARP"/>
    <d v="2021-08-01T00:00:00"/>
    <s v="Pica Pau"/>
  </r>
  <r>
    <n v="184"/>
    <x v="8"/>
    <d v="2021-05-05T00:00:00"/>
    <x v="0"/>
    <s v="Xanxerê"/>
    <s v="Peri"/>
    <s v="Of220"/>
    <s v="DC 2521/2021"/>
    <x v="4"/>
    <n v="1"/>
    <n v="2120.71"/>
    <n v="2120.71"/>
    <s v="ARP"/>
    <d v="2021-09-01T00:00:00"/>
    <s v="FortLeve"/>
  </r>
  <r>
    <n v="185"/>
    <x v="8"/>
    <d v="2021-05-05T00:00:00"/>
    <x v="0"/>
    <s v="Xanxerê"/>
    <s v="Peri"/>
    <s v="Of220"/>
    <s v="DC 2521/2021"/>
    <x v="1"/>
    <n v="1"/>
    <n v="3958.7"/>
    <n v="3958.7"/>
    <s v="ARP"/>
    <d v="2021-09-01T00:00:00"/>
    <s v="FortLeve"/>
  </r>
  <r>
    <n v="186"/>
    <x v="7"/>
    <d v="2021-05-05T00:00:00"/>
    <x v="0"/>
    <s v="Xanxerê"/>
    <s v="Peri"/>
    <s v="Of.225"/>
    <s v="DC 2519/2021"/>
    <x v="2"/>
    <n v="1"/>
    <n v="6329.25"/>
    <n v="6329.25"/>
    <s v="ARP"/>
    <d v="2021-09-01T00:00:00"/>
    <s v="FortLeve"/>
  </r>
  <r>
    <n v="187"/>
    <x v="7"/>
    <d v="2021-05-05T00:00:00"/>
    <x v="0"/>
    <s v="Xanxerê"/>
    <s v="Peri"/>
    <s v="Of.225"/>
    <s v="DC 2519/2021"/>
    <x v="4"/>
    <n v="3"/>
    <n v="2120.71"/>
    <n v="6362.13"/>
    <s v="ARP"/>
    <d v="2021-09-01T00:00:00"/>
    <s v="FortLeve"/>
  </r>
  <r>
    <n v="188"/>
    <x v="7"/>
    <d v="2021-05-05T00:00:00"/>
    <x v="0"/>
    <s v="Xanxerê"/>
    <s v="Peri"/>
    <s v="Of.225"/>
    <s v="DC 2519/2021"/>
    <x v="1"/>
    <n v="2"/>
    <n v="3958.7"/>
    <n v="7917.4"/>
    <s v="ARP"/>
    <d v="2021-09-01T00:00:00"/>
    <s v="FortLeve"/>
  </r>
  <r>
    <n v="189"/>
    <x v="51"/>
    <d v="2021-05-05T00:00:00"/>
    <x v="0"/>
    <s v="Maravilha"/>
    <s v="Henrique"/>
    <s v="Of.119"/>
    <s v="DC 1420/2021"/>
    <x v="0"/>
    <n v="2"/>
    <n v="2600"/>
    <n v="5200"/>
    <s v="ARP"/>
    <d v="2021-06-01T00:00:00"/>
    <s v="Pica Pau"/>
  </r>
  <r>
    <n v="190"/>
    <x v="51"/>
    <d v="2021-05-05T00:00:00"/>
    <x v="0"/>
    <s v="Maravilha"/>
    <s v="Henrique"/>
    <s v="Of.119"/>
    <s v="DC 1420/2021"/>
    <x v="4"/>
    <n v="4"/>
    <n v="2120.71"/>
    <n v="8482.84"/>
    <s v="ARP"/>
    <d v="2021-06-01T00:00:00"/>
    <s v="FortLeve"/>
  </r>
  <r>
    <n v="191"/>
    <x v="52"/>
    <d v="2021-05-06T00:00:00"/>
    <x v="0"/>
    <s v="Maravilha"/>
    <s v="Henrique"/>
    <s v="Of.179"/>
    <s v="DC 1851/2021"/>
    <x v="4"/>
    <n v="4"/>
    <n v="2120.71"/>
    <n v="8482.84"/>
    <s v="ARP"/>
    <d v="2021-08-01T00:00:00"/>
    <s v="FortLeve"/>
  </r>
  <r>
    <n v="192"/>
    <x v="52"/>
    <d v="2021-05-06T00:00:00"/>
    <x v="0"/>
    <s v="Maravilha"/>
    <s v="Henrique"/>
    <s v="Of.179"/>
    <s v="DC 1851/2021"/>
    <x v="3"/>
    <n v="3"/>
    <n v="9586.34"/>
    <n v="28759.02"/>
    <s v="ARP"/>
    <d v="2021-08-01T00:00:00"/>
    <s v="FortLeve"/>
  </r>
  <r>
    <n v="193"/>
    <x v="52"/>
    <d v="2021-05-06T00:00:00"/>
    <x v="0"/>
    <s v="Maravilha"/>
    <s v="Henrique"/>
    <s v="Of.179"/>
    <s v="DC 1851/2021"/>
    <x v="1"/>
    <n v="5"/>
    <n v="3958.7"/>
    <n v="19793.5"/>
    <s v="ARP"/>
    <d v="2021-08-01T00:00:00"/>
    <s v="FortLeve"/>
  </r>
  <r>
    <n v="194"/>
    <x v="46"/>
    <d v="2021-05-06T00:00:00"/>
    <x v="0"/>
    <s v="São Miguel do Oeste"/>
    <s v="Dezordi"/>
    <s v="Of.180"/>
    <s v="DC 2086/2021"/>
    <x v="4"/>
    <n v="3"/>
    <n v="1893.38"/>
    <n v="5680.14"/>
    <s v="ARP"/>
    <d v="2021-08-01T00:00:00"/>
    <s v="FortLeve"/>
  </r>
  <r>
    <n v="195"/>
    <x v="52"/>
    <d v="2021-05-06T00:00:00"/>
    <x v="0"/>
    <s v="Maravilha"/>
    <s v="Henrique"/>
    <s v="Of.179"/>
    <s v="DC 1851/2021"/>
    <x v="0"/>
    <n v="2"/>
    <n v="2600"/>
    <n v="5200"/>
    <s v="ARP"/>
    <d v="2021-08-01T00:00:00"/>
    <s v="Pica Pau"/>
  </r>
  <r>
    <n v="196"/>
    <x v="9"/>
    <d v="2021-05-06T00:00:00"/>
    <x v="0"/>
    <s v="Xanxerê"/>
    <s v="Peri"/>
    <s v="Of.192"/>
    <s v="DC 2283/2021"/>
    <x v="4"/>
    <n v="6"/>
    <n v="2120.71"/>
    <n v="12724.26"/>
    <s v="ARP"/>
    <d v="2021-08-01T00:00:00"/>
    <s v="FortLeve"/>
  </r>
  <r>
    <n v="197"/>
    <x v="53"/>
    <d v="2021-05-06T00:00:00"/>
    <x v="0"/>
    <s v="Chapecó"/>
    <s v="Zamboni"/>
    <s v="Of.160"/>
    <s v="DC 1490/2021"/>
    <x v="3"/>
    <n v="2"/>
    <n v="8413.2000000000007"/>
    <n v="16826.400000000001"/>
    <s v="ARP"/>
    <d v="2021-07-01T00:00:00"/>
    <s v="FortLeve"/>
  </r>
  <r>
    <n v="198"/>
    <x v="46"/>
    <d v="2021-05-06T00:00:00"/>
    <x v="0"/>
    <s v="São Miguel do Oeste"/>
    <s v="Dezordi"/>
    <s v="Of.180"/>
    <s v="DC 2086/2021"/>
    <x v="3"/>
    <n v="1"/>
    <n v="8413.2000000000007"/>
    <n v="8413.2000000000007"/>
    <s v="ARP"/>
    <d v="2021-08-01T00:00:00"/>
    <s v="FortLeve"/>
  </r>
  <r>
    <n v="199"/>
    <x v="46"/>
    <d v="2021-05-06T00:00:00"/>
    <x v="0"/>
    <s v="São Miguel do Oeste"/>
    <s v="Dezordi"/>
    <s v="Of.180"/>
    <s v="DC 2086/2021"/>
    <x v="1"/>
    <n v="2"/>
    <n v="3582.9"/>
    <n v="7165.8"/>
    <s v="ARP"/>
    <d v="2021-08-01T00:00:00"/>
    <s v="FortLeve"/>
  </r>
  <r>
    <n v="200"/>
    <x v="9"/>
    <d v="2021-05-06T00:00:00"/>
    <x v="0"/>
    <s v="Xanxerê"/>
    <s v="Peri"/>
    <s v="Of.192"/>
    <s v="DC 2283/2021"/>
    <x v="1"/>
    <n v="3"/>
    <n v="3958.7"/>
    <n v="11876.099999999999"/>
    <s v="ARP"/>
    <d v="2021-08-01T00:00:00"/>
    <s v="FortLeve"/>
  </r>
  <r>
    <n v="201"/>
    <x v="54"/>
    <d v="2021-05-06T00:00:00"/>
    <x v="0"/>
    <s v="Xanxerê"/>
    <s v="Peri"/>
    <s v="Of.229"/>
    <s v="DC 1574/2021"/>
    <x v="4"/>
    <n v="5"/>
    <n v="2120.71"/>
    <n v="10603.55"/>
    <s v="ARP"/>
    <d v="2021-10-01T00:00:00"/>
    <s v="FortLeve"/>
  </r>
  <r>
    <n v="202"/>
    <x v="54"/>
    <d v="2021-05-06T00:00:00"/>
    <x v="0"/>
    <s v="Xanxerê"/>
    <s v="Peri"/>
    <s v="Of.229"/>
    <s v="DC 1574/2021"/>
    <x v="1"/>
    <n v="4"/>
    <n v="3958.7"/>
    <n v="15834.8"/>
    <s v="ARP"/>
    <d v="2021-10-01T00:00:00"/>
    <s v="FortLeve"/>
  </r>
  <r>
    <n v="203"/>
    <x v="54"/>
    <d v="2021-05-06T00:00:00"/>
    <x v="0"/>
    <s v="Xanxerê"/>
    <s v="Peri"/>
    <s v="Of.246"/>
    <s v="DC 3257/2021"/>
    <x v="4"/>
    <n v="20"/>
    <n v="2120.71"/>
    <n v="42414.2"/>
    <s v="ARP"/>
    <d v="2021-10-01T00:00:00"/>
    <s v="FortLeve"/>
  </r>
  <r>
    <n v="204"/>
    <x v="54"/>
    <d v="2021-05-06T00:00:00"/>
    <x v="0"/>
    <s v="Xanxerê"/>
    <s v="Peri"/>
    <s v="Of.246"/>
    <s v="DC 3257/2021"/>
    <x v="1"/>
    <n v="1"/>
    <n v="3958.7"/>
    <n v="3958.7"/>
    <s v="ARP"/>
    <d v="2021-10-01T00:00:00"/>
    <s v="FortLeve"/>
  </r>
  <r>
    <n v="205"/>
    <x v="55"/>
    <d v="2021-05-07T00:00:00"/>
    <x v="0"/>
    <s v="Concórdia"/>
    <s v="Adilson"/>
    <s v="Of.152"/>
    <s v="DC 1274/2021"/>
    <x v="4"/>
    <n v="4"/>
    <n v="1893.38"/>
    <n v="7573.52"/>
    <s v="ARP"/>
    <d v="2021-06-01T00:00:00"/>
    <s v="FortLeve"/>
  </r>
  <r>
    <n v="206"/>
    <x v="55"/>
    <d v="2021-05-07T00:00:00"/>
    <x v="0"/>
    <s v="Concórdia"/>
    <s v="Adilson"/>
    <s v="Of.152"/>
    <s v="DC 1274/2021"/>
    <x v="0"/>
    <n v="2"/>
    <n v="2600"/>
    <n v="5200"/>
    <s v="ARP"/>
    <d v="2021-06-01T00:00:00"/>
    <s v="Pica Pau"/>
  </r>
  <r>
    <n v="207"/>
    <x v="56"/>
    <d v="2021-05-10T00:00:00"/>
    <x v="0"/>
    <s v="Concórdia"/>
    <s v="Adilson"/>
    <s v="Of.262"/>
    <s v="DC 3229/2021"/>
    <x v="1"/>
    <n v="1"/>
    <n v="3958.7"/>
    <n v="3958.7"/>
    <s v="ARP"/>
    <d v="2021-11-01T00:00:00"/>
    <s v="FortLeve"/>
  </r>
  <r>
    <n v="208"/>
    <x v="56"/>
    <d v="2021-05-10T00:00:00"/>
    <x v="0"/>
    <s v="Concórdia"/>
    <s v="Adilson"/>
    <s v="Of.262"/>
    <s v="DC 3229/2021"/>
    <x v="2"/>
    <n v="2"/>
    <n v="6329.25"/>
    <n v="12658.5"/>
    <s v="ARP"/>
    <d v="2021-11-01T00:00:00"/>
    <s v="FortLeve"/>
  </r>
  <r>
    <n v="209"/>
    <x v="21"/>
    <d v="2021-08-30T00:00:00"/>
    <x v="0"/>
    <s v="São Miguel do Oeste"/>
    <s v="Dezordi"/>
    <s v="Of.263"/>
    <s v="DC 3261/21"/>
    <x v="3"/>
    <n v="9"/>
    <n v="9586.34"/>
    <n v="86277.06"/>
    <s v="ARP"/>
    <d v="2021-11-01T00:00:00"/>
    <s v="FortLeve"/>
  </r>
  <r>
    <n v="210"/>
    <x v="19"/>
    <d v="2021-06-02T00:00:00"/>
    <x v="0"/>
    <s v="Curitibanos"/>
    <s v="Lorega"/>
    <s v="Of.264"/>
    <s v="DC 3436/2021"/>
    <x v="3"/>
    <n v="4"/>
    <n v="9586.34"/>
    <n v="38345.360000000001"/>
    <s v="ARP"/>
    <d v="2021-11-01T00:00:00"/>
    <s v="FortLeve"/>
  </r>
  <r>
    <n v="211"/>
    <x v="19"/>
    <d v="2021-06-02T00:00:00"/>
    <x v="0"/>
    <s v="Curitibanos"/>
    <s v="Lorega"/>
    <s v="Of.264"/>
    <s v="DC 3436/2021"/>
    <x v="2"/>
    <n v="1"/>
    <n v="6329.25"/>
    <n v="6329.25"/>
    <s v="ARP"/>
    <d v="2021-11-01T00:00:00"/>
    <s v="FortLeve"/>
  </r>
  <r>
    <n v="212"/>
    <x v="19"/>
    <d v="2021-06-02T00:00:00"/>
    <x v="0"/>
    <s v="Curitibanos"/>
    <s v="Lorega"/>
    <s v="Of.264"/>
    <s v="DC 3436/2021"/>
    <x v="1"/>
    <n v="2"/>
    <n v="3958.7"/>
    <n v="7917.4"/>
    <s v="ARP"/>
    <d v="2021-11-01T00:00:00"/>
    <s v="FortLeve"/>
  </r>
  <r>
    <n v="213"/>
    <x v="57"/>
    <d v="2021-05-14T00:00:00"/>
    <x v="0"/>
    <s v="Chapecó"/>
    <s v="Zamboni"/>
    <s v="OF.223"/>
    <s v="DC 2757/2021"/>
    <x v="3"/>
    <n v="3"/>
    <n v="9586.34"/>
    <n v="19172.68"/>
    <s v="ARP"/>
    <d v="2021-09-01T00:00:00"/>
    <s v="FortLeve"/>
  </r>
  <r>
    <n v="214"/>
    <x v="57"/>
    <d v="2021-05-14T00:00:00"/>
    <x v="0"/>
    <s v="Chapecó"/>
    <s v="Zamboni"/>
    <s v="OF.223"/>
    <s v="DC 2757/2021"/>
    <x v="4"/>
    <n v="5"/>
    <n v="2120.71"/>
    <n v="10603.55"/>
    <s v="ARP"/>
    <d v="2021-09-01T00:00:00"/>
    <s v="FortLeve"/>
  </r>
  <r>
    <n v="215"/>
    <x v="57"/>
    <d v="2021-05-14T00:00:00"/>
    <x v="0"/>
    <s v="Chapecó"/>
    <s v="Zamboni"/>
    <s v="OF.223"/>
    <s v="DC 2757/2021"/>
    <x v="1"/>
    <n v="1"/>
    <n v="3958.7"/>
    <n v="3958.7"/>
    <s v="ARP"/>
    <d v="2021-09-01T00:00:00"/>
    <s v="FortLeve"/>
  </r>
  <r>
    <n v="216"/>
    <x v="57"/>
    <d v="2021-05-14T00:00:00"/>
    <x v="0"/>
    <s v="Chapecó"/>
    <s v="Zamboni"/>
    <s v="Of.265"/>
    <s v="DC 2757/2021"/>
    <x v="4"/>
    <n v="2"/>
    <n v="2120.71"/>
    <n v="4241.42"/>
    <s v="ARP"/>
    <d v="2021-11-01T00:00:00"/>
    <s v="FortLeve"/>
  </r>
  <r>
    <n v="217"/>
    <x v="58"/>
    <d v="2021-05-25T00:00:00"/>
    <x v="0"/>
    <s v="São Miguel do Oeste"/>
    <s v="Dezordi"/>
    <s v="OF.224"/>
    <s v="DC 2746/2021"/>
    <x v="2"/>
    <n v="1"/>
    <n v="5825.9"/>
    <n v="6329.25"/>
    <s v="ARP"/>
    <d v="2021-09-01T00:00:00"/>
    <s v="FortLeve"/>
  </r>
  <r>
    <n v="218"/>
    <x v="58"/>
    <d v="2021-05-25T00:00:00"/>
    <x v="0"/>
    <s v="São Miguel do Oeste"/>
    <s v="Dezordi"/>
    <s v="OF.224"/>
    <s v="DC 2746/2021"/>
    <x v="3"/>
    <n v="1"/>
    <n v="9586.34"/>
    <n v="9586.34"/>
    <s v="ARP"/>
    <d v="2021-09-01T00:00:00"/>
    <s v="FortLeve"/>
  </r>
  <r>
    <n v="219"/>
    <x v="58"/>
    <d v="2021-05-25T00:00:00"/>
    <x v="0"/>
    <s v="São Miguel do Oeste"/>
    <s v="Dezordi"/>
    <s v="OF.224"/>
    <s v="DC 2746/2021"/>
    <x v="1"/>
    <n v="1"/>
    <n v="3852.9"/>
    <n v="3958.7"/>
    <s v="ARP"/>
    <d v="2021-09-01T00:00:00"/>
    <s v="FortLeve"/>
  </r>
  <r>
    <n v="220"/>
    <x v="59"/>
    <d v="2021-05-27T00:00:00"/>
    <x v="0"/>
    <s v="Joaçaba"/>
    <s v="Flamia"/>
    <s v="Of.227"/>
    <s v="DC 2502/2021"/>
    <x v="1"/>
    <n v="5"/>
    <n v="3958.7"/>
    <n v="19793.5"/>
    <s v="ARP"/>
    <d v="2021-09-01T00:00:00"/>
    <s v="FortLeve"/>
  </r>
  <r>
    <n v="221"/>
    <x v="59"/>
    <d v="2021-05-27T00:00:00"/>
    <x v="0"/>
    <s v="Joaçaba"/>
    <s v="Flamia"/>
    <s v="Of.227"/>
    <s v="DC 2502/2021"/>
    <x v="4"/>
    <n v="12"/>
    <n v="2120.71"/>
    <n v="25448.52"/>
    <s v="ARP"/>
    <d v="2021-09-01T00:00:00"/>
    <s v="FortLeve"/>
  </r>
  <r>
    <n v="222"/>
    <x v="59"/>
    <d v="2021-05-27T00:00:00"/>
    <x v="0"/>
    <s v="Joaçaba"/>
    <s v="Flamia"/>
    <s v="Of.227"/>
    <s v="DC 2502/2021"/>
    <x v="0"/>
    <n v="1"/>
    <n v="2600"/>
    <n v="2600"/>
    <s v="ARP"/>
    <d v="2021-09-01T00:00:00"/>
    <s v="Pica Pau"/>
  </r>
  <r>
    <n v="223"/>
    <x v="16"/>
    <d v="2021-05-29T00:00:00"/>
    <x v="1"/>
    <s v="Curitibanos"/>
    <s v="Lorega"/>
    <s v="Of,130"/>
    <s v="DC 1616/2021"/>
    <x v="5"/>
    <n v="1423"/>
    <n v="19.059999999999999"/>
    <n v="27122.379999999997"/>
    <s v="ARP"/>
    <d v="2021-05-01T00:00:00"/>
    <s v="Zilli "/>
  </r>
  <r>
    <n v="224"/>
    <x v="16"/>
    <d v="2021-05-29T00:00:00"/>
    <x v="1"/>
    <s v="Curitibanos"/>
    <s v="Lorega"/>
    <s v="Of,130"/>
    <s v="DC 1616/2021"/>
    <x v="6"/>
    <n v="360"/>
    <n v="64.92"/>
    <n v="23371.200000000001"/>
    <s v="ARP"/>
    <d v="2021-05-01T00:00:00"/>
    <s v="Zilli"/>
  </r>
  <r>
    <n v="225"/>
    <x v="16"/>
    <d v="2021-05-29T00:00:00"/>
    <x v="1"/>
    <s v="Curitibanos"/>
    <s v="Lorega"/>
    <s v="Of,130"/>
    <s v="DC 1616/2021"/>
    <x v="16"/>
    <n v="177"/>
    <n v="15.91"/>
    <n v="2816.07"/>
    <s v="ARP"/>
    <d v="2021-05-01T00:00:00"/>
    <s v="Zilli"/>
  </r>
  <r>
    <n v="226"/>
    <x v="16"/>
    <d v="2021-05-29T00:00:00"/>
    <x v="1"/>
    <s v="Curitibanos"/>
    <s v="Lorega"/>
    <s v="Of,130"/>
    <s v="DC 1616/2021"/>
    <x v="7"/>
    <n v="45"/>
    <n v="69.099999999999994"/>
    <n v="3109.4999999999995"/>
    <s v="ARP"/>
    <d v="2021-05-01T00:00:00"/>
    <s v="Zilli"/>
  </r>
  <r>
    <n v="227"/>
    <x v="16"/>
    <d v="2021-05-29T00:00:00"/>
    <x v="1"/>
    <s v="Curitibanos"/>
    <s v="Lorega"/>
    <s v="Of,130"/>
    <s v="DC 1616/2021"/>
    <x v="13"/>
    <n v="26"/>
    <n v="98.69"/>
    <n v="2565.94"/>
    <s v="CELOG-RS"/>
    <d v="2021-05-01T00:00:00"/>
    <s v="AP Oeste "/>
  </r>
  <r>
    <n v="228"/>
    <x v="16"/>
    <d v="2021-05-29T00:00:00"/>
    <x v="1"/>
    <s v="Curitibanos"/>
    <s v="Lorega"/>
    <s v="Of,130"/>
    <s v="DC 1616/2021"/>
    <x v="9"/>
    <n v="50"/>
    <n v="194.58"/>
    <n v="9729"/>
    <s v="CELOG-JB"/>
    <d v="2021-05-01T00:00:00"/>
    <s v="Mercantt"/>
  </r>
  <r>
    <n v="229"/>
    <x v="16"/>
    <d v="2021-05-29T00:00:00"/>
    <x v="1"/>
    <s v="Curitibanos"/>
    <s v="Lorega"/>
    <s v="Of,130"/>
    <s v="DC 1616/2021"/>
    <x v="8"/>
    <n v="50"/>
    <n v="155.66"/>
    <n v="7783"/>
    <s v="CELOG-JB"/>
    <d v="2021-05-01T00:00:00"/>
    <s v="Mercantt"/>
  </r>
  <r>
    <n v="230"/>
    <x v="16"/>
    <d v="2021-05-29T00:00:00"/>
    <x v="1"/>
    <s v="Curitibanos"/>
    <s v="Lorega"/>
    <s v="Of,130"/>
    <s v="DC 1616/2021"/>
    <x v="12"/>
    <n v="22"/>
    <n v="18"/>
    <n v="396"/>
    <s v="ARP"/>
    <d v="2021-05-01T00:00:00"/>
    <s v="Estancia Hidromineral Santa Rita de Cassia "/>
  </r>
  <r>
    <n v="231"/>
    <x v="16"/>
    <d v="2021-05-29T00:00:00"/>
    <x v="1"/>
    <s v="Curitibanos"/>
    <s v="Lorega"/>
    <s v="Of,130"/>
    <s v="DC 1680/2021"/>
    <x v="6"/>
    <n v="408"/>
    <n v="64.92"/>
    <n v="26487.360000000001"/>
    <s v="ARP"/>
    <d v="2021-05-01T00:00:00"/>
    <s v="Zilli"/>
  </r>
  <r>
    <n v="232"/>
    <x v="16"/>
    <d v="2021-05-29T00:00:00"/>
    <x v="1"/>
    <s v="Curitibanos"/>
    <s v="Lorega"/>
    <s v="Of,130"/>
    <s v="DC 1680/2021"/>
    <x v="7"/>
    <n v="51"/>
    <n v="69.099999999999994"/>
    <n v="3524.1"/>
    <s v="ARP"/>
    <d v="2021-05-01T00:00:00"/>
    <s v="Zilli"/>
  </r>
  <r>
    <n v="233"/>
    <x v="60"/>
    <d v="2021-04-30T00:00:00"/>
    <x v="0"/>
    <s v="Maravilha"/>
    <s v="Henrique"/>
    <s v="Of.164"/>
    <s v="DC 1358/2021"/>
    <x v="4"/>
    <n v="4"/>
    <n v="2120.71"/>
    <n v="8482.84"/>
    <s v="ARP"/>
    <d v="2021-07-01T00:00:00"/>
    <s v="FortLeve"/>
  </r>
  <r>
    <n v="234"/>
    <x v="60"/>
    <d v="2021-04-30T00:00:00"/>
    <x v="0"/>
    <s v="Maravilha"/>
    <s v="Henrique"/>
    <s v="Of.164"/>
    <s v="DC 1358/2021"/>
    <x v="3"/>
    <n v="4"/>
    <n v="9586.34"/>
    <n v="38345.360000000001"/>
    <s v="ARP"/>
    <d v="2021-07-01T00:00:00"/>
    <s v="FortLeve"/>
  </r>
  <r>
    <n v="235"/>
    <x v="60"/>
    <d v="2021-04-30T00:00:00"/>
    <x v="0"/>
    <s v="Maravilha"/>
    <s v="Henrique"/>
    <s v="Of.164"/>
    <s v="DC 1358/2021"/>
    <x v="1"/>
    <n v="13"/>
    <n v="3958.7"/>
    <n v="51463.1"/>
    <s v="ARP"/>
    <d v="2021-07-01T00:00:00"/>
    <s v="FortLeve"/>
  </r>
  <r>
    <n v="236"/>
    <x v="60"/>
    <d v="2021-04-30T00:00:00"/>
    <x v="0"/>
    <s v="Maravilha"/>
    <s v="Henrique"/>
    <s v="Of.164"/>
    <s v="DC 1358/2021"/>
    <x v="2"/>
    <n v="1"/>
    <n v="6329.25"/>
    <n v="6329.25"/>
    <s v="ARP"/>
    <d v="2021-07-01T00:00:00"/>
    <s v="FortLeve"/>
  </r>
  <r>
    <n v="237"/>
    <x v="60"/>
    <d v="2021-04-30T00:00:00"/>
    <x v="0"/>
    <s v="Maravilha"/>
    <s v="Henrique"/>
    <s v="Of.164"/>
    <s v="DC 1358/2021"/>
    <x v="0"/>
    <n v="2"/>
    <n v="2600"/>
    <n v="5200"/>
    <s v="ARP"/>
    <d v="2021-07-01T00:00:00"/>
    <s v="Pica Pau"/>
  </r>
  <r>
    <n v="238"/>
    <x v="10"/>
    <d v="2021-05-05T00:00:00"/>
    <x v="0"/>
    <s v="Xanxerê"/>
    <s v="Peri"/>
    <s v="of.182"/>
    <s v="DC 2457/2021"/>
    <x v="13"/>
    <n v="75"/>
    <n v="98.69"/>
    <n v="7401.75"/>
    <s v="CELOG JB"/>
    <d v="2021-08-01T00:00:00"/>
    <s v="AP Oeste "/>
  </r>
  <r>
    <n v="239"/>
    <x v="5"/>
    <d v="2021-06-08T00:00:00"/>
    <x v="0"/>
    <s v="Xanxerê"/>
    <s v="Peri"/>
    <s v="of.183"/>
    <s v="DC 2453/2021"/>
    <x v="13"/>
    <n v="77"/>
    <n v="98.69"/>
    <n v="7599.13"/>
    <s v="CELOG JB"/>
    <d v="2021-08-01T00:00:00"/>
    <s v="AP Oeste "/>
  </r>
  <r>
    <n v="240"/>
    <x v="5"/>
    <d v="2021-06-08T00:00:00"/>
    <x v="0"/>
    <s v="Xanxerê"/>
    <s v="Peri"/>
    <s v="of.184"/>
    <s v="DC 2205/2021"/>
    <x v="3"/>
    <n v="4"/>
    <n v="8413.2000000000007"/>
    <n v="33652.800000000003"/>
    <s v="ARP"/>
    <d v="2021-08-01T00:00:00"/>
    <s v="FortLeve"/>
  </r>
  <r>
    <n v="241"/>
    <x v="5"/>
    <d v="2021-06-08T00:00:00"/>
    <x v="0"/>
    <s v="Xanxerê"/>
    <s v="Peri"/>
    <s v="of.184"/>
    <s v="DC 2205/2021"/>
    <x v="1"/>
    <n v="1"/>
    <n v="3582.9"/>
    <n v="3582.9"/>
    <s v="ARP"/>
    <d v="2021-08-01T00:00:00"/>
    <s v="FortLeve"/>
  </r>
  <r>
    <n v="242"/>
    <x v="5"/>
    <d v="2021-06-08T00:00:00"/>
    <x v="0"/>
    <s v="Xanxerê"/>
    <s v="Peri"/>
    <s v="of.184"/>
    <s v="DC 2205/2021"/>
    <x v="2"/>
    <n v="1"/>
    <n v="5792.18"/>
    <n v="5792.18"/>
    <s v="ARP"/>
    <d v="2021-08-01T00:00:00"/>
    <s v="FortLeve"/>
  </r>
  <r>
    <n v="243"/>
    <x v="61"/>
    <d v="2021-06-09T00:00:00"/>
    <x v="4"/>
    <s v="Araranguá"/>
    <s v="Rafael"/>
    <s v="Of.123"/>
    <s v="DC 1761/2021"/>
    <x v="13"/>
    <n v="20"/>
    <n v="98.69"/>
    <n v="1973.8"/>
    <s v="CELOG-FL"/>
    <d v="2021-06-01T00:00:00"/>
    <s v="AP Oeste "/>
  </r>
  <r>
    <n v="244"/>
    <x v="61"/>
    <d v="2021-06-09T00:00:00"/>
    <x v="4"/>
    <s v="Araranguá"/>
    <s v="Rafael"/>
    <s v="Of.123"/>
    <s v="DC 1761/2021"/>
    <x v="15"/>
    <n v="20"/>
    <n v="47"/>
    <n v="940"/>
    <s v="CELOG-FL"/>
    <d v="2021-06-01T00:00:00"/>
    <s v="A.V Comercio Varejista "/>
  </r>
  <r>
    <n v="245"/>
    <x v="61"/>
    <d v="2021-06-09T00:00:00"/>
    <x v="4"/>
    <s v="Araranguá"/>
    <s v="Rafael"/>
    <s v="Of.123"/>
    <s v="DC 1761/2021"/>
    <x v="14"/>
    <n v="20"/>
    <n v="6.45"/>
    <n v="129"/>
    <s v="CELOG-FL"/>
    <d v="2021-06-01T00:00:00"/>
    <s v="A.V Comercio Varejista "/>
  </r>
  <r>
    <n v="246"/>
    <x v="61"/>
    <d v="2021-06-09T00:00:00"/>
    <x v="4"/>
    <s v="Araranguá"/>
    <s v="Rafael"/>
    <s v="Of.123"/>
    <s v="DC 1761/2021"/>
    <x v="8"/>
    <n v="13"/>
    <n v="155.66"/>
    <n v="2023.58"/>
    <s v="CELOG-FL"/>
    <d v="2021-06-01T00:00:00"/>
    <s v="Mercantt"/>
  </r>
  <r>
    <n v="247"/>
    <x v="61"/>
    <d v="2021-06-09T00:00:00"/>
    <x v="4"/>
    <s v="Araranguá"/>
    <s v="Rafael"/>
    <s v="Of.123"/>
    <s v="DC 1761/2021"/>
    <x v="9"/>
    <n v="13"/>
    <n v="194.58"/>
    <n v="2529.54"/>
    <s v="CELOG-FL"/>
    <d v="2021-06-01T00:00:00"/>
    <s v="Mercantt"/>
  </r>
  <r>
    <n v="248"/>
    <x v="61"/>
    <d v="2021-06-09T00:00:00"/>
    <x v="4"/>
    <s v="Araranguá"/>
    <s v="Rafael"/>
    <s v="Of.123"/>
    <s v="DC 1761/2021"/>
    <x v="11"/>
    <n v="20"/>
    <n v="155.66"/>
    <n v="3113.2"/>
    <s v="CELOG-FL"/>
    <d v="2021-06-01T00:00:00"/>
    <s v="Mercantt"/>
  </r>
  <r>
    <n v="249"/>
    <x v="61"/>
    <d v="2021-06-09T00:00:00"/>
    <x v="4"/>
    <s v="Araranguá"/>
    <s v="Rafael"/>
    <s v="Of.123"/>
    <s v="DC 1761/2021"/>
    <x v="10"/>
    <n v="20"/>
    <n v="233.49"/>
    <n v="4669.8"/>
    <s v="CELOG-FL"/>
    <d v="2021-06-01T00:00:00"/>
    <s v="Mercantt"/>
  </r>
  <r>
    <n v="250"/>
    <x v="62"/>
    <d v="2021-06-09T00:00:00"/>
    <x v="4"/>
    <s v="Florianópolis"/>
    <s v="Miranda"/>
    <s v="Of.134"/>
    <s v="DC 1764/2021"/>
    <x v="12"/>
    <n v="1250"/>
    <n v="18"/>
    <n v="22500"/>
    <s v="ARP"/>
    <d v="2021-06-01T00:00:00"/>
    <s v="Estancia Hidromineral Santa Rita de Cassia "/>
  </r>
  <r>
    <n v="251"/>
    <x v="62"/>
    <d v="2021-06-09T00:00:00"/>
    <x v="4"/>
    <s v="Florianópolis"/>
    <s v="Miranda"/>
    <s v="Of.134"/>
    <s v="DC 1764/2021"/>
    <x v="10"/>
    <n v="233"/>
    <n v="233.49"/>
    <n v="54403.170000000006"/>
    <s v="CELOG-FL"/>
    <d v="2021-06-01T00:00:00"/>
    <s v="Mercantt"/>
  </r>
  <r>
    <n v="252"/>
    <x v="62"/>
    <d v="2021-06-09T00:00:00"/>
    <x v="4"/>
    <s v="Florianópolis"/>
    <s v="Miranda"/>
    <s v="Of.134"/>
    <s v="DC 1764/2021"/>
    <x v="11"/>
    <n v="233"/>
    <n v="155.66"/>
    <n v="36268.78"/>
    <s v="CELOG-FL"/>
    <d v="2021-06-01T00:00:00"/>
    <s v="Mercantt"/>
  </r>
  <r>
    <n v="253"/>
    <x v="62"/>
    <d v="2021-06-09T00:00:00"/>
    <x v="4"/>
    <s v="Florianópolis"/>
    <s v="Miranda"/>
    <s v="Of.134"/>
    <s v="DC 1764/2021"/>
    <x v="9"/>
    <n v="377"/>
    <n v="194.58"/>
    <n v="73356.66"/>
    <s v="CELOG-FL"/>
    <d v="2021-06-01T00:00:00"/>
    <s v="Mercantt"/>
  </r>
  <r>
    <n v="254"/>
    <x v="62"/>
    <d v="2021-06-09T00:00:00"/>
    <x v="4"/>
    <s v="Florianópolis"/>
    <s v="Miranda"/>
    <s v="Of.134"/>
    <s v="DC 1764/2021"/>
    <x v="8"/>
    <n v="377"/>
    <n v="155.66"/>
    <n v="58683.82"/>
    <s v="CELOG-FL"/>
    <d v="2021-06-01T00:00:00"/>
    <s v="Mercantt"/>
  </r>
  <r>
    <n v="255"/>
    <x v="62"/>
    <d v="2021-06-09T00:00:00"/>
    <x v="4"/>
    <s v="Florianópolis"/>
    <s v="Miranda"/>
    <s v="Of.134"/>
    <s v="DC 1764/2021"/>
    <x v="15"/>
    <n v="304"/>
    <n v="47"/>
    <n v="14288"/>
    <s v="CELOG-FL"/>
    <d v="2021-06-01T00:00:00"/>
    <s v="A.V Comercio Varejista "/>
  </r>
  <r>
    <n v="256"/>
    <x v="62"/>
    <d v="2021-06-09T00:00:00"/>
    <x v="4"/>
    <s v="Florianópolis"/>
    <s v="Miranda"/>
    <s v="Of.134"/>
    <s v="DC 1764/2021"/>
    <x v="14"/>
    <n v="843"/>
    <n v="6.45"/>
    <n v="5437.35"/>
    <s v="CELOG-FL"/>
    <d v="2021-06-01T00:00:00"/>
    <s v="A.V Comercio Varejista "/>
  </r>
  <r>
    <n v="257"/>
    <x v="62"/>
    <d v="2021-06-09T00:00:00"/>
    <x v="4"/>
    <s v="Florianópolis"/>
    <s v="Miranda"/>
    <s v="Of.134"/>
    <s v="DC 1764/2021"/>
    <x v="13"/>
    <n v="304"/>
    <n v="98.69"/>
    <n v="30001.759999999998"/>
    <s v="CELOG-FL"/>
    <d v="2021-06-01T00:00:00"/>
    <s v="AP Oeste "/>
  </r>
  <r>
    <n v="258"/>
    <x v="63"/>
    <d v="2021-06-09T00:00:00"/>
    <x v="4"/>
    <s v="Tubarão"/>
    <s v="Anderson"/>
    <s v="Of.128"/>
    <s v="DC 1768/2021"/>
    <x v="13"/>
    <n v="100"/>
    <n v="98.69"/>
    <n v="9869"/>
    <s v="CELOG-FL"/>
    <d v="2021-06-01T00:00:00"/>
    <s v="AP Oeste "/>
  </r>
  <r>
    <n v="259"/>
    <x v="63"/>
    <d v="2021-06-09T00:00:00"/>
    <x v="4"/>
    <s v="Tubarão"/>
    <s v="Anderson"/>
    <s v="Of.128"/>
    <s v="DC 1768/2021"/>
    <x v="15"/>
    <n v="100"/>
    <n v="47"/>
    <n v="4700"/>
    <s v="CELOG-FL"/>
    <d v="2021-06-01T00:00:00"/>
    <s v="A.V Comercio Varejista "/>
  </r>
  <r>
    <n v="260"/>
    <x v="63"/>
    <d v="2021-06-09T00:00:00"/>
    <x v="4"/>
    <s v="Tubarão"/>
    <s v="Anderson"/>
    <s v="Of.128"/>
    <s v="DC 1768/2021"/>
    <x v="15"/>
    <n v="300"/>
    <n v="47"/>
    <n v="14100"/>
    <s v="CELOG-FL"/>
    <d v="2021-06-01T00:00:00"/>
    <s v="A.V Comercio Varejista "/>
  </r>
  <r>
    <n v="261"/>
    <x v="63"/>
    <d v="2021-06-09T00:00:00"/>
    <x v="4"/>
    <s v="Tubarão"/>
    <s v="Anderson"/>
    <s v="Of.128"/>
    <s v="DC 1768/2021"/>
    <x v="8"/>
    <n v="30"/>
    <n v="155.66"/>
    <n v="4669.8"/>
    <s v="CELOG-FL"/>
    <d v="2021-06-01T00:00:00"/>
    <s v="Mercantt"/>
  </r>
  <r>
    <n v="262"/>
    <x v="63"/>
    <d v="2021-06-09T00:00:00"/>
    <x v="4"/>
    <s v="Tubarão"/>
    <s v="Anderson"/>
    <s v="Of.128"/>
    <s v="DC 1768/2021"/>
    <x v="11"/>
    <n v="50"/>
    <n v="155.66"/>
    <n v="7783"/>
    <s v="CELOG-FL"/>
    <d v="2021-06-01T00:00:00"/>
    <s v="Mercantt"/>
  </r>
  <r>
    <n v="263"/>
    <x v="63"/>
    <d v="2021-06-09T00:00:00"/>
    <x v="4"/>
    <s v="Tubarão"/>
    <s v="Anderson"/>
    <s v="Of.128"/>
    <s v="DC 1768/2021"/>
    <x v="10"/>
    <n v="50"/>
    <n v="233.49"/>
    <n v="11674.5"/>
    <s v="CELOG-FL"/>
    <d v="2021-06-01T00:00:00"/>
    <s v="Mercantt"/>
  </r>
  <r>
    <n v="264"/>
    <x v="63"/>
    <d v="2021-06-09T00:00:00"/>
    <x v="4"/>
    <s v="Tubarão"/>
    <s v="Anderson"/>
    <s v="Of.128"/>
    <s v="DC 1768/2021"/>
    <x v="9"/>
    <n v="30"/>
    <n v="194.58"/>
    <n v="5837.4000000000005"/>
    <s v="CELOG-FL"/>
    <d v="2021-06-01T00:00:00"/>
    <s v="Mercantt"/>
  </r>
  <r>
    <n v="265"/>
    <x v="64"/>
    <d v="2021-06-10T00:00:00"/>
    <x v="4"/>
    <s v="Florianópolis"/>
    <s v="Miranda"/>
    <s v="Of.135"/>
    <s v="DC 1800/2021"/>
    <x v="13"/>
    <n v="5"/>
    <n v="98.69"/>
    <n v="493.45"/>
    <s v="CELOG-FL"/>
    <d v="2021-06-01T00:00:00"/>
    <s v="AP Oeste "/>
  </r>
  <r>
    <n v="266"/>
    <x v="64"/>
    <d v="2021-06-10T00:00:00"/>
    <x v="4"/>
    <s v="Florianópolis"/>
    <s v="Miranda"/>
    <s v="Of.135"/>
    <s v="DC 1800/2021"/>
    <x v="14"/>
    <n v="5"/>
    <n v="6.45"/>
    <n v="32.25"/>
    <s v="CELOG-FL"/>
    <d v="2021-06-01T00:00:00"/>
    <s v="A.V Comercio Varejista "/>
  </r>
  <r>
    <n v="267"/>
    <x v="64"/>
    <d v="2021-06-10T00:00:00"/>
    <x v="4"/>
    <s v="Florianópolis"/>
    <s v="Miranda"/>
    <s v="Of.135"/>
    <s v="DC 1800/2021"/>
    <x v="15"/>
    <n v="7"/>
    <n v="47"/>
    <n v="329"/>
    <s v="CELOG-FL"/>
    <d v="2021-06-01T00:00:00"/>
    <s v="A.V Comercio Varejista "/>
  </r>
  <r>
    <n v="268"/>
    <x v="64"/>
    <d v="2021-06-10T00:00:00"/>
    <x v="4"/>
    <s v="Florianópolis"/>
    <s v="Miranda"/>
    <s v="Of.135"/>
    <s v="DC 1800/2021"/>
    <x v="9"/>
    <n v="9"/>
    <n v="194.58"/>
    <n v="1751.22"/>
    <s v="CELOG-FL"/>
    <d v="2021-06-01T00:00:00"/>
    <s v="Mercantt"/>
  </r>
  <r>
    <n v="269"/>
    <x v="64"/>
    <d v="2021-06-10T00:00:00"/>
    <x v="4"/>
    <s v="Florianópolis"/>
    <s v="Miranda"/>
    <s v="Of.135"/>
    <s v="DC 1800/2021"/>
    <x v="10"/>
    <n v="3"/>
    <n v="233.49"/>
    <n v="700.47"/>
    <s v="CELOG-FL"/>
    <d v="2021-06-01T00:00:00"/>
    <s v="Mercantt"/>
  </r>
  <r>
    <n v="270"/>
    <x v="65"/>
    <d v="2021-06-10T00:00:00"/>
    <x v="4"/>
    <s v="Blumenau"/>
    <s v="Lopes"/>
    <s v="Of.129"/>
    <s v="DC 1772/2021"/>
    <x v="13"/>
    <n v="95"/>
    <n v="98.69"/>
    <n v="9375.5499999999993"/>
    <s v="CELOG-FL"/>
    <d v="2021-06-01T00:00:00"/>
    <s v="AP Oeste "/>
  </r>
  <r>
    <n v="271"/>
    <x v="65"/>
    <d v="2021-06-10T00:00:00"/>
    <x v="4"/>
    <s v="Blumenau"/>
    <s v="Lopes"/>
    <s v="Of.129"/>
    <s v="DC 1772/2021"/>
    <x v="15"/>
    <n v="67"/>
    <n v="47"/>
    <n v="3149"/>
    <s v="CELOG-FL"/>
    <d v="2021-06-01T00:00:00"/>
    <s v="A.V Comercio Varejista "/>
  </r>
  <r>
    <n v="272"/>
    <x v="65"/>
    <d v="2021-06-10T00:00:00"/>
    <x v="4"/>
    <s v="Blumenau"/>
    <s v="Lopes"/>
    <s v="Of.129"/>
    <s v="DC 1772/2021"/>
    <x v="14"/>
    <n v="276"/>
    <n v="6.45"/>
    <n v="1780.2"/>
    <s v="CELOG-FL"/>
    <d v="2021-06-01T00:00:00"/>
    <s v="A.V Comercio Varejista "/>
  </r>
  <r>
    <n v="273"/>
    <x v="65"/>
    <d v="2021-06-10T00:00:00"/>
    <x v="4"/>
    <s v="Blumenau"/>
    <s v="Lopes"/>
    <s v="Of.129"/>
    <s v="DC 1772/2021"/>
    <x v="9"/>
    <n v="117"/>
    <n v="194.58"/>
    <n v="22765.86"/>
    <s v="CELOG-FL"/>
    <d v="2021-06-01T00:00:00"/>
    <s v="Mercantt"/>
  </r>
  <r>
    <n v="274"/>
    <x v="65"/>
    <d v="2021-06-10T00:00:00"/>
    <x v="4"/>
    <s v="Blumenau"/>
    <s v="Lopes"/>
    <s v="Of.129"/>
    <s v="DC 1772/2021"/>
    <x v="8"/>
    <n v="117"/>
    <n v="155.66"/>
    <n v="18212.22"/>
    <s v="CELOG-FL"/>
    <d v="2021-06-01T00:00:00"/>
    <s v="Mercantt"/>
  </r>
  <r>
    <n v="275"/>
    <x v="65"/>
    <d v="2021-06-10T00:00:00"/>
    <x v="4"/>
    <s v="Blumenau"/>
    <s v="Lopes"/>
    <s v="Of.129"/>
    <s v="DC 1772/2021"/>
    <x v="10"/>
    <n v="20"/>
    <n v="233.49"/>
    <n v="4669.8"/>
    <s v="CELOG-FL"/>
    <d v="2021-06-01T00:00:00"/>
    <s v="Mercantt"/>
  </r>
  <r>
    <n v="276"/>
    <x v="65"/>
    <d v="2021-06-10T00:00:00"/>
    <x v="4"/>
    <s v="Blumenau"/>
    <s v="Lopes"/>
    <s v="Of.129"/>
    <s v="DC 1772/2021"/>
    <x v="11"/>
    <n v="20"/>
    <n v="155.66"/>
    <n v="3113.2"/>
    <s v="CELOG-FL"/>
    <d v="2021-06-01T00:00:00"/>
    <s v="Mercantt"/>
  </r>
  <r>
    <n v="277"/>
    <x v="66"/>
    <d v="2021-06-09T00:00:00"/>
    <x v="4"/>
    <s v="Tubarão"/>
    <s v="Anderson"/>
    <s v="Of.124"/>
    <s v="DC 1762/2021"/>
    <x v="13"/>
    <n v="28"/>
    <n v="98.69"/>
    <n v="2763.3199999999997"/>
    <s v="CELOG-FL"/>
    <d v="2021-06-01T00:00:00"/>
    <s v="AP Oeste "/>
  </r>
  <r>
    <n v="278"/>
    <x v="66"/>
    <d v="2021-06-09T00:00:00"/>
    <x v="4"/>
    <s v="Tubarão"/>
    <s v="Anderson"/>
    <s v="Of.124"/>
    <s v="DC 1762/2021"/>
    <x v="12"/>
    <n v="50"/>
    <n v="18"/>
    <n v="900"/>
    <s v="CELOG-FL"/>
    <d v="2021-06-01T00:00:00"/>
    <s v="Estancia Hidromineral Santa Rita de Cassia "/>
  </r>
  <r>
    <n v="279"/>
    <x v="66"/>
    <d v="2021-06-09T00:00:00"/>
    <x v="4"/>
    <s v="Tubarão"/>
    <s v="Anderson"/>
    <s v="Of.124"/>
    <s v="DC 1762/2021"/>
    <x v="15"/>
    <n v="33"/>
    <n v="47"/>
    <n v="1551"/>
    <s v="CELOG-FL"/>
    <d v="2021-06-01T00:00:00"/>
    <s v="A.V Comercio Varejista "/>
  </r>
  <r>
    <n v="280"/>
    <x v="66"/>
    <d v="2021-06-09T00:00:00"/>
    <x v="4"/>
    <s v="Tubarão"/>
    <s v="Anderson"/>
    <s v="Of.124"/>
    <s v="DC 1762/2021"/>
    <x v="14"/>
    <n v="20"/>
    <n v="6.45"/>
    <n v="129"/>
    <s v="CELOG-FL"/>
    <d v="2021-06-01T00:00:00"/>
    <s v="A.V Comercio Varejista "/>
  </r>
  <r>
    <n v="281"/>
    <x v="66"/>
    <d v="2021-06-09T00:00:00"/>
    <x v="4"/>
    <s v="Tubarão"/>
    <s v="Anderson"/>
    <s v="Of.124"/>
    <s v="DC 1762/2021"/>
    <x v="9"/>
    <n v="8"/>
    <n v="194.58"/>
    <n v="1556.64"/>
    <s v="CELOG-FL"/>
    <d v="2021-06-01T00:00:00"/>
    <s v="Mercantt"/>
  </r>
  <r>
    <n v="282"/>
    <x v="66"/>
    <d v="2021-06-09T00:00:00"/>
    <x v="4"/>
    <s v="Tubarão"/>
    <s v="Anderson"/>
    <s v="Of.124"/>
    <s v="DC 1762/2021"/>
    <x v="8"/>
    <n v="8"/>
    <n v="155.66"/>
    <n v="1245.28"/>
    <s v="CELOG-FL"/>
    <d v="2021-06-01T00:00:00"/>
    <s v="Mercantt"/>
  </r>
  <r>
    <n v="283"/>
    <x v="66"/>
    <d v="2021-06-09T00:00:00"/>
    <x v="4"/>
    <s v="Tubarão"/>
    <s v="Anderson"/>
    <s v="Of.124"/>
    <s v="DC 1762/2021"/>
    <x v="10"/>
    <n v="3"/>
    <n v="233.49"/>
    <n v="700.47"/>
    <s v="CELOG-FL"/>
    <d v="2021-06-01T00:00:00"/>
    <s v="Mercantt"/>
  </r>
  <r>
    <n v="284"/>
    <x v="66"/>
    <d v="2021-06-09T00:00:00"/>
    <x v="4"/>
    <s v="Tubarão"/>
    <s v="Anderson"/>
    <s v="Of.124"/>
    <s v="DC 1762/2021"/>
    <x v="11"/>
    <n v="3"/>
    <n v="155.66"/>
    <n v="466.98"/>
    <s v="CELOG-FL"/>
    <d v="2021-06-01T00:00:00"/>
    <s v="Mercantt"/>
  </r>
  <r>
    <n v="285"/>
    <x v="67"/>
    <d v="2021-06-10T00:00:00"/>
    <x v="4"/>
    <s v="Itajaí"/>
    <s v="Bazanella"/>
    <s v="Of.137"/>
    <s v="DC 1804/2021"/>
    <x v="13"/>
    <n v="141"/>
    <n v="98.69"/>
    <n v="13915.289999999999"/>
    <s v="CELOG-FL"/>
    <d v="2021-06-01T00:00:00"/>
    <s v="AP Oeste "/>
  </r>
  <r>
    <n v="286"/>
    <x v="67"/>
    <d v="2021-06-10T00:00:00"/>
    <x v="4"/>
    <s v="Itajaí"/>
    <s v="Bazanella"/>
    <s v="Of.137"/>
    <s v="DC 1804/2021"/>
    <x v="15"/>
    <n v="92"/>
    <n v="47"/>
    <n v="4324"/>
    <s v="CELOG-FL"/>
    <d v="2021-06-01T00:00:00"/>
    <s v="A.V Comercio Varejista "/>
  </r>
  <r>
    <n v="287"/>
    <x v="67"/>
    <d v="2021-06-10T00:00:00"/>
    <x v="4"/>
    <s v="Itajaí"/>
    <s v="Bazanella"/>
    <s v="Of.137"/>
    <s v="DC 1804/2021"/>
    <x v="10"/>
    <n v="62"/>
    <n v="233.49"/>
    <n v="14476.380000000001"/>
    <s v="CELOG-RS"/>
    <d v="2021-06-01T00:00:00"/>
    <s v="Mercantt"/>
  </r>
  <r>
    <n v="288"/>
    <x v="67"/>
    <d v="2021-06-10T00:00:00"/>
    <x v="4"/>
    <s v="Itajaí"/>
    <s v="Bazanella"/>
    <s v="Of.137"/>
    <s v="DC 1804/2021"/>
    <x v="9"/>
    <n v="54"/>
    <n v="194.58"/>
    <n v="10507.320000000002"/>
    <s v="CELOG-RS"/>
    <d v="2021-06-01T00:00:00"/>
    <s v="Mercantt"/>
  </r>
  <r>
    <n v="289"/>
    <x v="66"/>
    <d v="2021-06-09T00:00:00"/>
    <x v="4"/>
    <s v="Tubarão"/>
    <s v="Anderson"/>
    <s v="Of.148"/>
    <s v="DC 1762/2021"/>
    <x v="12"/>
    <n v="62"/>
    <n v="18"/>
    <n v="1116"/>
    <s v="ARP"/>
    <d v="2021-06-01T00:00:00"/>
    <s v="Estancia Hidromineral Santa Rita de Cassia "/>
  </r>
  <r>
    <n v="290"/>
    <x v="66"/>
    <d v="2021-06-09T00:00:00"/>
    <x v="4"/>
    <s v="Tubarão"/>
    <s v="Anderson"/>
    <s v="Of.148"/>
    <s v="DC 1762/2021"/>
    <x v="13"/>
    <n v="27"/>
    <n v="98.69"/>
    <n v="2664.63"/>
    <s v="CELOG-FL"/>
    <d v="2021-06-01T00:00:00"/>
    <s v="AP Oeste "/>
  </r>
  <r>
    <n v="291"/>
    <x v="66"/>
    <d v="2021-06-09T00:00:00"/>
    <x v="4"/>
    <s v="Tubarão"/>
    <s v="Anderson"/>
    <s v="Of.148"/>
    <s v="DC 1762/2021"/>
    <x v="15"/>
    <n v="25"/>
    <n v="47"/>
    <n v="1175"/>
    <s v="CELOG-FL"/>
    <d v="2021-06-01T00:00:00"/>
    <s v="A.V Comercio Varejista "/>
  </r>
  <r>
    <n v="292"/>
    <x v="66"/>
    <d v="2021-06-09T00:00:00"/>
    <x v="4"/>
    <s v="Tubarão"/>
    <s v="Anderson"/>
    <s v="Of.148"/>
    <s v="DC 1762/2021"/>
    <x v="9"/>
    <n v="13"/>
    <n v="194.58"/>
    <n v="2529.54"/>
    <s v="CELOG-FL"/>
    <d v="2021-06-01T00:00:00"/>
    <s v="Mercantt"/>
  </r>
  <r>
    <n v="293"/>
    <x v="66"/>
    <d v="2021-06-09T00:00:00"/>
    <x v="4"/>
    <s v="Tubarão"/>
    <s v="Anderson"/>
    <s v="Of.148"/>
    <s v="DC 1762/2021"/>
    <x v="8"/>
    <n v="23"/>
    <n v="155.66"/>
    <n v="3580.18"/>
    <s v="CELOG-FL"/>
    <d v="2021-06-01T00:00:00"/>
    <s v="Mercantt"/>
  </r>
  <r>
    <n v="294"/>
    <x v="66"/>
    <d v="2021-06-09T00:00:00"/>
    <x v="4"/>
    <s v="Tubarão"/>
    <s v="Anderson"/>
    <s v="Of.148"/>
    <s v="DC 1762/2021"/>
    <x v="14"/>
    <n v="40"/>
    <n v="6.45"/>
    <n v="258"/>
    <s v="CELOG-FL"/>
    <d v="2021-06-01T00:00:00"/>
    <s v="A.V Comercio Varejista "/>
  </r>
  <r>
    <n v="295"/>
    <x v="66"/>
    <d v="2021-06-09T00:00:00"/>
    <x v="4"/>
    <s v="Tubarão"/>
    <s v="Anderson"/>
    <s v="Of.148"/>
    <s v="DC 1762/2021"/>
    <x v="10"/>
    <n v="6"/>
    <n v="233.49"/>
    <n v="1400.94"/>
    <s v="CELOG-FL"/>
    <d v="2021-06-01T00:00:00"/>
    <s v="Mercantt"/>
  </r>
  <r>
    <n v="296"/>
    <x v="66"/>
    <d v="2021-06-09T00:00:00"/>
    <x v="4"/>
    <s v="Tubarão"/>
    <s v="Anderson"/>
    <s v="Of.148"/>
    <s v="DC 1762/2021"/>
    <x v="11"/>
    <n v="19"/>
    <n v="155.66"/>
    <n v="2957.54"/>
    <s v="CELOG-FL"/>
    <d v="2021-06-01T00:00:00"/>
    <s v="Mercantt"/>
  </r>
  <r>
    <n v="297"/>
    <x v="65"/>
    <d v="2021-06-10T00:00:00"/>
    <x v="4"/>
    <s v="Blumenau"/>
    <s v="Lopes"/>
    <s v="Of.150"/>
    <s v="DC 1772/2021"/>
    <x v="13"/>
    <n v="23"/>
    <n v="98.69"/>
    <n v="2269.87"/>
    <s v="CELOG-FL"/>
    <d v="2021-06-01T00:00:00"/>
    <s v="AP Oeste "/>
  </r>
  <r>
    <n v="298"/>
    <x v="65"/>
    <d v="2021-06-10T00:00:00"/>
    <x v="4"/>
    <s v="Blumenau"/>
    <s v="Lopes"/>
    <s v="Of.150"/>
    <s v="DC 1772/2021"/>
    <x v="15"/>
    <n v="20"/>
    <n v="47"/>
    <n v="940"/>
    <s v="CELOG-FL"/>
    <d v="2021-06-01T00:00:00"/>
    <s v="A.V Comercio Varejista "/>
  </r>
  <r>
    <n v="299"/>
    <x v="65"/>
    <d v="2021-06-10T00:00:00"/>
    <x v="4"/>
    <s v="Blumenau"/>
    <s v="Lopes"/>
    <s v="Of.150"/>
    <s v="DC 1772/2021"/>
    <x v="14"/>
    <n v="71"/>
    <n v="6.45"/>
    <n v="457.95"/>
    <s v="CELOG-FL"/>
    <d v="2021-06-01T00:00:00"/>
    <s v="A.V Comercio Varejista "/>
  </r>
  <r>
    <n v="300"/>
    <x v="65"/>
    <d v="2021-06-10T00:00:00"/>
    <x v="4"/>
    <s v="Blumenau"/>
    <s v="Lopes"/>
    <s v="Of.150"/>
    <s v="DC 1772/2021"/>
    <x v="9"/>
    <n v="33"/>
    <n v="194.58"/>
    <n v="6421.14"/>
    <s v="CELOG-FL"/>
    <d v="2021-06-01T00:00:00"/>
    <s v="Mercantt"/>
  </r>
  <r>
    <n v="301"/>
    <x v="65"/>
    <d v="2021-06-10T00:00:00"/>
    <x v="4"/>
    <s v="Blumenau"/>
    <s v="Lopes"/>
    <s v="Of.150"/>
    <s v="DC 1772/2021"/>
    <x v="10"/>
    <n v="24"/>
    <n v="233.49"/>
    <n v="5603.76"/>
    <s v="CELOG-FL"/>
    <d v="2021-06-01T00:00:00"/>
    <s v="Mercantt"/>
  </r>
  <r>
    <n v="302"/>
    <x v="65"/>
    <d v="2021-06-10T00:00:00"/>
    <x v="4"/>
    <s v="Blumenau"/>
    <s v="Lopes"/>
    <s v="Of.150"/>
    <s v="DC 1772/2021"/>
    <x v="8"/>
    <n v="21"/>
    <n v="155.66"/>
    <n v="5136.78"/>
    <s v="CELOG-FL"/>
    <d v="2021-06-01T00:00:00"/>
    <s v="Mercantt"/>
  </r>
  <r>
    <n v="303"/>
    <x v="65"/>
    <d v="2021-06-10T00:00:00"/>
    <x v="4"/>
    <s v="Blumenau"/>
    <s v="Lopes"/>
    <s v="Of.150"/>
    <s v="DC 1772/2021"/>
    <x v="11"/>
    <n v="24"/>
    <n v="155.66"/>
    <n v="3735.84"/>
    <s v="CELOG-FL"/>
    <d v="2021-06-01T00:00:00"/>
    <s v="Mercantt"/>
  </r>
  <r>
    <n v="304"/>
    <x v="68"/>
    <d v="2021-04-26T00:00:00"/>
    <x v="0"/>
    <s v="Chapecó"/>
    <s v="Zamboni"/>
    <s v="Of.157"/>
    <s v="DC 1934/2021"/>
    <x v="3"/>
    <n v="3"/>
    <n v="8413.2000000000007"/>
    <n v="25239.600000000002"/>
    <s v="ARP"/>
    <d v="2021-06-01T00:00:00"/>
    <s v="FortLeve"/>
  </r>
  <r>
    <n v="305"/>
    <x v="68"/>
    <d v="2021-04-26T00:00:00"/>
    <x v="0"/>
    <s v="Chapecó"/>
    <s v="Zamboni"/>
    <s v="Of.157"/>
    <s v="DC 1934/2021"/>
    <x v="2"/>
    <n v="4"/>
    <n v="5792.18"/>
    <n v="23168.720000000001"/>
    <s v="ARP"/>
    <d v="2021-06-01T00:00:00"/>
    <s v="FortLeve"/>
  </r>
  <r>
    <n v="306"/>
    <x v="68"/>
    <d v="2021-04-26T00:00:00"/>
    <x v="0"/>
    <s v="Chapecó"/>
    <s v="Zamboni"/>
    <s v="Of.157"/>
    <s v="DC 1934/2021"/>
    <x v="1"/>
    <n v="1"/>
    <n v="3582.9"/>
    <n v="3582.9"/>
    <s v="ARP"/>
    <d v="2021-06-01T00:00:00"/>
    <s v="FortLeve"/>
  </r>
  <r>
    <n v="307"/>
    <x v="69"/>
    <d v="2021-07-06T00:00:00"/>
    <x v="0"/>
    <s v="Canoinhas"/>
    <s v="Santos"/>
    <s v="of.195"/>
    <s v="DC 2330/2021"/>
    <x v="4"/>
    <n v="3"/>
    <n v="2120.71"/>
    <n v="6362.13"/>
    <s v="ARP"/>
    <d v="2021-08-01T00:00:00"/>
    <s v="FortLeve"/>
  </r>
  <r>
    <n v="308"/>
    <x v="69"/>
    <d v="2021-07-06T00:00:00"/>
    <x v="0"/>
    <s v="Canoinhas"/>
    <s v="Santos"/>
    <s v="of.195"/>
    <s v="DC 2330/2021"/>
    <x v="1"/>
    <n v="2"/>
    <n v="3958.7"/>
    <n v="7917.4"/>
    <s v="ARP"/>
    <d v="2021-08-01T00:00:00"/>
    <s v="FortLeve"/>
  </r>
  <r>
    <n v="309"/>
    <x v="69"/>
    <d v="2021-07-06T00:00:00"/>
    <x v="0"/>
    <s v="Canoinhas"/>
    <s v="Santos"/>
    <s v="of.195"/>
    <s v="DC 2330/2021"/>
    <x v="2"/>
    <n v="1"/>
    <n v="6329.25"/>
    <n v="6329.25"/>
    <s v="ARP"/>
    <d v="2021-08-01T00:00:00"/>
    <s v="FortLeve"/>
  </r>
  <r>
    <n v="310"/>
    <x v="69"/>
    <d v="2021-07-06T00:00:00"/>
    <x v="0"/>
    <s v="Canoinhas"/>
    <s v="Santos"/>
    <s v="of.195"/>
    <s v="DC 2330/2021"/>
    <x v="0"/>
    <n v="1"/>
    <n v="2600"/>
    <n v="2600"/>
    <s v="ARP"/>
    <d v="2021-08-01T00:00:00"/>
    <s v="Pica Pau"/>
  </r>
  <r>
    <n v="311"/>
    <x v="69"/>
    <d v="2021-07-20T00:00:00"/>
    <x v="0"/>
    <s v="Canoinhas"/>
    <s v="Santos"/>
    <s v="Of. 274"/>
    <s v="DC 3958/2021"/>
    <x v="1"/>
    <n v="7"/>
    <n v="3958.7"/>
    <n v="27710.899999999998"/>
    <s v="ARP"/>
    <d v="2021-12-01T00:00:00"/>
    <s v="FortLeve"/>
  </r>
  <r>
    <n v="312"/>
    <x v="21"/>
    <d v="2021-08-30T00:00:00"/>
    <x v="0"/>
    <s v="São Miguel do Oeste"/>
    <s v="Dezordi"/>
    <s v="Of.275"/>
    <s v="DC 3965/2021"/>
    <x v="4"/>
    <n v="2"/>
    <n v="2120.71"/>
    <n v="4241.42"/>
    <s v="ARP"/>
    <d v="2021-12-01T00:00:00"/>
    <s v="FortLeve"/>
  </r>
  <r>
    <n v="313"/>
    <x v="70"/>
    <d v="2021-09-21T00:00:00"/>
    <x v="5"/>
    <s v="Xanxerê"/>
    <s v="Peri"/>
    <s v="of.202"/>
    <s v="DC 2884/2021"/>
    <x v="5"/>
    <n v="7469"/>
    <n v="19.059999999999999"/>
    <n v="142359.13999999998"/>
    <s v="ARP"/>
    <d v="2021-09-01T00:00:00"/>
    <s v="Zilli "/>
  </r>
  <r>
    <n v="314"/>
    <x v="70"/>
    <d v="2021-09-21T00:00:00"/>
    <x v="5"/>
    <s v="Xanxerê"/>
    <s v="Peri"/>
    <s v="of.202"/>
    <s v="DC 2884/2021"/>
    <x v="6"/>
    <n v="6680"/>
    <n v="64.92"/>
    <n v="433665.60000000003"/>
    <s v="ARP"/>
    <d v="2021-09-01T00:00:00"/>
    <s v="Zilli"/>
  </r>
  <r>
    <n v="315"/>
    <x v="70"/>
    <d v="2021-09-21T00:00:00"/>
    <x v="5"/>
    <s v="Xanxerê"/>
    <s v="Peri"/>
    <s v="of.202"/>
    <s v="DC 2884/2021"/>
    <x v="16"/>
    <n v="600"/>
    <n v="15.91"/>
    <n v="9546"/>
    <s v="ARP"/>
    <d v="2021-09-01T00:00:00"/>
    <s v="Zilli"/>
  </r>
  <r>
    <n v="316"/>
    <x v="70"/>
    <d v="2021-09-21T00:00:00"/>
    <x v="5"/>
    <s v="Xanxerê"/>
    <s v="Peri"/>
    <s v="of.202"/>
    <s v="DC 2884/2021"/>
    <x v="7"/>
    <n v="835"/>
    <n v="69.099999999999994"/>
    <n v="57698.499999999993"/>
    <s v="ARP"/>
    <d v="2021-09-01T00:00:00"/>
    <s v="Zilli"/>
  </r>
  <r>
    <n v="317"/>
    <x v="17"/>
    <d v="2021-09-21T00:00:00"/>
    <x v="6"/>
    <s v="Curitibanos"/>
    <s v="Lorega"/>
    <s v="of.231"/>
    <s v="DC 3027/2021"/>
    <x v="8"/>
    <n v="20"/>
    <n v="155.66"/>
    <n v="3113.2"/>
    <s v="CELOG-JB"/>
    <d v="2021-10-01T00:00:00"/>
    <s v="Mercantt"/>
  </r>
  <r>
    <n v="318"/>
    <x v="10"/>
    <d v="2021-09-21T00:00:00"/>
    <x v="6"/>
    <s v="Xanxerê"/>
    <s v="Peri"/>
    <s v="Of.234"/>
    <s v="DC 3028/2021"/>
    <x v="6"/>
    <n v="430"/>
    <n v="64.92"/>
    <n v="27915.600000000002"/>
    <s v="ARP"/>
    <d v="2021-10-01T00:00:00"/>
    <s v="Zilli"/>
  </r>
  <r>
    <n v="319"/>
    <x v="10"/>
    <d v="2021-09-21T00:00:00"/>
    <x v="6"/>
    <s v="Xanxerê"/>
    <s v="Peri"/>
    <s v="Of.234"/>
    <s v="DC 3028/2021"/>
    <x v="5"/>
    <n v="255"/>
    <n v="19.059999999999999"/>
    <n v="4860.2999999999993"/>
    <s v="ARP"/>
    <d v="2021-10-01T00:00:00"/>
    <s v="Zilli "/>
  </r>
  <r>
    <n v="320"/>
    <x v="10"/>
    <d v="2021-09-21T00:00:00"/>
    <x v="6"/>
    <s v="Xanxerê"/>
    <s v="Peri"/>
    <s v="Of.234"/>
    <s v="DC 3028/2021"/>
    <x v="13"/>
    <n v="46"/>
    <n v="98.69"/>
    <n v="4539.74"/>
    <s v="ARP"/>
    <d v="2021-10-01T00:00:00"/>
    <s v="AP Oeste "/>
  </r>
  <r>
    <n v="321"/>
    <x v="10"/>
    <d v="2021-09-21T00:00:00"/>
    <x v="6"/>
    <s v="Xanxerê"/>
    <s v="Peri"/>
    <s v="Of.234"/>
    <s v="DC 3028/2021"/>
    <x v="12"/>
    <n v="287"/>
    <n v="18"/>
    <n v="5166"/>
    <s v="ARP"/>
    <d v="2021-10-01T00:00:00"/>
    <s v="Estancia Hidromineral Santa Rita de Cassia "/>
  </r>
  <r>
    <n v="322"/>
    <x v="10"/>
    <d v="2021-09-21T00:00:00"/>
    <x v="6"/>
    <s v="Xanxerê"/>
    <s v="Peri"/>
    <s v="Of.234"/>
    <s v="DC 3028/2021"/>
    <x v="10"/>
    <n v="46"/>
    <n v="233.49"/>
    <n v="10740.54"/>
    <s v="CELOG-JB"/>
    <d v="2021-10-01T00:00:00"/>
    <s v="Mercantt"/>
  </r>
  <r>
    <n v="323"/>
    <x v="10"/>
    <d v="2021-09-21T00:00:00"/>
    <x v="6"/>
    <s v="Xanxerê"/>
    <s v="Peri"/>
    <s v="Of.234"/>
    <s v="DC 3028/2021"/>
    <x v="11"/>
    <n v="46"/>
    <n v="155.66"/>
    <n v="7160.36"/>
    <s v="CELOG-JB"/>
    <d v="2021-10-01T00:00:00"/>
    <s v="Mercantt"/>
  </r>
  <r>
    <n v="324"/>
    <x v="10"/>
    <d v="2021-09-21T00:00:00"/>
    <x v="6"/>
    <s v="Xanxerê"/>
    <s v="Peri"/>
    <s v="Of.234"/>
    <s v="DC 3028/2021"/>
    <x v="8"/>
    <n v="46"/>
    <n v="155.66"/>
    <n v="7160.36"/>
    <s v="CELOG-JB"/>
    <d v="2021-10-01T00:00:00"/>
    <s v="Mercantt"/>
  </r>
  <r>
    <n v="325"/>
    <x v="10"/>
    <d v="2021-09-21T00:00:00"/>
    <x v="6"/>
    <s v="Xanxerê"/>
    <s v="Peri"/>
    <s v="Of.234"/>
    <s v="DC 3028/2021"/>
    <x v="9"/>
    <n v="46"/>
    <n v="194.58"/>
    <n v="8950.68"/>
    <s v="CELOG-JB"/>
    <d v="2021-10-01T00:00:00"/>
    <s v="Mercantt"/>
  </r>
  <r>
    <n v="326"/>
    <x v="5"/>
    <d v="2021-09-21T00:00:00"/>
    <x v="6"/>
    <s v="Xanxerê"/>
    <s v="Peri"/>
    <s v="Of.236"/>
    <s v="DC 3044/2021"/>
    <x v="5"/>
    <n v="3390"/>
    <n v="19.059999999999999"/>
    <n v="64613.399999999994"/>
    <s v="ARP"/>
    <d v="2021-10-01T00:00:00"/>
    <s v="Zilli "/>
  </r>
  <r>
    <n v="327"/>
    <x v="5"/>
    <d v="2021-09-21T00:00:00"/>
    <x v="6"/>
    <s v="Xanxerê"/>
    <s v="Peri"/>
    <s v="Of.236"/>
    <s v="DC 3044/2021"/>
    <x v="6"/>
    <n v="189"/>
    <n v="64.92"/>
    <n v="12269.880000000001"/>
    <s v="ARP"/>
    <d v="2021-10-01T00:00:00"/>
    <s v="Zilli"/>
  </r>
  <r>
    <n v="328"/>
    <x v="5"/>
    <d v="2021-09-21T00:00:00"/>
    <x v="6"/>
    <s v="Xanxerê"/>
    <s v="Peri"/>
    <s v="Of.236"/>
    <s v="DC 3044/2021"/>
    <x v="16"/>
    <n v="423"/>
    <n v="15.91"/>
    <n v="6729.93"/>
    <s v="ARP"/>
    <d v="2021-10-01T00:00:00"/>
    <s v="Zilli"/>
  </r>
  <r>
    <n v="329"/>
    <x v="5"/>
    <d v="2021-09-21T00:00:00"/>
    <x v="6"/>
    <s v="Xanxerê"/>
    <s v="Peri"/>
    <s v="Of.236"/>
    <s v="DC 3044/2021"/>
    <x v="7"/>
    <n v="19"/>
    <n v="69.099999999999994"/>
    <n v="1312.8999999999999"/>
    <s v="ARP"/>
    <d v="2021-10-01T00:00:00"/>
    <s v="Zilli"/>
  </r>
  <r>
    <n v="330"/>
    <x v="71"/>
    <d v="2021-09-20T00:00:00"/>
    <x v="5"/>
    <s v="Caçador"/>
    <s v="Veríssimo"/>
    <s v="of.203"/>
    <s v="DC 2887/2021"/>
    <x v="5"/>
    <n v="13331"/>
    <n v="18.149999999999999"/>
    <n v="241957.65"/>
    <s v="ARP"/>
    <d v="2021-09-01T00:00:00"/>
    <s v="Zilli "/>
  </r>
  <r>
    <n v="331"/>
    <x v="71"/>
    <d v="2021-09-20T00:00:00"/>
    <x v="5"/>
    <s v="Caçador"/>
    <s v="Veríssimo"/>
    <s v="of.203"/>
    <s v="DC 2887/2021"/>
    <x v="6"/>
    <n v="5534"/>
    <n v="68.87"/>
    <n v="381126.58"/>
    <s v="ARP"/>
    <d v="2021-09-01T00:00:00"/>
    <s v="Zilli"/>
  </r>
  <r>
    <n v="332"/>
    <x v="5"/>
    <d v="2021-09-22T00:00:00"/>
    <x v="5"/>
    <s v="Xanxerê"/>
    <s v="Peri"/>
    <s v="of.204"/>
    <s v="DC 2889/2021"/>
    <x v="5"/>
    <n v="2225"/>
    <n v="19.059999999999999"/>
    <n v="42408.5"/>
    <s v="ARP"/>
    <d v="2021-09-01T00:00:00"/>
    <s v="Zilli "/>
  </r>
  <r>
    <n v="333"/>
    <x v="5"/>
    <d v="2021-09-22T00:00:00"/>
    <x v="5"/>
    <s v="Xanxerê"/>
    <s v="Peri"/>
    <s v="of.204"/>
    <s v="DC 2889/2021"/>
    <x v="6"/>
    <n v="276"/>
    <n v="64.92"/>
    <n v="17917.920000000002"/>
    <s v="ARP"/>
    <d v="2021-09-01T00:00:00"/>
    <s v="Zilli"/>
  </r>
  <r>
    <n v="334"/>
    <x v="5"/>
    <d v="2021-09-22T00:00:00"/>
    <x v="5"/>
    <s v="Xanxerê"/>
    <s v="Peri"/>
    <s v="of.204"/>
    <s v="DC 2889/2021"/>
    <x v="16"/>
    <n v="448"/>
    <n v="15.91"/>
    <n v="7127.68"/>
    <s v="ARP"/>
    <d v="2021-09-01T00:00:00"/>
    <s v="Zilli"/>
  </r>
  <r>
    <n v="335"/>
    <x v="5"/>
    <d v="2021-09-22T00:00:00"/>
    <x v="5"/>
    <s v="Xanxerê"/>
    <s v="Peri"/>
    <s v="of.204"/>
    <s v="DC 2889/2021"/>
    <x v="8"/>
    <n v="27"/>
    <n v="155.66"/>
    <n v="4202.82"/>
    <s v="CELOG JB"/>
    <d v="2021-09-01T00:00:00"/>
    <s v="Mercantt"/>
  </r>
  <r>
    <n v="336"/>
    <x v="5"/>
    <d v="2021-09-22T00:00:00"/>
    <x v="5"/>
    <s v="Xanxerê"/>
    <s v="Peri"/>
    <s v="of.204"/>
    <s v="DC 2889/2021"/>
    <x v="11"/>
    <n v="60"/>
    <n v="155.66"/>
    <n v="9339.6"/>
    <s v="CELOG JB"/>
    <d v="2021-09-01T00:00:00"/>
    <s v="Mercantt"/>
  </r>
  <r>
    <n v="337"/>
    <x v="5"/>
    <d v="2021-09-22T00:00:00"/>
    <x v="5"/>
    <s v="Xanxerê"/>
    <s v="Peri"/>
    <s v="of.204"/>
    <s v="DC 2889/2021"/>
    <x v="9"/>
    <n v="30"/>
    <n v="194.58"/>
    <n v="5837.4000000000005"/>
    <s v="CELOG JB"/>
    <d v="2021-09-01T00:00:00"/>
    <s v="Mercantt"/>
  </r>
  <r>
    <n v="338"/>
    <x v="5"/>
    <d v="2021-09-22T00:00:00"/>
    <x v="5"/>
    <s v="Xanxerê"/>
    <s v="Peri"/>
    <s v="of.204"/>
    <s v="DC 2889/2021"/>
    <x v="10"/>
    <n v="58"/>
    <n v="233.49"/>
    <n v="13542.42"/>
    <s v="CELOG JB"/>
    <d v="2021-09-01T00:00:00"/>
    <s v="Mercantt"/>
  </r>
  <r>
    <n v="339"/>
    <x v="20"/>
    <d v="2021-09-22T00:00:00"/>
    <x v="5"/>
    <s v="Xanxerê"/>
    <s v="Peri"/>
    <s v="Of.205"/>
    <s v="DC 2890/2021"/>
    <x v="5"/>
    <n v="1319"/>
    <n v="19.059999999999999"/>
    <n v="25140.14"/>
    <s v="ARP"/>
    <d v="2021-09-01T00:00:00"/>
    <s v="Zilli "/>
  </r>
  <r>
    <n v="340"/>
    <x v="20"/>
    <d v="2021-09-22T00:00:00"/>
    <x v="5"/>
    <s v="Xanxerê"/>
    <s v="Peri"/>
    <s v="Of.205"/>
    <s v="DC 2890/2021"/>
    <x v="6"/>
    <n v="851"/>
    <n v="64.92"/>
    <n v="55246.92"/>
    <s v="ARP"/>
    <d v="2021-09-01T00:00:00"/>
    <s v="Zilli"/>
  </r>
  <r>
    <n v="341"/>
    <x v="20"/>
    <d v="2021-09-22T00:00:00"/>
    <x v="5"/>
    <s v="Xanxerê"/>
    <s v="Peri"/>
    <s v="Of.205"/>
    <s v="DC 2890/2021"/>
    <x v="16"/>
    <n v="32"/>
    <n v="15.91"/>
    <n v="509.12"/>
    <s v="ARP"/>
    <d v="2021-09-01T00:00:00"/>
    <s v="Zilli"/>
  </r>
  <r>
    <n v="342"/>
    <x v="20"/>
    <d v="2021-09-22T00:00:00"/>
    <x v="5"/>
    <s v="Xanxerê"/>
    <s v="Peri"/>
    <s v="Of.205"/>
    <s v="DC 2890/2021"/>
    <x v="7"/>
    <n v="50"/>
    <n v="47.84"/>
    <n v="2392"/>
    <s v="ARP"/>
    <d v="2021-09-01T00:00:00"/>
    <s v="Zilli"/>
  </r>
  <r>
    <n v="343"/>
    <x v="20"/>
    <d v="2021-09-22T00:00:00"/>
    <x v="5"/>
    <s v="Xanxerê"/>
    <s v="Peri"/>
    <s v="Of.205"/>
    <s v="DC 2890/2021"/>
    <x v="11"/>
    <n v="10"/>
    <n v="155.66"/>
    <n v="1556.6"/>
    <s v="CELOG JB"/>
    <d v="2021-09-01T00:00:00"/>
    <s v="Mercantt"/>
  </r>
  <r>
    <n v="344"/>
    <x v="20"/>
    <d v="2021-09-22T00:00:00"/>
    <x v="5"/>
    <s v="Xanxerê"/>
    <s v="Peri"/>
    <s v="Of.205"/>
    <s v="DC 2890/2021"/>
    <x v="8"/>
    <n v="4"/>
    <n v="155.66"/>
    <n v="622.64"/>
    <s v="CELOG JB"/>
    <d v="2021-09-01T00:00:00"/>
    <s v="Mercantt"/>
  </r>
  <r>
    <n v="345"/>
    <x v="20"/>
    <d v="2021-09-22T00:00:00"/>
    <x v="5"/>
    <s v="Xanxerê"/>
    <s v="Peri"/>
    <s v="Of.205"/>
    <s v="DC 2890/2021"/>
    <x v="10"/>
    <n v="10"/>
    <n v="233.49"/>
    <n v="2334.9"/>
    <s v="CELOG JB"/>
    <d v="2021-09-01T00:00:00"/>
    <s v="Mercantt"/>
  </r>
  <r>
    <n v="346"/>
    <x v="20"/>
    <d v="2021-09-22T00:00:00"/>
    <x v="5"/>
    <s v="Xanxerê"/>
    <s v="Peri"/>
    <s v="Of.205"/>
    <s v="DC 2890/2021"/>
    <x v="9"/>
    <n v="4"/>
    <n v="194.58"/>
    <n v="778.32"/>
    <s v="CELOG JB"/>
    <d v="2021-09-01T00:00:00"/>
    <s v="Mercantt"/>
  </r>
  <r>
    <n v="347"/>
    <x v="40"/>
    <d v="2021-09-21T00:00:00"/>
    <x v="5"/>
    <s v="Xanxerê"/>
    <s v="Peri"/>
    <s v="Of.207"/>
    <s v="DC 2916/2021"/>
    <x v="5"/>
    <n v="62"/>
    <n v="19.059999999999999"/>
    <n v="1181.72"/>
    <s v="ARP"/>
    <d v="2021-09-01T00:00:00"/>
    <s v="Zilli "/>
  </r>
  <r>
    <n v="348"/>
    <x v="40"/>
    <d v="2021-09-21T00:00:00"/>
    <x v="5"/>
    <s v="Xanxerê"/>
    <s v="Peri"/>
    <s v="Of.207"/>
    <s v="DC 2916/2021"/>
    <x v="6"/>
    <n v="68"/>
    <n v="64.92"/>
    <n v="4414.5600000000004"/>
    <s v="ARP"/>
    <d v="2021-09-01T00:00:00"/>
    <s v="Zilli"/>
  </r>
  <r>
    <n v="349"/>
    <x v="40"/>
    <d v="2021-09-21T00:00:00"/>
    <x v="5"/>
    <s v="Xanxerê"/>
    <s v="Peri"/>
    <s v="Of.207"/>
    <s v="DC 2916/2021"/>
    <x v="16"/>
    <n v="13"/>
    <n v="15.91"/>
    <n v="206.83"/>
    <s v="ARP"/>
    <d v="2021-09-01T00:00:00"/>
    <s v="Zilli"/>
  </r>
  <r>
    <n v="350"/>
    <x v="72"/>
    <d v="2021-09-22T00:00:00"/>
    <x v="5"/>
    <s v="Concórdia"/>
    <s v="Adilson"/>
    <s v="Of.208"/>
    <s v="DC 2920/2021"/>
    <x v="5"/>
    <n v="233"/>
    <n v="19.059999999999999"/>
    <n v="4440.9799999999996"/>
    <s v="ARP"/>
    <d v="2021-09-01T00:00:00"/>
    <s v="Zilli "/>
  </r>
  <r>
    <n v="351"/>
    <x v="72"/>
    <d v="2021-09-22T00:00:00"/>
    <x v="5"/>
    <s v="Concórdia"/>
    <s v="Adilson"/>
    <s v="Of.208"/>
    <s v="DC 2920/2021"/>
    <x v="6"/>
    <n v="197"/>
    <n v="64.92"/>
    <n v="12789.24"/>
    <s v="ARP"/>
    <d v="2021-09-01T00:00:00"/>
    <s v="Zilli"/>
  </r>
  <r>
    <n v="352"/>
    <x v="72"/>
    <d v="2021-09-22T00:00:00"/>
    <x v="5"/>
    <s v="Concórdia"/>
    <s v="Adilson"/>
    <s v="Of.208"/>
    <s v="DC 2920/2021"/>
    <x v="16"/>
    <n v="62"/>
    <n v="15.91"/>
    <n v="986.42"/>
    <s v="ARP"/>
    <d v="2021-09-01T00:00:00"/>
    <s v="Zilli"/>
  </r>
  <r>
    <n v="353"/>
    <x v="72"/>
    <d v="2021-09-22T00:00:00"/>
    <x v="5"/>
    <s v="Concórdia"/>
    <s v="Adilson"/>
    <s v="Of.208"/>
    <s v="DC 2920/2021"/>
    <x v="7"/>
    <n v="49"/>
    <n v="69.099999999999994"/>
    <n v="3385.8999999999996"/>
    <s v="ARP"/>
    <d v="2021-09-01T00:00:00"/>
    <s v="Zilli"/>
  </r>
  <r>
    <n v="354"/>
    <x v="73"/>
    <d v="2021-09-21T00:00:00"/>
    <x v="5"/>
    <s v="Xanxerê"/>
    <s v="Peri"/>
    <s v="Of.209"/>
    <s v="DC 2921/2021"/>
    <x v="5"/>
    <n v="480"/>
    <n v="19.059999999999999"/>
    <n v="9148.7999999999993"/>
    <s v="ARP"/>
    <d v="2021-09-01T00:00:00"/>
    <s v="Zilli "/>
  </r>
  <r>
    <n v="355"/>
    <x v="73"/>
    <d v="2021-09-21T00:00:00"/>
    <x v="5"/>
    <s v="Xanxerê"/>
    <s v="Peri"/>
    <s v="Of.209"/>
    <s v="DC 2921/2021"/>
    <x v="6"/>
    <n v="153"/>
    <n v="64.92"/>
    <n v="9932.76"/>
    <s v="ARP"/>
    <d v="2021-09-01T00:00:00"/>
    <s v="Zilli"/>
  </r>
  <r>
    <n v="356"/>
    <x v="11"/>
    <d v="2021-09-23T00:00:00"/>
    <x v="5"/>
    <s v="Xanxerê"/>
    <s v="Peri"/>
    <s v="Of.210"/>
    <s v="DC 2925/2021"/>
    <x v="6"/>
    <n v="12"/>
    <n v="64.92"/>
    <n v="779.04"/>
    <s v="ARP"/>
    <d v="2021-09-01T00:00:00"/>
    <s v="Zilli"/>
  </r>
  <r>
    <n v="357"/>
    <x v="11"/>
    <d v="2021-09-23T00:00:00"/>
    <x v="5"/>
    <s v="Xanxerê"/>
    <s v="Peri"/>
    <s v="Of.210"/>
    <s v="DC 2925/2021"/>
    <x v="5"/>
    <n v="2602"/>
    <n v="19.059999999999999"/>
    <n v="49594.119999999995"/>
    <s v="ARP"/>
    <d v="2021-09-01T00:00:00"/>
    <s v="Zilli "/>
  </r>
  <r>
    <n v="358"/>
    <x v="10"/>
    <d v="2021-09-21T00:00:00"/>
    <x v="5"/>
    <s v="Xanxerê"/>
    <s v="Peri"/>
    <s v="Of.211"/>
    <s v="DC 2926/2021"/>
    <x v="6"/>
    <n v="630"/>
    <n v="64.92"/>
    <n v="40899.599999999999"/>
    <s v="ARP"/>
    <d v="2021-09-01T00:00:00"/>
    <s v="Zilli"/>
  </r>
  <r>
    <n v="359"/>
    <x v="10"/>
    <d v="2021-09-21T00:00:00"/>
    <x v="5"/>
    <s v="Xanxerê"/>
    <s v="Peri"/>
    <s v="Of.211"/>
    <s v="DC 2926/2021"/>
    <x v="9"/>
    <n v="123"/>
    <n v="194.58"/>
    <n v="23933.34"/>
    <s v="CELOG-JB"/>
    <d v="2021-09-01T00:00:00"/>
    <s v="Mercantt"/>
  </r>
  <r>
    <n v="360"/>
    <x v="10"/>
    <d v="2021-09-21T00:00:00"/>
    <x v="5"/>
    <s v="Xanxerê"/>
    <s v="Peri"/>
    <s v="Of.211"/>
    <s v="DC 2926/2021"/>
    <x v="10"/>
    <n v="123"/>
    <n v="233.49"/>
    <n v="28719.27"/>
    <s v="CELOG-JB"/>
    <d v="2021-09-01T00:00:00"/>
    <s v="Mercantt"/>
  </r>
  <r>
    <n v="361"/>
    <x v="10"/>
    <d v="2021-09-21T00:00:00"/>
    <x v="5"/>
    <s v="Xanxerê"/>
    <s v="Peri"/>
    <s v="Of.211"/>
    <s v="DC 2926/2021"/>
    <x v="8"/>
    <n v="123"/>
    <n v="155.66"/>
    <n v="19146.18"/>
    <s v="CELOG-JB"/>
    <d v="2021-09-01T00:00:00"/>
    <s v="Mercantt"/>
  </r>
  <r>
    <n v="362"/>
    <x v="10"/>
    <d v="2021-09-21T00:00:00"/>
    <x v="5"/>
    <s v="Xanxerê"/>
    <s v="Peri"/>
    <s v="Of.211"/>
    <s v="DC 2926/2021"/>
    <x v="11"/>
    <n v="123"/>
    <n v="155.66"/>
    <n v="19146.18"/>
    <s v="CELOG-JB"/>
    <d v="2021-09-01T00:00:00"/>
    <s v="Mercantt"/>
  </r>
  <r>
    <n v="363"/>
    <x v="10"/>
    <d v="2021-09-21T00:00:00"/>
    <x v="5"/>
    <s v="Xanxerê"/>
    <s v="Peri"/>
    <s v="Of.211"/>
    <s v="DC 2926/2021"/>
    <x v="12"/>
    <n v="382"/>
    <n v="18"/>
    <n v="6876"/>
    <s v="CELOG-JB"/>
    <d v="2021-09-01T00:00:00"/>
    <s v="Estancia Hidromineral Santa Rita de Cassia "/>
  </r>
  <r>
    <n v="364"/>
    <x v="10"/>
    <d v="2021-09-21T00:00:00"/>
    <x v="5"/>
    <s v="Xanxerê"/>
    <s v="Peri"/>
    <s v="Of.211"/>
    <s v="DC 2926/2021"/>
    <x v="13"/>
    <n v="123"/>
    <n v="98.69"/>
    <n v="12138.869999999999"/>
    <s v="ARP"/>
    <d v="2021-09-01T00:00:00"/>
    <s v="AP Oeste "/>
  </r>
  <r>
    <n v="365"/>
    <x v="73"/>
    <d v="2021-09-22T00:00:00"/>
    <x v="5"/>
    <s v="Xanxerê"/>
    <s v="Peri"/>
    <s v="of.212"/>
    <s v="DC 2921/2021"/>
    <x v="5"/>
    <n v="40"/>
    <n v="19.059999999999999"/>
    <n v="762.4"/>
    <s v="ARP"/>
    <d v="2021-09-01T00:00:00"/>
    <s v="Zilli "/>
  </r>
  <r>
    <n v="366"/>
    <x v="70"/>
    <d v="2021-09-21T00:00:00"/>
    <x v="5"/>
    <s v="Xanxerê"/>
    <s v="Peri"/>
    <s v="of.213"/>
    <s v="DC 2884/2021"/>
    <x v="6"/>
    <n v="2142"/>
    <n v="64.92"/>
    <n v="139058.64000000001"/>
    <s v="ARP"/>
    <d v="2021-09-01T00:00:00"/>
    <s v="Zilli"/>
  </r>
  <r>
    <n v="367"/>
    <x v="70"/>
    <d v="2021-09-21T00:00:00"/>
    <x v="5"/>
    <s v="Xanxerê"/>
    <s v="Peri"/>
    <s v="of.213"/>
    <s v="DC 2884/2021"/>
    <x v="5"/>
    <n v="2290"/>
    <n v="19.059999999999999"/>
    <n v="43647.399999999994"/>
    <s v="ARP"/>
    <d v="2021-09-01T00:00:00"/>
    <s v="Zilli "/>
  </r>
  <r>
    <n v="368"/>
    <x v="70"/>
    <d v="2021-09-21T00:00:00"/>
    <x v="5"/>
    <s v="Xanxerê"/>
    <s v="Peri"/>
    <s v="of.213"/>
    <s v="DC 2884/2021"/>
    <x v="7"/>
    <n v="158"/>
    <n v="69.099999999999994"/>
    <n v="10917.8"/>
    <s v="ARP"/>
    <d v="2021-09-01T00:00:00"/>
    <s v="Zilli"/>
  </r>
  <r>
    <n v="369"/>
    <x v="70"/>
    <d v="2021-09-21T00:00:00"/>
    <x v="5"/>
    <s v="Xanxerê"/>
    <s v="Peri"/>
    <s v="of.213"/>
    <s v="DC 2884/2021"/>
    <x v="16"/>
    <n v="58"/>
    <n v="15.91"/>
    <n v="922.78"/>
    <s v="ARP"/>
    <d v="2021-09-01T00:00:00"/>
    <s v="Zilli"/>
  </r>
  <r>
    <n v="370"/>
    <x v="5"/>
    <d v="2021-09-22T00:00:00"/>
    <x v="5"/>
    <s v="Xanxerê"/>
    <s v="Peri"/>
    <s v="of.214"/>
    <s v="DC 2889/2021"/>
    <x v="5"/>
    <n v="11161"/>
    <n v="19.059999999999999"/>
    <n v="212728.65999999997"/>
    <s v="ARP"/>
    <d v="2021-09-01T00:00:00"/>
    <s v="Zilli "/>
  </r>
  <r>
    <n v="371"/>
    <x v="5"/>
    <d v="2021-09-22T00:00:00"/>
    <x v="5"/>
    <s v="Xanxerê"/>
    <s v="Peri"/>
    <s v="Of.214"/>
    <s v="DC 2889/2021"/>
    <x v="6"/>
    <n v="830"/>
    <n v="64.92"/>
    <n v="53883.6"/>
    <s v="ARP"/>
    <d v="2021-09-01T00:00:00"/>
    <s v="Zilli"/>
  </r>
  <r>
    <n v="372"/>
    <x v="5"/>
    <d v="2021-09-22T00:00:00"/>
    <x v="5"/>
    <s v="Xanxerê"/>
    <s v="Peri"/>
    <s v="Of.214"/>
    <s v="DC 2889/2021"/>
    <x v="16"/>
    <n v="1395"/>
    <n v="15.91"/>
    <n v="22194.45"/>
    <s v="ARP"/>
    <d v="2021-09-01T00:00:00"/>
    <s v="Zilli"/>
  </r>
  <r>
    <n v="373"/>
    <x v="5"/>
    <d v="2021-09-22T00:00:00"/>
    <x v="5"/>
    <s v="Xanxerê"/>
    <s v="Peri"/>
    <s v="Of.214"/>
    <s v="DC 2889/2021"/>
    <x v="7"/>
    <n v="103"/>
    <n v="69.099999999999994"/>
    <n v="7117.2999999999993"/>
    <s v="ARP"/>
    <d v="2021-09-01T00:00:00"/>
    <s v="Zilli"/>
  </r>
  <r>
    <n v="374"/>
    <x v="5"/>
    <d v="2021-09-22T00:00:00"/>
    <x v="5"/>
    <s v="Xanxerê"/>
    <s v="Peri"/>
    <s v="Of.214"/>
    <s v="DC 2889/2021"/>
    <x v="8"/>
    <n v="154"/>
    <n v="155.66"/>
    <n v="23971.64"/>
    <s v="CELOG-JB"/>
    <d v="2021-09-01T00:00:00"/>
    <s v="Mercantt"/>
  </r>
  <r>
    <n v="375"/>
    <x v="5"/>
    <d v="2021-09-22T00:00:00"/>
    <x v="5"/>
    <s v="Xanxerê"/>
    <s v="Peri"/>
    <s v="Of.214"/>
    <s v="DC 2889/2021"/>
    <x v="11"/>
    <n v="269"/>
    <n v="155.66"/>
    <n v="41872.54"/>
    <s v="CELOG-JB"/>
    <d v="2021-09-01T00:00:00"/>
    <s v="Mercantt"/>
  </r>
  <r>
    <n v="376"/>
    <x v="5"/>
    <d v="2021-09-22T00:00:00"/>
    <x v="5"/>
    <s v="Xanxerê"/>
    <s v="Peri"/>
    <s v="Of.214"/>
    <s v="DC 2889/2021"/>
    <x v="9"/>
    <n v="149"/>
    <n v="194.58"/>
    <n v="28992.420000000002"/>
    <s v="CELOG-JB"/>
    <d v="2021-09-01T00:00:00"/>
    <s v="Mercantt"/>
  </r>
  <r>
    <n v="377"/>
    <x v="5"/>
    <d v="2021-09-22T00:00:00"/>
    <x v="5"/>
    <s v="Xanxerê"/>
    <s v="Peri"/>
    <s v="Of.214"/>
    <s v="DC 2889/2021"/>
    <x v="10"/>
    <n v="264"/>
    <n v="233.49"/>
    <n v="61641.36"/>
    <s v="CELOG-JB"/>
    <d v="2021-09-01T00:00:00"/>
    <s v="Mercantt"/>
  </r>
  <r>
    <n v="378"/>
    <x v="20"/>
    <d v="2021-09-22T00:00:00"/>
    <x v="5"/>
    <s v="Xanxerê"/>
    <s v="Peri"/>
    <s v="of.215"/>
    <s v="DC 2890/2021"/>
    <x v="5"/>
    <n v="327"/>
    <n v="19.059999999999999"/>
    <n v="6232.62"/>
    <s v="ARP"/>
    <d v="2021-09-01T00:00:00"/>
    <s v="Zilli "/>
  </r>
  <r>
    <n v="379"/>
    <x v="20"/>
    <d v="2021-09-22T00:00:00"/>
    <x v="5"/>
    <s v="Xanxerê"/>
    <s v="Peri"/>
    <s v="of.215"/>
    <s v="DC 2890/2021"/>
    <x v="6"/>
    <n v="348"/>
    <n v="64.92"/>
    <n v="22592.16"/>
    <s v="ARP"/>
    <d v="2021-09-01T00:00:00"/>
    <s v="Zilli"/>
  </r>
  <r>
    <n v="380"/>
    <x v="20"/>
    <d v="2021-09-22T00:00:00"/>
    <x v="5"/>
    <s v="Xanxerê"/>
    <s v="Peri"/>
    <s v="of.215"/>
    <s v="DC 2890/2021"/>
    <x v="16"/>
    <n v="2"/>
    <n v="15.91"/>
    <n v="31.82"/>
    <s v="ARP"/>
    <d v="2021-09-01T00:00:00"/>
    <s v="Zilli"/>
  </r>
  <r>
    <n v="381"/>
    <x v="20"/>
    <d v="2021-09-22T00:00:00"/>
    <x v="5"/>
    <s v="Xanxerê"/>
    <s v="Peri"/>
    <s v="of.215"/>
    <s v="DC 2890/2021"/>
    <x v="7"/>
    <n v="6"/>
    <n v="69.099999999999994"/>
    <n v="414.59999999999997"/>
    <s v="ARP"/>
    <d v="2021-09-01T00:00:00"/>
    <s v="Zilli"/>
  </r>
  <r>
    <n v="382"/>
    <x v="11"/>
    <d v="2021-09-23T00:00:00"/>
    <x v="5"/>
    <s v="Xanxerê"/>
    <s v="Peri"/>
    <s v="of.216"/>
    <s v="DC 2925/2021"/>
    <x v="5"/>
    <n v="1836"/>
    <n v="19.059999999999999"/>
    <n v="34994.159999999996"/>
    <s v="ARP"/>
    <d v="2021-09-01T00:00:00"/>
    <s v="Zilli "/>
  </r>
  <r>
    <n v="383"/>
    <x v="11"/>
    <d v="2021-09-23T00:00:00"/>
    <x v="5"/>
    <s v="Xanxerê"/>
    <s v="Peri"/>
    <s v="of.216"/>
    <s v="DC 2925/2021"/>
    <x v="6"/>
    <n v="20"/>
    <n v="64.92"/>
    <n v="1298.4000000000001"/>
    <s v="ARP"/>
    <d v="2021-09-01T00:00:00"/>
    <s v="Zilli"/>
  </r>
  <r>
    <n v="384"/>
    <x v="74"/>
    <d v="2021-10-01T00:00:00"/>
    <x v="0"/>
    <s v="São Miguel do Oeste"/>
    <s v="Dezordi"/>
    <s v="Of.029"/>
    <s v="DC 3812/2020"/>
    <x v="4"/>
    <n v="2"/>
    <n v="2120.71"/>
    <n v="4241.42"/>
    <s v="ARP"/>
    <d v="2021-02-01T00:00:00"/>
    <s v="FortLeve"/>
  </r>
  <r>
    <n v="385"/>
    <x v="74"/>
    <d v="2021-10-01T00:00:00"/>
    <x v="0"/>
    <s v="São Miguel do Oeste"/>
    <s v="Dezordi"/>
    <s v="Of.029"/>
    <s v="DC 3812/2020"/>
    <x v="2"/>
    <n v="3"/>
    <n v="6329.25"/>
    <n v="18987.75"/>
    <s v="ARP"/>
    <d v="2021-02-01T00:00:00"/>
    <s v="FortLeve"/>
  </r>
  <r>
    <n v="386"/>
    <x v="74"/>
    <d v="2021-10-01T00:00:00"/>
    <x v="0"/>
    <s v="São Miguel do Oeste"/>
    <s v="Dezordi"/>
    <s v="Of.029"/>
    <s v="DC 3812/2020"/>
    <x v="3"/>
    <n v="2"/>
    <n v="9586.34"/>
    <n v="19172.68"/>
    <s v="ARP"/>
    <d v="2021-02-01T00:00:00"/>
    <s v="FortLeve"/>
  </r>
  <r>
    <n v="387"/>
    <x v="74"/>
    <d v="2021-10-01T00:00:00"/>
    <x v="0"/>
    <s v="São Miguel do Oeste"/>
    <s v="Dezordi"/>
    <s v="Of.029"/>
    <s v="DC 3812/2020"/>
    <x v="0"/>
    <n v="1"/>
    <n v="2600"/>
    <n v="2600"/>
    <s v="ARP"/>
    <d v="2021-02-01T00:00:00"/>
    <s v="Pica Pau"/>
  </r>
  <r>
    <n v="388"/>
    <x v="75"/>
    <d v="2021-10-01T00:00:00"/>
    <x v="5"/>
    <s v="Curitibanos"/>
    <s v="Lorega"/>
    <s v="of.230"/>
    <s v="DC 3008/2021"/>
    <x v="5"/>
    <n v="15245"/>
    <n v="19.059999999999999"/>
    <n v="290569.69999999995"/>
    <s v="ARP"/>
    <d v="2021-10-01T00:00:00"/>
    <s v="Zilli "/>
  </r>
  <r>
    <n v="389"/>
    <x v="75"/>
    <d v="2021-10-01T00:00:00"/>
    <x v="6"/>
    <s v="Curitibanos"/>
    <s v="Lorega"/>
    <s v="of.230"/>
    <s v="DC 3008/2021"/>
    <x v="6"/>
    <n v="2680"/>
    <n v="64.92"/>
    <n v="173985.6"/>
    <s v="ARP"/>
    <d v="2021-10-01T00:00:00"/>
    <s v="Zilli"/>
  </r>
  <r>
    <n v="390"/>
    <x v="75"/>
    <d v="2021-10-01T00:00:00"/>
    <x v="6"/>
    <s v="Curitibanos"/>
    <s v="Lorega"/>
    <s v="of.230"/>
    <s v="DC 3008/2021"/>
    <x v="16"/>
    <n v="1905"/>
    <n v="15.91"/>
    <n v="30308.55"/>
    <s v="ARP"/>
    <d v="2021-10-01T00:00:00"/>
    <s v="Zilli"/>
  </r>
  <r>
    <n v="391"/>
    <x v="75"/>
    <d v="2021-10-01T00:00:00"/>
    <x v="6"/>
    <s v="Curitibanos"/>
    <s v="Lorega"/>
    <s v="of.230"/>
    <s v="DC 3008/2021"/>
    <x v="7"/>
    <n v="335"/>
    <n v="69.099999999999994"/>
    <n v="23148.499999999996"/>
    <s v="ARP"/>
    <d v="2021-10-01T00:00:00"/>
    <s v="Zilli"/>
  </r>
  <r>
    <n v="392"/>
    <x v="75"/>
    <d v="2021-10-01T00:00:00"/>
    <x v="6"/>
    <s v="Curitibanos"/>
    <s v="Lorega"/>
    <s v="of.230"/>
    <s v="DC 3008/2021"/>
    <x v="17"/>
    <n v="416"/>
    <n v="24.75"/>
    <n v="10296"/>
    <s v="ARP"/>
    <d v="2021-10-01T00:00:00"/>
    <s v="Zilli"/>
  </r>
  <r>
    <n v="393"/>
    <x v="75"/>
    <d v="2021-10-01T00:00:00"/>
    <x v="6"/>
    <s v="Curitibanos"/>
    <s v="Lorega"/>
    <s v="of.230"/>
    <s v="DC 3008/2021"/>
    <x v="18"/>
    <n v="5360"/>
    <n v="1.39"/>
    <n v="7450.4"/>
    <s v="ARP"/>
    <d v="2021-10-01T00:00:00"/>
    <s v="Zilli"/>
  </r>
  <r>
    <n v="394"/>
    <x v="75"/>
    <d v="2021-10-01T00:00:00"/>
    <x v="6"/>
    <s v="Curitibanos"/>
    <s v="Lorega"/>
    <s v="of.230"/>
    <s v="DC 3008/2021"/>
    <x v="13"/>
    <n v="245"/>
    <n v="98.69"/>
    <n v="24179.05"/>
    <s v="ARP"/>
    <d v="2021-10-01T00:00:00"/>
    <s v="AP Oeste "/>
  </r>
  <r>
    <n v="395"/>
    <x v="17"/>
    <d v="2021-10-01T00:00:00"/>
    <x v="6"/>
    <s v="Curitibanos"/>
    <s v="Lorega"/>
    <s v="of.231"/>
    <s v="DC 3027/2021"/>
    <x v="5"/>
    <n v="692"/>
    <n v="19.059999999999999"/>
    <n v="13189.519999999999"/>
    <s v="ARP"/>
    <d v="2021-10-01T00:00:00"/>
    <s v="Zilli "/>
  </r>
  <r>
    <n v="396"/>
    <x v="17"/>
    <d v="2021-10-01T00:00:00"/>
    <x v="6"/>
    <s v="Curitibanos"/>
    <s v="Lorega"/>
    <s v="of.231"/>
    <s v="DC 3027/2021"/>
    <x v="6"/>
    <n v="400"/>
    <n v="64.92"/>
    <n v="25968"/>
    <s v="ARP"/>
    <d v="2021-10-01T00:00:00"/>
    <s v="Zilli"/>
  </r>
  <r>
    <n v="397"/>
    <x v="17"/>
    <d v="2021-10-01T00:00:00"/>
    <x v="6"/>
    <s v="Curitibanos"/>
    <s v="Lorega"/>
    <s v="of.231"/>
    <s v="DC 3027/2021"/>
    <x v="7"/>
    <n v="50"/>
    <n v="69.099999999999994"/>
    <n v="3454.9999999999995"/>
    <s v="ARP"/>
    <d v="2021-10-01T00:00:00"/>
    <s v="Zilli"/>
  </r>
  <r>
    <n v="398"/>
    <x v="17"/>
    <d v="2021-10-01T00:00:00"/>
    <x v="6"/>
    <s v="Curitibanos"/>
    <s v="Lorega"/>
    <s v="of.231"/>
    <s v="DC 3027/2021"/>
    <x v="5"/>
    <n v="87"/>
    <n v="19.059999999999999"/>
    <n v="1658.2199999999998"/>
    <s v="ARP"/>
    <d v="2021-10-01T00:00:00"/>
    <s v="Zilli "/>
  </r>
  <r>
    <n v="399"/>
    <x v="17"/>
    <d v="2021-10-01T00:00:00"/>
    <x v="6"/>
    <s v="Curitibanos"/>
    <s v="Lorega"/>
    <s v="of.231"/>
    <s v="DC 3027/2021"/>
    <x v="18"/>
    <n v="800"/>
    <n v="1.39"/>
    <n v="1112"/>
    <s v="ARP"/>
    <d v="2021-10-01T00:00:00"/>
    <s v="Zilli"/>
  </r>
  <r>
    <n v="400"/>
    <x v="17"/>
    <d v="2021-10-01T00:00:00"/>
    <x v="6"/>
    <s v="Curitibanos"/>
    <s v="Lorega"/>
    <s v="of.231"/>
    <s v="DC 3027/2021"/>
    <x v="6"/>
    <n v="200"/>
    <n v="64.92"/>
    <n v="12984"/>
    <s v="ARP"/>
    <d v="2021-10-01T00:00:00"/>
    <s v="Zilli"/>
  </r>
  <r>
    <n v="401"/>
    <x v="17"/>
    <d v="2021-10-01T00:00:00"/>
    <x v="6"/>
    <s v="Curitibanos"/>
    <s v="Lorega"/>
    <s v="of.231"/>
    <s v="DC 3027/2021"/>
    <x v="16"/>
    <n v="87"/>
    <n v="15.91"/>
    <n v="1384.17"/>
    <s v="ARP"/>
    <d v="2021-10-01T00:00:00"/>
    <s v="Zilli"/>
  </r>
  <r>
    <n v="402"/>
    <x v="17"/>
    <d v="2021-10-01T00:00:00"/>
    <x v="6"/>
    <s v="Curitibanos"/>
    <s v="Lorega"/>
    <s v="of.231"/>
    <s v="DC 3027/2021"/>
    <x v="13"/>
    <n v="21"/>
    <n v="98.69"/>
    <n v="2072.4899999999998"/>
    <s v="ARP"/>
    <d v="2021-10-01T00:00:00"/>
    <s v="AP Oeste "/>
  </r>
  <r>
    <n v="403"/>
    <x v="17"/>
    <d v="2021-10-01T00:00:00"/>
    <x v="6"/>
    <s v="Curitibanos"/>
    <s v="Lorega"/>
    <s v="of.231"/>
    <s v="DC 3027/2021"/>
    <x v="10"/>
    <n v="10"/>
    <n v="233.49"/>
    <n v="2334.9"/>
    <s v="CELOG-JB"/>
    <d v="2021-10-01T00:00:00"/>
    <s v="Mercantt"/>
  </r>
  <r>
    <n v="404"/>
    <x v="17"/>
    <d v="2021-10-01T00:00:00"/>
    <x v="6"/>
    <s v="Curitibanos"/>
    <s v="Lorega"/>
    <s v="of.231"/>
    <s v="DC 3027/2021"/>
    <x v="11"/>
    <n v="10"/>
    <n v="155.66"/>
    <n v="1556.6"/>
    <s v="CELOG-JB"/>
    <d v="2021-10-01T00:00:00"/>
    <s v="Mercantt"/>
  </r>
  <r>
    <n v="405"/>
    <x v="17"/>
    <d v="2021-10-01T00:00:00"/>
    <x v="6"/>
    <s v="Curitibanos"/>
    <s v="Lorega"/>
    <s v="of.231"/>
    <s v="DC 3027/2021"/>
    <x v="9"/>
    <n v="20"/>
    <n v="194.58"/>
    <n v="3891.6000000000004"/>
    <s v="CELOG-JB"/>
    <d v="2021-10-01T00:00:00"/>
    <s v="Mercantt"/>
  </r>
  <r>
    <n v="406"/>
    <x v="75"/>
    <d v="2021-10-01T00:00:00"/>
    <x v="6"/>
    <s v="Curitibanos"/>
    <s v="Lorega"/>
    <s v="Of.237"/>
    <s v="DC 3055/2021"/>
    <x v="5"/>
    <n v="5436"/>
    <n v="19.059999999999999"/>
    <n v="103610.15999999999"/>
    <s v="ARP"/>
    <d v="2021-10-01T00:00:00"/>
    <s v="Zilli "/>
  </r>
  <r>
    <n v="407"/>
    <x v="75"/>
    <d v="2021-10-01T00:00:00"/>
    <x v="6"/>
    <s v="Curitibanos"/>
    <s v="Lorega"/>
    <s v="Of.237"/>
    <s v="DC 3055/2021"/>
    <x v="6"/>
    <n v="536"/>
    <n v="64.92"/>
    <n v="34797.120000000003"/>
    <s v="ARP"/>
    <d v="2021-10-01T00:00:00"/>
    <s v="Zilli"/>
  </r>
  <r>
    <n v="408"/>
    <x v="75"/>
    <d v="2021-10-01T00:00:00"/>
    <x v="6"/>
    <s v="Curitibanos"/>
    <s v="Lorega"/>
    <s v="Of.237"/>
    <s v="DC 3055/2021"/>
    <x v="16"/>
    <n v="679"/>
    <n v="15.91"/>
    <n v="10802.89"/>
    <s v="ARP"/>
    <d v="2021-10-01T00:00:00"/>
    <s v="Zilli"/>
  </r>
  <r>
    <n v="409"/>
    <x v="75"/>
    <d v="2021-10-01T00:00:00"/>
    <x v="6"/>
    <s v="Curitibanos"/>
    <s v="Lorega"/>
    <s v="Of.237"/>
    <s v="DC 3055/2021"/>
    <x v="7"/>
    <n v="67"/>
    <n v="69.099999999999994"/>
    <n v="4629.7"/>
    <s v="ARP"/>
    <d v="2021-10-01T00:00:00"/>
    <s v="Zilli"/>
  </r>
  <r>
    <n v="410"/>
    <x v="75"/>
    <d v="2021-10-01T00:00:00"/>
    <x v="6"/>
    <s v="Curitibanos"/>
    <s v="Lorega"/>
    <s v="Of.237"/>
    <s v="DC 3055/2021"/>
    <x v="17"/>
    <n v="148"/>
    <n v="24.75"/>
    <n v="3663"/>
    <s v="ARP"/>
    <d v="2021-10-01T00:00:00"/>
    <s v="Zilli"/>
  </r>
  <r>
    <n v="411"/>
    <x v="75"/>
    <d v="2021-10-01T00:00:00"/>
    <x v="6"/>
    <s v="Curitibanos"/>
    <s v="Lorega"/>
    <s v="Of.237"/>
    <s v="DC 3055/2021"/>
    <x v="18"/>
    <n v="50"/>
    <n v="1.39"/>
    <n v="69.5"/>
    <s v="ARP"/>
    <d v="2021-10-01T00:00:00"/>
    <s v="Zilli"/>
  </r>
  <r>
    <n v="412"/>
    <x v="76"/>
    <d v="2021-10-02T00:00:00"/>
    <x v="0"/>
    <s v="São Miguel do Oeste"/>
    <s v="Dezordi"/>
    <s v="Of.032"/>
    <s v="DC 080/2021"/>
    <x v="3"/>
    <n v="13"/>
    <n v="6232"/>
    <n v="81016"/>
    <s v="ARP"/>
    <d v="2021-02-01T00:00:00"/>
    <s v="FortLeve"/>
  </r>
  <r>
    <n v="413"/>
    <x v="76"/>
    <d v="2021-10-02T00:00:00"/>
    <x v="0"/>
    <s v="São Miguel do Oeste"/>
    <s v="Dezordi"/>
    <s v="Of.032"/>
    <s v="DC 080/2021"/>
    <x v="2"/>
    <n v="3"/>
    <n v="4290.5"/>
    <n v="12871.5"/>
    <s v="ARP"/>
    <d v="2021-02-01T00:00:00"/>
    <s v="FortLeve"/>
  </r>
  <r>
    <n v="414"/>
    <x v="76"/>
    <d v="2021-10-02T00:00:00"/>
    <x v="0"/>
    <s v="São Miguel do Oeste"/>
    <s v="Dezordi"/>
    <s v="Of.032"/>
    <s v="DC 080/2021"/>
    <x v="0"/>
    <n v="2"/>
    <n v="2600"/>
    <n v="5200"/>
    <s v="ARP"/>
    <d v="2021-02-01T00:00:00"/>
    <s v="Pica Pau"/>
  </r>
  <r>
    <n v="415"/>
    <x v="77"/>
    <d v="2020-11-17T00:00:00"/>
    <x v="0"/>
    <s v="Joaçaba"/>
    <s v="Flamia"/>
    <s v="Of.033"/>
    <s v="DC 3881/2020"/>
    <x v="0"/>
    <n v="2"/>
    <n v="2600"/>
    <n v="5200"/>
    <s v="ARP"/>
    <d v="2021-02-01T00:00:00"/>
    <s v="Pica Pau"/>
  </r>
  <r>
    <n v="416"/>
    <x v="77"/>
    <d v="2020-11-17T00:00:00"/>
    <x v="0"/>
    <s v="Joaçaba"/>
    <s v="Flamia"/>
    <s v="Of.033"/>
    <s v="DC 3881/2020"/>
    <x v="4"/>
    <n v="4"/>
    <n v="2120.71"/>
    <n v="8482.84"/>
    <s v="ARP"/>
    <d v="2021-02-01T00:00:00"/>
    <s v="FortLeve"/>
  </r>
  <r>
    <n v="417"/>
    <x v="77"/>
    <d v="2020-11-17T00:00:00"/>
    <x v="0"/>
    <s v="Joaçaba"/>
    <s v="Flamia"/>
    <s v="Of.033"/>
    <s v="DC 3881/2020"/>
    <x v="2"/>
    <n v="1"/>
    <n v="6329.25"/>
    <n v="6329.25"/>
    <s v="ARP"/>
    <d v="2021-02-01T00:00:00"/>
    <s v="FortLeve"/>
  </r>
  <r>
    <n v="418"/>
    <x v="77"/>
    <d v="2020-11-17T00:00:00"/>
    <x v="0"/>
    <s v="Joaçaba"/>
    <s v="Flamia"/>
    <s v="Of.033"/>
    <s v="DC 3881/2020"/>
    <x v="1"/>
    <n v="1"/>
    <n v="3958.7"/>
    <n v="3958.7"/>
    <s v="ARP"/>
    <d v="2021-02-01T00:00:00"/>
    <s v="FortLeve"/>
  </r>
  <r>
    <n v="419"/>
    <x v="77"/>
    <d v="2020-11-17T00:00:00"/>
    <x v="0"/>
    <s v="Joaçaba"/>
    <s v="Flamia"/>
    <s v="Of.033"/>
    <s v="DC 3881/2020"/>
    <x v="3"/>
    <n v="1"/>
    <n v="9586.34"/>
    <n v="9586.34"/>
    <s v="ARP"/>
    <d v="2021-02-01T00:00:00"/>
    <s v="FortLeve"/>
  </r>
  <r>
    <n v="420"/>
    <x v="76"/>
    <d v="2020-10-02T00:00:00"/>
    <x v="0"/>
    <s v="São Miguel do Oeste"/>
    <s v="Dezordi"/>
    <s v="Of.032"/>
    <s v="DC 080/2021"/>
    <x v="4"/>
    <n v="4"/>
    <n v="1402.5"/>
    <n v="5610"/>
    <s v="ARP"/>
    <d v="2021-02-01T00:00:00"/>
    <s v="FortLeve"/>
  </r>
  <r>
    <n v="421"/>
    <x v="78"/>
    <d v="2020-10-19T00:00:00"/>
    <x v="0"/>
    <s v="Concórdia"/>
    <s v="Adilson"/>
    <s v="Of.36"/>
    <s v="DC 3767/2020"/>
    <x v="1"/>
    <n v="5"/>
    <n v="3958.7"/>
    <n v="19793.5"/>
    <s v="ARP"/>
    <d v="2021-02-01T00:00:00"/>
    <s v="FortLeve"/>
  </r>
  <r>
    <n v="422"/>
    <x v="78"/>
    <d v="2020-10-19T00:00:00"/>
    <x v="0"/>
    <s v="Concórdia"/>
    <s v="Adilson"/>
    <s v="Of.36"/>
    <s v="DC 3767/2020"/>
    <x v="3"/>
    <n v="5"/>
    <n v="9586.34"/>
    <n v="47931.7"/>
    <s v="ARP"/>
    <d v="2021-02-01T00:00:00"/>
    <s v="FortLeve"/>
  </r>
  <r>
    <n v="423"/>
    <x v="78"/>
    <d v="2020-10-19T00:00:00"/>
    <x v="0"/>
    <s v="Concórdia"/>
    <s v="Adilson"/>
    <s v="Of.36"/>
    <s v="DC 3767/2020"/>
    <x v="0"/>
    <n v="1"/>
    <n v="2600"/>
    <n v="2600"/>
    <s v="ARP"/>
    <d v="2021-02-01T00:00:00"/>
    <s v="Pica Pau"/>
  </r>
  <r>
    <n v="424"/>
    <x v="79"/>
    <d v="2020-10-19T00:00:00"/>
    <x v="0"/>
    <s v="Chapecó"/>
    <s v="Zamboni"/>
    <s v="Of.66"/>
    <s v="DC 3380/2020"/>
    <x v="0"/>
    <n v="2"/>
    <n v="2600"/>
    <n v="5200"/>
    <s v="ARP"/>
    <d v="2021-03-01T00:00:00"/>
    <s v="Pica Pau"/>
  </r>
  <r>
    <n v="425"/>
    <x v="78"/>
    <d v="2020-10-19T00:00:00"/>
    <x v="0"/>
    <s v="Concórdia"/>
    <s v="Adilson"/>
    <s v="Of.36"/>
    <s v="DC 3767/2020"/>
    <x v="4"/>
    <n v="2"/>
    <n v="2120.71"/>
    <n v="4241.42"/>
    <s v="ARP"/>
    <d v="2021-02-01T00:00:00"/>
    <s v="FortLeve"/>
  </r>
  <r>
    <n v="426"/>
    <x v="34"/>
    <d v="2020-10-21T00:00:00"/>
    <x v="0"/>
    <s v="Concórdia"/>
    <s v="Adilson"/>
    <s v="Of.42"/>
    <s v="DC 3460/2020"/>
    <x v="4"/>
    <n v="2"/>
    <n v="2120.71"/>
    <n v="4241.42"/>
    <s v="ARP"/>
    <d v="2021-03-01T00:00:00"/>
    <s v="FortLeve"/>
  </r>
  <r>
    <n v="427"/>
    <x v="28"/>
    <d v="2020-10-21T00:00:00"/>
    <x v="0"/>
    <s v="Concórdia"/>
    <s v="Adilson"/>
    <s v="Of.031"/>
    <s v="DC 036/2021"/>
    <x v="2"/>
    <n v="1"/>
    <n v="6329.25"/>
    <n v="6329.25"/>
    <s v="ARP"/>
    <d v="2021-02-01T00:00:00"/>
    <s v="FortLeve"/>
  </r>
  <r>
    <n v="428"/>
    <x v="28"/>
    <d v="2020-10-21T00:00:00"/>
    <x v="0"/>
    <s v="Concórdia"/>
    <s v="Adilson"/>
    <s v="Of.031"/>
    <s v="DC 036/2021"/>
    <x v="3"/>
    <n v="4"/>
    <n v="9586.34"/>
    <n v="38345.360000000001"/>
    <s v="ARP"/>
    <d v="2021-02-01T00:00:00"/>
    <s v="FortLeve"/>
  </r>
  <r>
    <n v="429"/>
    <x v="28"/>
    <d v="2020-10-21T00:00:00"/>
    <x v="0"/>
    <s v="Concórdia"/>
    <s v="Adilson"/>
    <s v="Of.031"/>
    <s v="DC 036/2021"/>
    <x v="1"/>
    <n v="7"/>
    <n v="3958.7"/>
    <n v="27710.899999999998"/>
    <s v="ARP"/>
    <d v="2021-02-01T00:00:00"/>
    <s v="FortLeve"/>
  </r>
  <r>
    <n v="430"/>
    <x v="28"/>
    <d v="2020-10-21T00:00:00"/>
    <x v="0"/>
    <s v="Concórdia"/>
    <s v="Adilson"/>
    <s v="Of.031"/>
    <s v="DC 036/2021"/>
    <x v="4"/>
    <n v="2"/>
    <n v="2120.71"/>
    <n v="4241.42"/>
    <s v="ARP"/>
    <d v="2021-02-01T00:00:00"/>
    <s v="FortLeve"/>
  </r>
  <r>
    <n v="431"/>
    <x v="80"/>
    <d v="2020-10-27T00:00:00"/>
    <x v="0"/>
    <s v="Chapecó"/>
    <s v="Zamboni"/>
    <s v="Of.022"/>
    <s v="DC 130/2021"/>
    <x v="3"/>
    <n v="5"/>
    <n v="9586.34"/>
    <n v="47931.7"/>
    <s v="ARP"/>
    <d v="2021-02-01T00:00:00"/>
    <s v="FortLeve"/>
  </r>
  <r>
    <n v="432"/>
    <x v="80"/>
    <d v="2020-10-27T00:00:00"/>
    <x v="0"/>
    <s v="Chapecó"/>
    <s v="Zamboni"/>
    <s v="Of.022"/>
    <s v="DC 130/2021"/>
    <x v="2"/>
    <n v="2"/>
    <n v="6329.25"/>
    <n v="12658.5"/>
    <s v="ARP"/>
    <d v="2021-02-01T00:00:00"/>
    <s v="FortLeve"/>
  </r>
  <r>
    <n v="433"/>
    <x v="80"/>
    <d v="2020-10-27T00:00:00"/>
    <x v="0"/>
    <s v="Chapecó"/>
    <s v="Zamboni"/>
    <s v="Of.022"/>
    <s v="DC 130/2021"/>
    <x v="1"/>
    <n v="2"/>
    <n v="3958.7"/>
    <n v="7917.4"/>
    <s v="ARP"/>
    <d v="2021-02-01T00:00:00"/>
    <s v="FortLeve"/>
  </r>
  <r>
    <n v="434"/>
    <x v="80"/>
    <d v="2020-10-27T00:00:00"/>
    <x v="0"/>
    <s v="Chapecó"/>
    <s v="Zamboni"/>
    <s v="Of.022"/>
    <s v="DC 130/2021"/>
    <x v="0"/>
    <n v="2"/>
    <n v="2600"/>
    <n v="5200"/>
    <s v="ARP"/>
    <d v="2021-02-01T00:00:00"/>
    <s v="Pica Pau"/>
  </r>
  <r>
    <n v="435"/>
    <x v="46"/>
    <d v="2020-10-27T00:00:00"/>
    <x v="0"/>
    <s v="São Miguel do Oeste"/>
    <s v="Dezordi"/>
    <s v="Of.023"/>
    <s v="DC 096/2021"/>
    <x v="4"/>
    <n v="19"/>
    <n v="1402.5"/>
    <n v="26647.5"/>
    <s v="ARP"/>
    <d v="2021-02-01T00:00:00"/>
    <s v="FortLeve"/>
  </r>
  <r>
    <n v="436"/>
    <x v="46"/>
    <d v="2020-10-27T00:00:00"/>
    <x v="0"/>
    <s v="São Miguel do Oeste"/>
    <s v="Dezordi"/>
    <s v="Of.023"/>
    <s v="DC 096/2021"/>
    <x v="0"/>
    <n v="2"/>
    <n v="2600"/>
    <n v="5200"/>
    <s v="ARP"/>
    <d v="2021-02-01T00:00:00"/>
    <s v="Pica Pau"/>
  </r>
  <r>
    <n v="437"/>
    <x v="46"/>
    <d v="2020-10-27T00:00:00"/>
    <x v="0"/>
    <s v="São Miguel do Oeste"/>
    <s v="Dezordi"/>
    <s v="Of.023"/>
    <s v="DC 096/2021"/>
    <x v="4"/>
    <n v="4"/>
    <n v="1402.5"/>
    <n v="5610"/>
    <s v="ARP"/>
    <d v="2021-02-01T00:00:00"/>
    <s v="FortLeve"/>
  </r>
  <r>
    <n v="438"/>
    <x v="80"/>
    <d v="2020-10-27T00:00:00"/>
    <x v="0"/>
    <s v="Chapecó"/>
    <s v="Zamboni"/>
    <s v="Of.022"/>
    <s v="DC 130/2021"/>
    <x v="4"/>
    <n v="4"/>
    <n v="2120.71"/>
    <n v="8482.84"/>
    <s v="ARP"/>
    <d v="2021-02-01T00:00:00"/>
    <s v="FortLeve"/>
  </r>
  <r>
    <n v="439"/>
    <x v="36"/>
    <d v="2020-10-29T00:00:00"/>
    <x v="0"/>
    <s v="Chapecó"/>
    <s v="Zamboni"/>
    <s v="Of. 081"/>
    <s v="DC 3708/2020"/>
    <x v="4"/>
    <n v="2"/>
    <n v="2120.71"/>
    <n v="4241.42"/>
    <s v="ARP"/>
    <d v="2021-04-01T00:00:00"/>
    <s v="FortLeve"/>
  </r>
  <r>
    <n v="440"/>
    <x v="36"/>
    <d v="2020-10-29T00:00:00"/>
    <x v="0"/>
    <s v="Chapecó"/>
    <s v="Zamboni"/>
    <s v="Of. 081"/>
    <s v="DC 3708/2020"/>
    <x v="0"/>
    <n v="1"/>
    <n v="2600"/>
    <n v="2600"/>
    <s v="ARP"/>
    <d v="2021-04-01T00:00:00"/>
    <s v="Pica Pau"/>
  </r>
  <r>
    <n v="441"/>
    <x v="81"/>
    <d v="2021-10-30T00:00:00"/>
    <x v="6"/>
    <s v="Joaçaba"/>
    <s v="Flamia"/>
    <s v="of.248"/>
    <s v="DC 3359/2021"/>
    <x v="5"/>
    <n v="2972"/>
    <n v="19.059999999999999"/>
    <n v="56646.32"/>
    <s v="ARP"/>
    <d v="2021-10-01T00:00:00"/>
    <s v="Zilli "/>
  </r>
  <r>
    <n v="442"/>
    <x v="81"/>
    <d v="2021-10-30T00:00:00"/>
    <x v="6"/>
    <s v="Joaçaba"/>
    <s v="Flamia"/>
    <s v="of.248"/>
    <s v="DC 3359/2021"/>
    <x v="6"/>
    <n v="3886"/>
    <n v="64.92"/>
    <n v="252279.12"/>
    <s v="ARP"/>
    <d v="2021-10-01T00:00:00"/>
    <s v="Zilli"/>
  </r>
  <r>
    <n v="443"/>
    <x v="81"/>
    <d v="2021-10-30T00:00:00"/>
    <x v="6"/>
    <s v="Joaçaba"/>
    <s v="Flamia"/>
    <s v="of.248"/>
    <s v="DC 3359/2021"/>
    <x v="16"/>
    <n v="371"/>
    <n v="15.91"/>
    <n v="5902.61"/>
    <s v="ARP"/>
    <d v="2021-10-01T00:00:00"/>
    <s v="Zilli"/>
  </r>
  <r>
    <n v="444"/>
    <x v="81"/>
    <d v="2021-10-30T00:00:00"/>
    <x v="6"/>
    <s v="Joaçaba"/>
    <s v="Flamia"/>
    <s v="of.248"/>
    <s v="DC 3359/2021"/>
    <x v="7"/>
    <n v="485"/>
    <n v="69.099999999999994"/>
    <n v="33513.5"/>
    <s v="ARP"/>
    <d v="2021-10-01T00:00:00"/>
    <s v="Zilli"/>
  </r>
  <r>
    <n v="445"/>
    <x v="81"/>
    <d v="2021-10-30T00:00:00"/>
    <x v="6"/>
    <s v="Joaçaba"/>
    <s v="Flamia"/>
    <s v="of.248"/>
    <s v="DC 3359/2021"/>
    <x v="17"/>
    <n v="81"/>
    <n v="24.75"/>
    <n v="2004.75"/>
    <s v="ARP"/>
    <d v="2021-10-01T00:00:00"/>
    <s v="Zilli"/>
  </r>
  <r>
    <n v="446"/>
    <x v="81"/>
    <d v="2021-10-30T00:00:00"/>
    <x v="6"/>
    <s v="Joaçaba"/>
    <s v="Flamia"/>
    <s v="of.248"/>
    <s v="DC 3359/2021"/>
    <x v="18"/>
    <n v="7772"/>
    <n v="1.39"/>
    <n v="10803.08"/>
    <s v="ARP"/>
    <d v="2021-10-01T00:00:00"/>
    <s v="Zilli"/>
  </r>
  <r>
    <n v="447"/>
    <x v="81"/>
    <d v="2021-10-30T00:00:00"/>
    <x v="6"/>
    <s v="Joaçaba"/>
    <s v="Flamia"/>
    <s v="of.248"/>
    <s v="DC 3359/2021"/>
    <x v="10"/>
    <n v="106"/>
    <n v="233.49"/>
    <n v="24749.940000000002"/>
    <s v="CELOG-JB"/>
    <d v="2021-10-01T00:00:00"/>
    <s v="Mercantt"/>
  </r>
  <r>
    <n v="448"/>
    <x v="81"/>
    <d v="2021-10-30T00:00:00"/>
    <x v="6"/>
    <s v="Joaçaba"/>
    <s v="Flamia"/>
    <s v="of.248"/>
    <s v="DC 3359/2021"/>
    <x v="9"/>
    <n v="30"/>
    <n v="194.58"/>
    <n v="5837.4000000000005"/>
    <s v="CELOG-JB"/>
    <d v="2021-10-01T00:00:00"/>
    <s v="Mercantt"/>
  </r>
  <r>
    <n v="449"/>
    <x v="82"/>
    <d v="2021-10-30T00:00:00"/>
    <x v="6"/>
    <s v="Joaçaba"/>
    <s v="Flamia"/>
    <s v="of 249"/>
    <s v="DC 3360/2021"/>
    <x v="5"/>
    <n v="1026"/>
    <n v="19.059999999999999"/>
    <n v="19555.559999999998"/>
    <s v="ARP"/>
    <d v="2021-10-01T00:00:00"/>
    <s v="Zilli "/>
  </r>
  <r>
    <n v="450"/>
    <x v="82"/>
    <d v="2021-10-30T00:00:00"/>
    <x v="6"/>
    <s v="Joaçaba"/>
    <s v="Flamia"/>
    <s v="of 249"/>
    <s v="DC 3360/2021"/>
    <x v="6"/>
    <n v="3126"/>
    <n v="64.92"/>
    <n v="202939.92"/>
    <s v="ARP"/>
    <d v="2021-10-01T00:00:00"/>
    <s v="Zilli"/>
  </r>
  <r>
    <n v="451"/>
    <x v="82"/>
    <d v="2021-10-30T00:00:00"/>
    <x v="6"/>
    <s v="Joaçaba"/>
    <s v="Flamia"/>
    <s v="of 249"/>
    <s v="DC 3360/2021"/>
    <x v="16"/>
    <n v="128"/>
    <n v="15.91"/>
    <n v="2036.48"/>
    <s v="ARP"/>
    <d v="2021-10-01T00:00:00"/>
    <s v="Zilli"/>
  </r>
  <r>
    <n v="452"/>
    <x v="82"/>
    <d v="2021-10-30T00:00:00"/>
    <x v="6"/>
    <s v="Joaçaba"/>
    <s v="Flamia"/>
    <s v="of 249"/>
    <s v="DC 3360/2021"/>
    <x v="7"/>
    <n v="390"/>
    <n v="69.099999999999994"/>
    <n v="26948.999999999996"/>
    <s v="ARP"/>
    <d v="2021-10-01T00:00:00"/>
    <s v="Zilli"/>
  </r>
  <r>
    <n v="453"/>
    <x v="82"/>
    <d v="2021-10-30T00:00:00"/>
    <x v="6"/>
    <s v="Joaçaba"/>
    <s v="Flamia"/>
    <s v="of 249"/>
    <s v="DC 3360/2021"/>
    <x v="17"/>
    <n v="28"/>
    <n v="24.75"/>
    <n v="693"/>
    <s v="ARP"/>
    <d v="2021-10-01T00:00:00"/>
    <s v="Zilli"/>
  </r>
  <r>
    <n v="454"/>
    <x v="82"/>
    <d v="2021-10-30T00:00:00"/>
    <x v="6"/>
    <s v="Joaçaba"/>
    <s v="Flamia"/>
    <s v="of 249"/>
    <s v="DC 3360/2021"/>
    <x v="18"/>
    <n v="6252"/>
    <n v="1.39"/>
    <n v="8690.2799999999988"/>
    <s v="ARP"/>
    <d v="2021-10-01T00:00:00"/>
    <s v="Zilli"/>
  </r>
  <r>
    <n v="455"/>
    <x v="82"/>
    <d v="2021-10-30T00:00:00"/>
    <x v="6"/>
    <s v="Joaçaba"/>
    <s v="Flamia"/>
    <s v="of 249"/>
    <s v="DC 3360/2021"/>
    <x v="10"/>
    <n v="3"/>
    <n v="233.49"/>
    <n v="700.47"/>
    <s v="CELOG-JB"/>
    <d v="2021-10-01T00:00:00"/>
    <s v="Mercantt"/>
  </r>
  <r>
    <n v="456"/>
    <x v="82"/>
    <d v="2021-10-30T00:00:00"/>
    <x v="6"/>
    <s v="Joaçaba"/>
    <s v="Flamia"/>
    <s v="of 249"/>
    <s v="DC 3360/2021"/>
    <x v="9"/>
    <n v="5"/>
    <n v="194.58"/>
    <n v="972.90000000000009"/>
    <s v="CELOG-JB"/>
    <d v="2021-10-01T00:00:00"/>
    <s v="Mercantt"/>
  </r>
  <r>
    <n v="457"/>
    <x v="81"/>
    <d v="2021-10-30T00:00:00"/>
    <x v="6"/>
    <s v="Joaçaba"/>
    <s v="Flamia"/>
    <s v="of.250"/>
    <s v="DC 3361/2021"/>
    <x v="9"/>
    <n v="10"/>
    <n v="194.58"/>
    <n v="1945.8000000000002"/>
    <s v="CELOG-JB"/>
    <d v="2021-10-01T00:00:00"/>
    <s v="Mercantt"/>
  </r>
  <r>
    <n v="458"/>
    <x v="81"/>
    <d v="2021-10-30T00:00:00"/>
    <x v="6"/>
    <s v="Joaçaba"/>
    <s v="Flamia"/>
    <s v="of.250"/>
    <s v="DC 3361/2021"/>
    <x v="10"/>
    <n v="34"/>
    <n v="233.49"/>
    <n v="7938.66"/>
    <s v="CELOG-JB"/>
    <d v="2021-10-01T00:00:00"/>
    <s v="Mercantt"/>
  </r>
  <r>
    <n v="459"/>
    <x v="82"/>
    <d v="2021-10-30T00:00:00"/>
    <x v="5"/>
    <s v="Joaçaba"/>
    <s v="Flamia"/>
    <s v="of.251"/>
    <s v="DC 3363/2021"/>
    <x v="5"/>
    <n v="536"/>
    <n v="19.059999999999999"/>
    <n v="10216.16"/>
    <s v="ARP"/>
    <d v="2021-10-01T00:00:00"/>
    <s v="Zilli "/>
  </r>
  <r>
    <n v="460"/>
    <x v="82"/>
    <d v="2021-10-30T00:00:00"/>
    <x v="5"/>
    <s v="Joaçaba"/>
    <s v="Flamia"/>
    <s v="of.251"/>
    <s v="DC 3363/2021"/>
    <x v="6"/>
    <n v="1613"/>
    <n v="64.92"/>
    <n v="104715.96"/>
    <s v="ARP"/>
    <d v="2021-10-01T00:00:00"/>
    <s v="Zilli"/>
  </r>
  <r>
    <n v="461"/>
    <x v="82"/>
    <d v="2021-10-30T00:00:00"/>
    <x v="5"/>
    <s v="Joaçaba"/>
    <s v="Flamia"/>
    <s v="of.251"/>
    <s v="DC 3363/2021"/>
    <x v="16"/>
    <n v="67"/>
    <n v="15.91"/>
    <n v="1065.97"/>
    <s v="ARP"/>
    <d v="2021-10-01T00:00:00"/>
    <s v="Zilli"/>
  </r>
  <r>
    <n v="462"/>
    <x v="82"/>
    <d v="2021-10-30T00:00:00"/>
    <x v="5"/>
    <s v="Joaçaba"/>
    <s v="Flamia"/>
    <s v="of.251"/>
    <s v="DC 3363/2021"/>
    <x v="7"/>
    <n v="201"/>
    <n v="69.099999999999994"/>
    <n v="13889.099999999999"/>
    <s v="ARP"/>
    <d v="2021-10-01T00:00:00"/>
    <s v="Zilli"/>
  </r>
  <r>
    <n v="463"/>
    <x v="82"/>
    <d v="2021-10-30T00:00:00"/>
    <x v="5"/>
    <s v="Joaçaba"/>
    <s v="Flamia"/>
    <s v="of.251"/>
    <s v="DC 3363/2021"/>
    <x v="17"/>
    <n v="15"/>
    <n v="24.75"/>
    <n v="371.25"/>
    <s v="ARP"/>
    <d v="2021-10-01T00:00:00"/>
    <s v="Zilli"/>
  </r>
  <r>
    <n v="464"/>
    <x v="82"/>
    <d v="2021-10-30T00:00:00"/>
    <x v="5"/>
    <s v="Joaçaba"/>
    <s v="Flamia"/>
    <s v="of.251"/>
    <s v="DC 3363/2021"/>
    <x v="18"/>
    <n v="3226"/>
    <n v="1.39"/>
    <n v="4484.1399999999994"/>
    <s v="ARP"/>
    <d v="2021-10-01T00:00:00"/>
    <s v="Zilli"/>
  </r>
  <r>
    <n v="465"/>
    <x v="82"/>
    <d v="2021-10-30T00:00:00"/>
    <x v="5"/>
    <s v="Joaçaba"/>
    <s v="Flamia"/>
    <s v="of.251"/>
    <s v="DC 3363/2021"/>
    <x v="10"/>
    <n v="4"/>
    <n v="233.49"/>
    <n v="933.96"/>
    <s v="CELOG-JB"/>
    <d v="2021-10-01T00:00:00"/>
    <s v="Mercantt"/>
  </r>
  <r>
    <n v="466"/>
    <x v="82"/>
    <d v="2021-10-30T00:00:00"/>
    <x v="5"/>
    <s v="Joaçaba"/>
    <s v="Flamia"/>
    <s v="of.251"/>
    <s v="DC 3363/2021"/>
    <x v="9"/>
    <n v="1"/>
    <n v="194.58"/>
    <n v="194.58"/>
    <s v="CELOG-JB"/>
    <d v="2021-10-01T00:00:00"/>
    <s v="Mercantt"/>
  </r>
  <r>
    <n v="467"/>
    <x v="81"/>
    <d v="2021-10-30T00:00:00"/>
    <x v="5"/>
    <s v="Joaçaba"/>
    <s v="Flamia"/>
    <s v="of.252"/>
    <s v="DC 3364/2021"/>
    <x v="5"/>
    <n v="40"/>
    <n v="19.059999999999999"/>
    <n v="762.4"/>
    <s v="ARP"/>
    <d v="2021-10-01T00:00:00"/>
    <s v="Zilli "/>
  </r>
  <r>
    <n v="468"/>
    <x v="81"/>
    <d v="2021-10-30T00:00:00"/>
    <x v="5"/>
    <s v="Joaçaba"/>
    <s v="Flamia"/>
    <s v="of.252"/>
    <s v="DC 3364/2021"/>
    <x v="6"/>
    <n v="469"/>
    <n v="64.92"/>
    <n v="30447.48"/>
    <s v="ARP"/>
    <d v="2021-10-01T00:00:00"/>
    <s v="Zilli"/>
  </r>
  <r>
    <n v="469"/>
    <x v="81"/>
    <d v="2021-10-30T00:00:00"/>
    <x v="5"/>
    <s v="Joaçaba"/>
    <s v="Flamia"/>
    <s v="of.252"/>
    <s v="DC 3364/2021"/>
    <x v="16"/>
    <n v="5"/>
    <n v="15.91"/>
    <n v="79.55"/>
    <s v="ARP"/>
    <d v="2021-10-01T00:00:00"/>
    <s v="Zilli"/>
  </r>
  <r>
    <n v="470"/>
    <x v="81"/>
    <d v="2021-10-30T00:00:00"/>
    <x v="5"/>
    <s v="Joaçaba"/>
    <s v="Flamia"/>
    <s v="of.252"/>
    <s v="DC 3364/2021"/>
    <x v="7"/>
    <n v="58"/>
    <n v="69.099999999999994"/>
    <n v="4007.7999999999997"/>
    <s v="ARP"/>
    <d v="2021-10-01T00:00:00"/>
    <s v="Zilli"/>
  </r>
  <r>
    <n v="471"/>
    <x v="81"/>
    <d v="2021-10-30T00:00:00"/>
    <x v="5"/>
    <s v="Joaçaba"/>
    <s v="Flamia"/>
    <s v="of.252"/>
    <s v="DC 3364/2021"/>
    <x v="17"/>
    <n v="1"/>
    <n v="24.75"/>
    <n v="24.75"/>
    <s v="ARP"/>
    <d v="2021-10-01T00:00:00"/>
    <s v="Zilli"/>
  </r>
  <r>
    <n v="472"/>
    <x v="81"/>
    <d v="2021-10-30T00:00:00"/>
    <x v="5"/>
    <s v="Joaçaba"/>
    <s v="Flamia"/>
    <s v="of.252"/>
    <s v="DC 3364/2021"/>
    <x v="18"/>
    <n v="938"/>
    <n v="1.39"/>
    <n v="1303.82"/>
    <s v="ARP"/>
    <d v="2021-10-01T00:00:00"/>
    <s v="Zilli"/>
  </r>
  <r>
    <n v="473"/>
    <x v="81"/>
    <d v="2021-10-30T00:00:00"/>
    <x v="5"/>
    <s v="Joaçaba"/>
    <s v="Flamia"/>
    <m/>
    <s v="DC 3432/2021"/>
    <x v="6"/>
    <n v="617"/>
    <n v="64.92"/>
    <n v="40055.64"/>
    <s v="ARP"/>
    <d v="2021-11-01T00:00:00"/>
    <s v="Zilli"/>
  </r>
  <r>
    <n v="474"/>
    <x v="81"/>
    <d v="2021-10-30T00:00:00"/>
    <x v="5"/>
    <s v="Joaçaba"/>
    <s v="Flamia"/>
    <s v="Of.255"/>
    <s v="DC 3432/2021"/>
    <x v="5"/>
    <n v="256"/>
    <n v="19.059999999999999"/>
    <n v="4879.3599999999997"/>
    <s v="ARP"/>
    <d v="2021-11-01T00:00:00"/>
    <s v="Zilli "/>
  </r>
  <r>
    <n v="475"/>
    <x v="81"/>
    <d v="2021-10-30T00:00:00"/>
    <x v="5"/>
    <s v="Joaçaba"/>
    <s v="Flamia"/>
    <s v="Of.255"/>
    <s v="DC 3432/2021"/>
    <x v="16"/>
    <n v="32"/>
    <n v="15.91"/>
    <n v="509.12"/>
    <s v="ARP"/>
    <d v="2021-11-01T00:00:00"/>
    <s v="Zilli"/>
  </r>
  <r>
    <n v="476"/>
    <x v="81"/>
    <d v="2021-10-30T00:00:00"/>
    <x v="5"/>
    <s v="Joaçaba"/>
    <s v="Flamia"/>
    <s v="Of.255"/>
    <s v="DC 3432/2021"/>
    <x v="7"/>
    <n v="77"/>
    <n v="69.099999999999994"/>
    <n v="5320.7"/>
    <s v="ARP"/>
    <d v="2021-11-01T00:00:00"/>
    <s v="Zilli"/>
  </r>
  <r>
    <n v="477"/>
    <x v="81"/>
    <d v="2021-10-30T00:00:00"/>
    <x v="5"/>
    <s v="Joaçaba"/>
    <s v="Flamia"/>
    <s v="Of.255"/>
    <s v="DC 3432/2021"/>
    <x v="18"/>
    <n v="1234"/>
    <n v="1.39"/>
    <n v="1715.26"/>
    <s v="ARP"/>
    <d v="2021-11-01T00:00:00"/>
    <s v="Zilli"/>
  </r>
  <r>
    <n v="478"/>
    <x v="81"/>
    <d v="2021-10-30T00:00:00"/>
    <x v="5"/>
    <s v="Joaçaba"/>
    <s v="Flamia"/>
    <s v="Of.255"/>
    <s v="DC 3432/2021"/>
    <x v="17"/>
    <n v="7"/>
    <n v="24.75"/>
    <n v="173.25"/>
    <s v="ARP"/>
    <d v="2021-11-01T00:00:00"/>
    <s v="Zilli"/>
  </r>
  <r>
    <n v="487"/>
    <x v="9"/>
    <d v="2020-11-24T00:00:00"/>
    <x v="0"/>
    <s v="Xanxerê"/>
    <s v="Peri"/>
    <s v="Of.69"/>
    <s v="DC 3853/2020"/>
    <x v="1"/>
    <n v="5"/>
    <n v="3958.7"/>
    <n v="19793.5"/>
    <m/>
    <d v="2021-06-01T00:00:00"/>
    <s v="FortLeve"/>
  </r>
  <r>
    <n v="488"/>
    <x v="9"/>
    <d v="2020-11-24T00:00:00"/>
    <x v="0"/>
    <s v="Xanxerê"/>
    <s v="Peri"/>
    <s v="Of.69"/>
    <s v="DC 3853/2020"/>
    <x v="4"/>
    <n v="7"/>
    <n v="2120.71"/>
    <n v="14844.970000000001"/>
    <m/>
    <d v="2021-06-01T00:00:00"/>
    <s v="FortLeve"/>
  </r>
  <r>
    <n v="489"/>
    <x v="83"/>
    <d v="2020-11-06T00:00:00"/>
    <x v="0"/>
    <s v="Chapecó"/>
    <s v="Zamboni"/>
    <s v="Of.025"/>
    <s v="DC 88/2021"/>
    <x v="0"/>
    <n v="2"/>
    <n v="2600"/>
    <n v="5200"/>
    <s v="ARP"/>
    <d v="2021-02-01T00:00:00"/>
    <s v="Pica Pau"/>
  </r>
  <r>
    <n v="490"/>
    <x v="83"/>
    <d v="2020-11-06T00:00:00"/>
    <x v="0"/>
    <s v="Chapecó"/>
    <s v="Zamboni"/>
    <s v="Of.025"/>
    <s v="DC 88/2021"/>
    <x v="1"/>
    <n v="3"/>
    <n v="7962"/>
    <n v="7962"/>
    <s v="ARP"/>
    <d v="2021-02-01T00:00:00"/>
    <s v="FortLeve"/>
  </r>
  <r>
    <n v="491"/>
    <x v="83"/>
    <d v="2020-11-06T00:00:00"/>
    <x v="0"/>
    <s v="Chapecó"/>
    <s v="Zamboni"/>
    <s v="Of.025"/>
    <s v="DC 88/2021"/>
    <x v="3"/>
    <n v="1"/>
    <n v="6232"/>
    <n v="6232"/>
    <s v="ARP"/>
    <d v="2021-02-01T00:00:00"/>
    <s v="FortLeve"/>
  </r>
  <r>
    <n v="492"/>
    <x v="83"/>
    <d v="2020-11-06T00:00:00"/>
    <x v="0"/>
    <s v="Chapecó"/>
    <s v="Zamboni"/>
    <s v="Of.025"/>
    <s v="DC 88/2021"/>
    <x v="2"/>
    <n v="1"/>
    <n v="6232"/>
    <n v="4290"/>
    <s v="ARP"/>
    <d v="2021-02-01T00:00:00"/>
    <s v="FortLeve"/>
  </r>
  <r>
    <n v="494"/>
    <x v="11"/>
    <d v="2020-11-06T00:00:00"/>
    <x v="0"/>
    <s v="Xanxerê"/>
    <s v="Peri"/>
    <s v="Of.39"/>
    <s v="DC 3670/2020"/>
    <x v="3"/>
    <n v="19"/>
    <n v="9586.34"/>
    <n v="182140.46"/>
    <m/>
    <d v="2021-02-01T00:00:00"/>
    <s v="FortLeve"/>
  </r>
  <r>
    <n v="495"/>
    <x v="11"/>
    <d v="2020-11-06T00:00:00"/>
    <x v="0"/>
    <s v="Xanxerê"/>
    <s v="Peri"/>
    <s v="Of.39"/>
    <s v="DC 3670/2020"/>
    <x v="2"/>
    <n v="8"/>
    <n v="6329.25"/>
    <n v="50634"/>
    <m/>
    <d v="2021-02-01T00:00:00"/>
    <s v="FortLeve"/>
  </r>
  <r>
    <n v="498"/>
    <x v="83"/>
    <d v="2020-11-06T00:00:00"/>
    <x v="0"/>
    <s v="Chapecó"/>
    <s v="Zamboni"/>
    <s v="Of.025"/>
    <s v="DC 88/2021"/>
    <x v="4"/>
    <n v="5"/>
    <n v="4290.5"/>
    <n v="4290.5"/>
    <s v="ARP"/>
    <d v="2021-02-01T00:00:00"/>
    <s v="FortLeve"/>
  </r>
  <r>
    <n v="506"/>
    <x v="62"/>
    <d v="2021-11-29T00:00:00"/>
    <x v="5"/>
    <s v="Florianópolis"/>
    <s v="Miranda"/>
    <s v="Of.270"/>
    <s v="DC 3668/2021"/>
    <x v="5"/>
    <n v="1247"/>
    <n v="19.059999999999999"/>
    <n v="23767.82"/>
    <m/>
    <d v="2021-12-01T00:00:00"/>
    <s v="Zilli "/>
  </r>
  <r>
    <n v="507"/>
    <x v="62"/>
    <d v="2021-11-29T00:00:00"/>
    <x v="5"/>
    <s v="Florianópolis"/>
    <s v="Miranda"/>
    <s v="Of.270"/>
    <s v="DC 3668/2021"/>
    <x v="6"/>
    <n v="10"/>
    <n v="64.92"/>
    <n v="649.20000000000005"/>
    <m/>
    <d v="2021-12-01T00:00:00"/>
    <s v="Zilli"/>
  </r>
  <r>
    <n v="508"/>
    <x v="62"/>
    <d v="2021-11-29T00:00:00"/>
    <x v="5"/>
    <s v="Florianópolis"/>
    <s v="Miranda"/>
    <s v="Of.270"/>
    <s v="DC 3668/2021"/>
    <x v="17"/>
    <n v="48"/>
    <n v="24.75"/>
    <n v="1188"/>
    <m/>
    <d v="2021-12-01T00:00:00"/>
    <s v="Zilli"/>
  </r>
  <r>
    <n v="509"/>
    <x v="62"/>
    <d v="2021-11-29T00:00:00"/>
    <x v="5"/>
    <s v="Florianópolis"/>
    <s v="Miranda"/>
    <s v="Of.270"/>
    <s v="DC 3668/2021"/>
    <x v="18"/>
    <n v="12"/>
    <n v="1.39"/>
    <n v="16.68"/>
    <m/>
    <d v="2021-12-01T00:00:00"/>
    <s v="Zilli"/>
  </r>
  <r>
    <n v="510"/>
    <x v="62"/>
    <d v="2021-11-23T00:00:00"/>
    <x v="5"/>
    <s v="Florianópolis"/>
    <s v="Miranda"/>
    <s v="Of.270"/>
    <s v="DC 3668/2021"/>
    <x v="10"/>
    <n v="37"/>
    <n v="233.49"/>
    <n v="8639.130000000001"/>
    <s v="CELOG-FL"/>
    <d v="2021-12-01T00:00:00"/>
    <s v="Mercantt"/>
  </r>
  <r>
    <n v="511"/>
    <x v="62"/>
    <d v="2021-11-23T00:00:00"/>
    <x v="5"/>
    <s v="Florianópolis"/>
    <s v="Miranda"/>
    <s v="Of.270"/>
    <s v="DC 3668/2021"/>
    <x v="9"/>
    <n v="36"/>
    <n v="194.58"/>
    <n v="7004.88"/>
    <s v="CELOG-FL"/>
    <d v="2021-12-01T00:00:00"/>
    <s v="Mercantt"/>
  </r>
  <r>
    <n v="512"/>
    <x v="62"/>
    <d v="2021-11-23T00:00:00"/>
    <x v="5"/>
    <s v="Florianópolis"/>
    <s v="Miranda"/>
    <s v="Of.270"/>
    <s v="DC 3668/2021"/>
    <x v="8"/>
    <n v="2"/>
    <n v="155.66"/>
    <n v="311.32"/>
    <s v="CELOG-FL"/>
    <d v="2021-12-01T00:00:00"/>
    <s v="Mercantt"/>
  </r>
  <r>
    <n v="513"/>
    <x v="16"/>
    <d v="2020-11-24T00:00:00"/>
    <x v="0"/>
    <s v="Maravilha"/>
    <s v="Henrique"/>
    <s v="Of. 055"/>
    <s v="DC 653/2021"/>
    <x v="4"/>
    <n v="4"/>
    <n v="2120.71"/>
    <n v="8482.84"/>
    <m/>
    <d v="2021-03-01T00:00:00"/>
    <s v="FortLeve"/>
  </r>
  <r>
    <n v="514"/>
    <x v="16"/>
    <d v="2020-11-24T00:00:00"/>
    <x v="0"/>
    <s v="Maravilha"/>
    <s v="Henrique"/>
    <s v="Of. 055"/>
    <s v="DC 653/2021"/>
    <x v="0"/>
    <n v="2"/>
    <n v="2600"/>
    <n v="5200"/>
    <m/>
    <d v="2021-03-01T00:00:00"/>
    <s v="Pica Pau"/>
  </r>
  <r>
    <n v="515"/>
    <x v="17"/>
    <d v="2020-11-25T00:00:00"/>
    <x v="0"/>
    <s v="Curitibanos"/>
    <s v="Lorega"/>
    <s v="Of.99"/>
    <s v="DC 1151/2021"/>
    <x v="4"/>
    <n v="2"/>
    <n v="2120.71"/>
    <n v="4241.42"/>
    <m/>
    <d v="2021-05-01T00:00:00"/>
    <s v="FortLeve"/>
  </r>
  <r>
    <n v="520"/>
    <x v="17"/>
    <d v="2020-11-25T00:00:00"/>
    <x v="0"/>
    <s v="Curitibanos"/>
    <s v="Lorega"/>
    <s v="Of.99"/>
    <s v="DC 1151/2021"/>
    <x v="0"/>
    <n v="1"/>
    <n v="2600"/>
    <n v="2600"/>
    <m/>
    <d v="2021-05-01T00:00:00"/>
    <s v="Pica Pau"/>
  </r>
  <r>
    <n v="522"/>
    <x v="0"/>
    <d v="2020-11-26T00:00:00"/>
    <x v="0"/>
    <s v="São Miguel do Oeste"/>
    <s v="Dezordi"/>
    <s v="Of.40"/>
    <s v="DC 3834/2020"/>
    <x v="4"/>
    <n v="4"/>
    <n v="2120.71"/>
    <n v="8482.84"/>
    <m/>
    <d v="2021-02-01T00:00:00"/>
    <s v="FortLeve"/>
  </r>
  <r>
    <n v="523"/>
    <x v="19"/>
    <d v="2021-11-27T00:00:00"/>
    <x v="0"/>
    <s v="Curitibanos"/>
    <s v="Lorega"/>
    <s v="Of. 079"/>
    <s v="DC 788/2021"/>
    <x v="4"/>
    <n v="2"/>
    <n v="2120.71"/>
    <n v="4241.42"/>
    <s v="ARP"/>
    <d v="2021-03-01T00:00:00"/>
    <s v="FortLeve"/>
  </r>
  <r>
    <n v="524"/>
    <x v="19"/>
    <d v="2021-11-27T00:00:00"/>
    <x v="0"/>
    <s v="Curitibanos"/>
    <s v="Lorega"/>
    <s v="Of. 079"/>
    <s v="DC 788/2021"/>
    <x v="0"/>
    <n v="1"/>
    <n v="2600"/>
    <n v="2600"/>
    <s v="ARP"/>
    <d v="2021-03-01T00:00:00"/>
    <s v="Pica Pau"/>
  </r>
  <r>
    <n v="529"/>
    <x v="84"/>
    <d v="2021-12-27T00:00:00"/>
    <x v="5"/>
    <s v="Canoinhas"/>
    <s v="Santos"/>
    <s v="Of.278"/>
    <s v="DC 4027/2021"/>
    <x v="5"/>
    <n v="1981"/>
    <n v="19.059999999999999"/>
    <n v="37757.86"/>
    <m/>
    <d v="2021-12-01T00:00:00"/>
    <s v="Zilli "/>
  </r>
  <r>
    <n v="530"/>
    <x v="84"/>
    <d v="2021-12-27T00:00:00"/>
    <x v="5"/>
    <s v="Canoinhas"/>
    <s v="Santos"/>
    <s v="Of.278"/>
    <s v="DC 4027/2021"/>
    <x v="6"/>
    <n v="677"/>
    <n v="64.92"/>
    <n v="43950.840000000004"/>
    <m/>
    <d v="2021-12-01T00:00:00"/>
    <s v="Zilli"/>
  </r>
  <r>
    <n v="531"/>
    <x v="84"/>
    <d v="2021-12-27T00:00:00"/>
    <x v="5"/>
    <s v="Canoinhas"/>
    <s v="Santos"/>
    <s v="Of.278"/>
    <s v="DC 4027/2021"/>
    <x v="7"/>
    <n v="85"/>
    <n v="69.099999999999994"/>
    <n v="5873.4999999999991"/>
    <m/>
    <d v="2021-12-01T00:00:00"/>
    <s v="Zilli"/>
  </r>
  <r>
    <n v="532"/>
    <x v="84"/>
    <d v="2021-12-27T00:00:00"/>
    <x v="5"/>
    <s v="Canoinhas"/>
    <s v="Santos"/>
    <s v="Of.278"/>
    <s v="DC 4027/2021"/>
    <x v="16"/>
    <n v="248"/>
    <n v="15.91"/>
    <n v="3945.68"/>
    <m/>
    <d v="2021-12-01T00:00:00"/>
    <s v="Zilli"/>
  </r>
  <r>
    <n v="533"/>
    <x v="84"/>
    <d v="2021-12-27T00:00:00"/>
    <x v="5"/>
    <s v="Canoinhas"/>
    <s v="Santos"/>
    <s v="Of.278"/>
    <s v="DC 4027/2021"/>
    <x v="17"/>
    <n v="54"/>
    <n v="24.75"/>
    <n v="1336.5"/>
    <m/>
    <d v="2021-12-01T00:00:00"/>
    <s v="Zilli"/>
  </r>
  <r>
    <n v="534"/>
    <x v="84"/>
    <d v="2021-12-27T00:00:00"/>
    <x v="5"/>
    <s v="Canoinhas"/>
    <s v="Santos"/>
    <s v="Of.278"/>
    <s v="DC 4027/2021"/>
    <x v="18"/>
    <n v="1354"/>
    <n v="1.39"/>
    <n v="1882.06"/>
    <m/>
    <d v="2021-12-01T00:00:00"/>
    <s v="Zilli"/>
  </r>
  <r>
    <n v="535"/>
    <x v="84"/>
    <d v="2021-12-27T00:00:00"/>
    <x v="5"/>
    <s v="Canoinhas"/>
    <s v="Santos"/>
    <s v="Of.279"/>
    <s v="DC 4027/2021"/>
    <x v="5"/>
    <n v="4067"/>
    <n v="19.059999999999999"/>
    <n v="77517.01999999999"/>
    <m/>
    <d v="2021-12-01T00:00:00"/>
    <s v="Zilli "/>
  </r>
  <r>
    <n v="536"/>
    <x v="84"/>
    <d v="2021-12-27T00:00:00"/>
    <x v="5"/>
    <s v="Canoinhas"/>
    <s v="Santos"/>
    <s v="Of.279"/>
    <s v="DC 4027/2021"/>
    <x v="6"/>
    <n v="2460"/>
    <n v="64.92"/>
    <n v="159703.20000000001"/>
    <m/>
    <d v="2021-12-01T00:00:00"/>
    <s v="Zilli"/>
  </r>
  <r>
    <n v="537"/>
    <x v="84"/>
    <d v="2021-12-27T00:00:00"/>
    <x v="5"/>
    <s v="Canoinhas"/>
    <s v="Santos"/>
    <s v="Of.279"/>
    <s v="DC 4027/2021"/>
    <x v="16"/>
    <n v="508"/>
    <n v="15.91"/>
    <n v="8082.28"/>
    <m/>
    <d v="2021-12-01T00:00:00"/>
    <s v="Zilli"/>
  </r>
  <r>
    <n v="538"/>
    <x v="84"/>
    <d v="2021-12-27T00:00:00"/>
    <x v="5"/>
    <s v="Canoinhas"/>
    <s v="Santos"/>
    <s v="Of.279"/>
    <s v="DC 4027/2021"/>
    <x v="7"/>
    <n v="307"/>
    <n v="69.099999999999994"/>
    <n v="21213.699999999997"/>
    <m/>
    <d v="2021-12-01T00:00:00"/>
    <s v="Zilli"/>
  </r>
  <r>
    <n v="539"/>
    <x v="84"/>
    <d v="2021-12-27T00:00:00"/>
    <x v="5"/>
    <s v="Canoinhas"/>
    <s v="Santos"/>
    <s v="Of.279"/>
    <s v="DC 4027/2021"/>
    <x v="18"/>
    <n v="4920"/>
    <n v="1.39"/>
    <n v="6838.7999999999993"/>
    <m/>
    <d v="2021-12-01T00:00:00"/>
    <s v="Zilli"/>
  </r>
  <r>
    <n v="540"/>
    <x v="84"/>
    <d v="2021-12-27T00:00:00"/>
    <x v="5"/>
    <s v="Canoinhas"/>
    <s v="Santos"/>
    <s v="Of.279"/>
    <s v="DC 4027/2021"/>
    <x v="17"/>
    <n v="80"/>
    <n v="24.75"/>
    <n v="1980"/>
    <m/>
    <d v="2021-12-01T00:00:00"/>
    <s v="Zilli"/>
  </r>
  <r>
    <n v="543"/>
    <x v="21"/>
    <d v="2020-12-28T00:00:00"/>
    <x v="0"/>
    <s v="São Miguel do Oeste"/>
    <s v="Dezordi"/>
    <s v="Of.021"/>
    <s v="DC 181/2021"/>
    <x v="0"/>
    <n v="1"/>
    <n v="2600"/>
    <n v="2600"/>
    <m/>
    <d v="2022-01-22T00:00:00"/>
    <s v="Pica Pau"/>
  </r>
  <r>
    <n v="544"/>
    <x v="21"/>
    <d v="2020-12-28T00:00:00"/>
    <x v="0"/>
    <s v="São Miguel do Oeste"/>
    <s v="Dezordi"/>
    <s v="Of.021"/>
    <s v="DC 181/2021"/>
    <x v="4"/>
    <n v="2"/>
    <n v="2120.71"/>
    <n v="4241.42"/>
    <m/>
    <d v="2022-01-22T00:00:00"/>
    <s v="FortLeve"/>
  </r>
  <r>
    <n v="545"/>
    <x v="84"/>
    <d v="2021-12-27T00:00:00"/>
    <x v="1"/>
    <s v="Canoinhas"/>
    <s v="Santos"/>
    <s v="Of.01/2022"/>
    <s v="DC 4027/2021"/>
    <x v="5"/>
    <n v="2883"/>
    <n v="19.059999999999999"/>
    <n v="54949.979999999996"/>
    <m/>
    <d v="2022-01-22T00:00:00"/>
    <s v="Zilli "/>
  </r>
  <r>
    <n v="546"/>
    <x v="84"/>
    <d v="2021-12-27T00:00:00"/>
    <x v="1"/>
    <s v="Canoinhas"/>
    <s v="Santos"/>
    <s v="Of.01/2022"/>
    <s v="DC 4027/2021"/>
    <x v="6"/>
    <n v="2653"/>
    <n v="64.92"/>
    <n v="172232.76"/>
    <m/>
    <d v="2022-01-22T00:00:00"/>
    <s v="Zilli"/>
  </r>
  <r>
    <n v="547"/>
    <x v="84"/>
    <d v="2021-12-27T00:00:00"/>
    <x v="1"/>
    <s v="Canoinhas"/>
    <s v="Santos"/>
    <s v="Of.01/2022"/>
    <s v="DC 4027/2021"/>
    <x v="16"/>
    <n v="361"/>
    <n v="15.91"/>
    <n v="5743.51"/>
    <m/>
    <d v="2022-01-22T00:00:00"/>
    <s v="Zilli"/>
  </r>
  <r>
    <n v="548"/>
    <x v="84"/>
    <d v="2021-12-27T00:00:00"/>
    <x v="1"/>
    <s v="Canoinhas"/>
    <s v="Santos"/>
    <s v="Of.01/2022"/>
    <s v="DC 4027/2021"/>
    <x v="7"/>
    <n v="332"/>
    <n v="69.099999999999994"/>
    <n v="22941.199999999997"/>
    <m/>
    <d v="2022-01-22T00:00:00"/>
    <s v="Zilli"/>
  </r>
  <r>
    <n v="549"/>
    <x v="84"/>
    <d v="2021-12-27T00:00:00"/>
    <x v="1"/>
    <s v="Canoinhas"/>
    <s v="Santos"/>
    <s v="Of.01/2022"/>
    <s v="DC 4027/2021"/>
    <x v="17"/>
    <n v="79"/>
    <n v="24.75"/>
    <n v="1955.25"/>
    <m/>
    <d v="2022-01-22T00:00:00"/>
    <s v="Zilli"/>
  </r>
  <r>
    <n v="550"/>
    <x v="84"/>
    <d v="2021-12-27T00:00:00"/>
    <x v="1"/>
    <s v="Canoinhas"/>
    <s v="Santos"/>
    <s v="Of.01/2022"/>
    <s v="DC 4027/2021"/>
    <x v="18"/>
    <n v="5306"/>
    <n v="1.39"/>
    <n v="7375.3399999999992"/>
    <m/>
    <d v="2021-01-01T00:00:00"/>
    <s v="Zilli"/>
  </r>
  <r>
    <n v="551"/>
    <x v="84"/>
    <d v="2021-12-27T00:00:00"/>
    <x v="1"/>
    <s v="Canoinhas"/>
    <s v="Santos"/>
    <s v="Of.02"/>
    <s v="DC 0089/2022"/>
    <x v="5"/>
    <n v="6233"/>
    <n v="19.059999999999999"/>
    <n v="118800.98"/>
    <m/>
    <d v="2021-01-01T00:00:00"/>
    <s v="Zilli "/>
  </r>
  <r>
    <n v="552"/>
    <x v="84"/>
    <d v="2021-12-27T00:00:00"/>
    <x v="1"/>
    <s v="Canoinhas"/>
    <s v="Santos"/>
    <s v="Of.02"/>
    <s v="DC 0089/2022"/>
    <x v="6"/>
    <n v="5334"/>
    <n v="64.92"/>
    <n v="346283.28"/>
    <m/>
    <d v="2021-01-01T00:00:00"/>
    <s v="Zilli"/>
  </r>
  <r>
    <n v="553"/>
    <x v="84"/>
    <d v="2021-12-27T00:00:00"/>
    <x v="1"/>
    <s v="Canoinhas"/>
    <s v="Santos"/>
    <s v="Of.02"/>
    <s v="DC 0089/2022"/>
    <x v="7"/>
    <n v="667"/>
    <n v="69.099999999999994"/>
    <n v="46089.7"/>
    <m/>
    <d v="2021-01-01T00:00:00"/>
    <s v="Zilli"/>
  </r>
  <r>
    <n v="554"/>
    <x v="84"/>
    <d v="2021-12-27T00:00:00"/>
    <x v="1"/>
    <s v="Canoinhas"/>
    <s v="Santos"/>
    <s v="Of.02"/>
    <s v="DC 0089/2022"/>
    <x v="16"/>
    <n v="780"/>
    <n v="15.91"/>
    <n v="12409.8"/>
    <m/>
    <d v="2021-01-01T00:00:00"/>
    <s v="Zilli"/>
  </r>
  <r>
    <n v="555"/>
    <x v="84"/>
    <d v="2021-12-27T00:00:00"/>
    <x v="1"/>
    <s v="Canoinhas"/>
    <s v="Santos"/>
    <s v="Of.02"/>
    <s v="DC 0089/2022"/>
    <x v="17"/>
    <n v="170"/>
    <n v="24.75"/>
    <n v="4207.5"/>
    <m/>
    <d v="2021-01-01T00:00:00"/>
    <s v="Zilli"/>
  </r>
  <r>
    <n v="556"/>
    <x v="21"/>
    <d v="2021-08-30T00:00:00"/>
    <x v="0"/>
    <s v="São Miguel do Oeste"/>
    <s v="Fabrício"/>
    <s v="Of.05"/>
    <s v="DC 3965/2021"/>
    <x v="4"/>
    <n v="2"/>
    <n v="2120.71"/>
    <n v="4241.42"/>
    <s v="ARP"/>
    <d v="2022-01-22T00:00:00"/>
    <s v="FortLeve"/>
  </r>
  <r>
    <n v="557"/>
    <x v="21"/>
    <d v="2021-08-30T00:00:00"/>
    <x v="0"/>
    <s v="São Miguel do Oeste"/>
    <s v="Fabrício"/>
    <s v="Of.05"/>
    <s v="DC 3965/2021"/>
    <x v="0"/>
    <n v="2"/>
    <n v="3580"/>
    <n v="7160"/>
    <s v="ARP"/>
    <d v="2022-01-22T00:00:00"/>
    <s v="Pica Pau"/>
  </r>
  <r>
    <n v="558"/>
    <x v="10"/>
    <d v="2021-12-27T00:00:00"/>
    <x v="0"/>
    <s v="Xanxerê"/>
    <s v="Peri"/>
    <s v="Of.06"/>
    <s v="DC 289/2022"/>
    <x v="4"/>
    <n v="4"/>
    <n v="2120.71"/>
    <n v="8482.84"/>
    <s v="ARP"/>
    <d v="2022-01-22T00:00:00"/>
    <s v="FortLeve"/>
  </r>
  <r>
    <n v="559"/>
    <x v="10"/>
    <d v="2021-12-27T00:00:00"/>
    <x v="0"/>
    <s v="Xanxerê"/>
    <s v="Peri"/>
    <s v="Of.06"/>
    <s v="DC 289/2022"/>
    <x v="0"/>
    <n v="2"/>
    <n v="3580"/>
    <n v="7160"/>
    <s v="ARP"/>
    <d v="2022-01-22T00:00:00"/>
    <s v="Pica Pau"/>
  </r>
  <r>
    <n v="560"/>
    <x v="10"/>
    <d v="2021-12-27T00:00:00"/>
    <x v="0"/>
    <s v="Xanxerê"/>
    <s v="Peri"/>
    <s v="Of.06"/>
    <s v="DC 289/2022"/>
    <x v="3"/>
    <n v="2"/>
    <n v="9586.34"/>
    <n v="19172.68"/>
    <s v="ARP"/>
    <d v="2022-01-22T00:00:00"/>
    <s v="FortLeve"/>
  </r>
  <r>
    <n v="561"/>
    <x v="10"/>
    <d v="2021-12-27T00:00:00"/>
    <x v="0"/>
    <s v="Xanxerê"/>
    <s v="Peri"/>
    <s v="Of.06"/>
    <s v="DC 289/2022"/>
    <x v="12"/>
    <n v="81"/>
    <n v="18"/>
    <n v="1458"/>
    <s v="ARP"/>
    <d v="2022-01-22T00:00:00"/>
    <s v="Estancia Hidromineral Santa Rita de Cassia "/>
  </r>
  <r>
    <n v="562"/>
    <x v="31"/>
    <d v="2021-12-22T00:00:00"/>
    <x v="0"/>
    <s v="São Miguel do Oeste"/>
    <s v="Fabrício"/>
    <s v="Of. 011"/>
    <s v="DC/3992/2021"/>
    <x v="4"/>
    <n v="4"/>
    <n v="2120.71"/>
    <n v="8482.84"/>
    <s v="ARP"/>
    <d v="2022-02-01T00:00:00"/>
    <s v="FortLeve"/>
  </r>
  <r>
    <n v="563"/>
    <x v="31"/>
    <d v="2021-12-22T00:00:00"/>
    <x v="0"/>
    <s v="São Miguel do Oeste"/>
    <s v="Fabrício"/>
    <s v="Of. 011"/>
    <s v="DC/3992/2021"/>
    <x v="0"/>
    <n v="2"/>
    <n v="3580"/>
    <n v="7160"/>
    <s v="ARP"/>
    <d v="2022-02-22T00:00:00"/>
    <s v="Pica Pau"/>
  </r>
  <r>
    <n v="564"/>
    <x v="39"/>
    <d v="2021-12-20T00:00:00"/>
    <x v="0"/>
    <s v="Maravilha"/>
    <s v="Henrique"/>
    <s v="Of. 012"/>
    <s v="DC/422/2022"/>
    <x v="1"/>
    <n v="5"/>
    <n v="3958.7"/>
    <n v="19793.5"/>
    <s v="ARP"/>
    <d v="2022-02-22T00:00:00"/>
    <s v="FortLeve"/>
  </r>
  <r>
    <n v="565"/>
    <x v="39"/>
    <d v="2021-12-20T00:00:00"/>
    <x v="0"/>
    <s v="Maravilha"/>
    <s v="Henrique"/>
    <s v="Of. 012"/>
    <s v="DC/422/2022"/>
    <x v="3"/>
    <n v="6"/>
    <n v="9586.34"/>
    <n v="57518.04"/>
    <s v="ARP"/>
    <d v="2022-02-22T00:00:00"/>
    <s v="FortLeve"/>
  </r>
  <r>
    <n v="566"/>
    <x v="10"/>
    <d v="2021-12-27T00:00:00"/>
    <x v="0"/>
    <s v="Xanxerê"/>
    <s v="Peri"/>
    <s v="Of. 013"/>
    <s v="DC/347/2022"/>
    <x v="4"/>
    <n v="5"/>
    <n v="2120.71"/>
    <n v="10603.55"/>
    <s v="ARP"/>
    <d v="2022-02-22T00:00:00"/>
    <s v="FortLeve"/>
  </r>
  <r>
    <n v="567"/>
    <x v="10"/>
    <d v="2021-12-27T00:00:00"/>
    <x v="0"/>
    <s v="Xanxerê"/>
    <s v="Peri"/>
    <s v="Of. 013"/>
    <s v="DC/347/2022"/>
    <x v="1"/>
    <n v="15"/>
    <n v="3958.7"/>
    <n v="59380.5"/>
    <s v="ARP"/>
    <d v="2022-02-22T00:00:00"/>
    <s v="FortLeve"/>
  </r>
  <r>
    <n v="568"/>
    <x v="10"/>
    <d v="2021-12-27T00:00:00"/>
    <x v="0"/>
    <s v="Xanxerê"/>
    <s v="Peri"/>
    <s v="Of. 013"/>
    <s v="DC/347/2022"/>
    <x v="2"/>
    <n v="2"/>
    <n v="6329.25"/>
    <n v="12658.5"/>
    <s v="ARP"/>
    <d v="2022-02-22T00:00:00"/>
    <s v="FortLeve"/>
  </r>
  <r>
    <n v="569"/>
    <x v="84"/>
    <d v="2022-02-17T00:00:00"/>
    <x v="5"/>
    <s v="Canoinhas"/>
    <s v="Santos"/>
    <s v="Of. 015"/>
    <s v="DC/686/2022"/>
    <x v="6"/>
    <n v="4240"/>
    <n v="19.059999999999999"/>
    <n v="80814.399999999994"/>
    <s v="ARP"/>
    <d v="2022-02-22T00:00:00"/>
    <s v="Zilli "/>
  </r>
  <r>
    <n v="570"/>
    <x v="84"/>
    <d v="2022-02-17T00:00:00"/>
    <x v="5"/>
    <s v="Canoinhas"/>
    <s v="Santos"/>
    <s v="Of. 015"/>
    <s v="DC/686/2022"/>
    <x v="19"/>
    <n v="7464"/>
    <n v="64.92"/>
    <n v="484562.88"/>
    <s v="ARP"/>
    <d v="2022-02-22T00:00:00"/>
    <s v="Zilli"/>
  </r>
  <r>
    <n v="571"/>
    <x v="84"/>
    <d v="2022-02-17T00:00:00"/>
    <x v="5"/>
    <s v="Canoinhas"/>
    <s v="Santos"/>
    <s v="Of. 015"/>
    <s v="DC/686/2022"/>
    <x v="7"/>
    <n v="933"/>
    <n v="69.099999999999994"/>
    <n v="64470.3"/>
    <s v="ARP"/>
    <d v="2022-02-22T00:00:00"/>
    <s v="Zilli"/>
  </r>
  <r>
    <n v="572"/>
    <x v="84"/>
    <d v="2022-02-17T00:00:00"/>
    <x v="5"/>
    <s v="Canoinhas"/>
    <s v="Santos"/>
    <s v="Of. 015"/>
    <s v="DC/686/2022"/>
    <x v="16"/>
    <n v="530"/>
    <n v="15.91"/>
    <n v="8432.2999999999993"/>
    <s v="ARP"/>
    <d v="2022-02-22T00:00:00"/>
    <s v="Zilli"/>
  </r>
  <r>
    <n v="573"/>
    <x v="84"/>
    <d v="2022-02-17T00:00:00"/>
    <x v="5"/>
    <s v="Canoinhas"/>
    <s v="Santos"/>
    <s v="Of. 015"/>
    <s v="DC/686/2022"/>
    <x v="17"/>
    <n v="109"/>
    <n v="24.75"/>
    <n v="2697.75"/>
    <s v="ARP"/>
    <d v="2022-02-22T00:00:00"/>
    <s v="Zilli"/>
  </r>
  <r>
    <n v="574"/>
    <x v="84"/>
    <d v="2022-02-17T00:00:00"/>
    <x v="5"/>
    <s v="Canoinhas"/>
    <s v="Santos"/>
    <s v="Of. 015"/>
    <s v="DC/686/2022"/>
    <x v="18"/>
    <n v="11106"/>
    <n v="1.39"/>
    <n v="15437.34"/>
    <s v="ARP"/>
    <d v="2022-02-22T00:00:00"/>
    <s v="Zilli"/>
  </r>
  <r>
    <n v="575"/>
    <x v="85"/>
    <d v="2022-02-17T00:00:00"/>
    <x v="5"/>
    <s v="Lages"/>
    <s v="Minussi"/>
    <s v="0F.018"/>
    <s v="DC/698/2022"/>
    <x v="5"/>
    <n v="351"/>
    <n v="19.059999999999999"/>
    <n v="6690.06"/>
    <s v="ARP"/>
    <d v="2022-02-22T00:00:00"/>
    <s v="Zilli "/>
  </r>
  <r>
    <n v="576"/>
    <x v="85"/>
    <d v="2022-02-17T00:00:00"/>
    <x v="5"/>
    <s v="Lages"/>
    <s v="Minussi"/>
    <s v="0F.018"/>
    <s v="DC/698/2022"/>
    <x v="17"/>
    <n v="22"/>
    <n v="24.75"/>
    <n v="544.5"/>
    <s v="ARP"/>
    <d v="2022-02-22T00:00:00"/>
    <s v="Zilli"/>
  </r>
  <r>
    <n v="577"/>
    <x v="85"/>
    <d v="2022-02-17T00:00:00"/>
    <x v="5"/>
    <s v="Lages"/>
    <s v="Minussi"/>
    <s v="0F.018"/>
    <s v="DC/698/2022"/>
    <x v="10"/>
    <n v="14"/>
    <n v="233.49"/>
    <n v="3268.86"/>
    <s v="CELOG-FL"/>
    <d v="2022-02-22T00:00:00"/>
    <s v="B. V Alimentos Eireli"/>
  </r>
  <r>
    <n v="578"/>
    <x v="85"/>
    <d v="2022-02-17T00:00:00"/>
    <x v="5"/>
    <s v="Lages"/>
    <s v="Minussi"/>
    <s v="0F.018"/>
    <s v="DC/698/2022"/>
    <x v="11"/>
    <n v="14"/>
    <n v="155.66"/>
    <n v="2179.2399999999998"/>
    <s v="CELOG-FL"/>
    <d v="2022-02-22T00:00:00"/>
    <s v="B. V Alimentos Eireli"/>
  </r>
  <r>
    <n v="579"/>
    <x v="85"/>
    <d v="2022-02-17T00:00:00"/>
    <x v="5"/>
    <s v="Lages"/>
    <s v="Minussi"/>
    <s v="0F.018"/>
    <s v="DC/698/2022"/>
    <x v="9"/>
    <n v="1"/>
    <n v="194.58"/>
    <n v="194.58"/>
    <s v="CELOG-FL"/>
    <d v="2022-02-22T00:00:00"/>
    <s v="B. V Alimentos Eireli"/>
  </r>
  <r>
    <n v="580"/>
    <x v="85"/>
    <d v="2022-02-17T00:00:00"/>
    <x v="5"/>
    <s v="Lages"/>
    <s v="Minussi"/>
    <s v="0F.018"/>
    <s v="DC/698/2022"/>
    <x v="8"/>
    <n v="1"/>
    <n v="155.66"/>
    <n v="155.66"/>
    <s v="CELOG-FL"/>
    <d v="2022-02-22T00:00:00"/>
    <s v="B. V Alimentos Eireli"/>
  </r>
  <r>
    <n v="581"/>
    <x v="84"/>
    <d v="2022-02-17T00:00:00"/>
    <x v="5"/>
    <s v="Canoinhas"/>
    <s v="Santos"/>
    <s v="O.f 020"/>
    <s v="DC/710/2022"/>
    <x v="5"/>
    <n v="2604"/>
    <n v="19.059999999999999"/>
    <n v="49632.24"/>
    <s v="ARP"/>
    <d v="2022-02-22T00:00:00"/>
    <s v="Zilli "/>
  </r>
  <r>
    <n v="582"/>
    <x v="84"/>
    <d v="2022-02-17T00:00:00"/>
    <x v="5"/>
    <s v="Canoinhas"/>
    <s v="Santos"/>
    <s v="O.f 020"/>
    <s v="DC/710/2022"/>
    <x v="6"/>
    <n v="6281"/>
    <n v="64.92"/>
    <n v="407762.52"/>
    <s v="ARP"/>
    <d v="2022-02-22T00:00:00"/>
    <s v="Zilli"/>
  </r>
  <r>
    <n v="583"/>
    <x v="84"/>
    <d v="2022-02-17T00:00:00"/>
    <x v="5"/>
    <s v="Canoinhas"/>
    <s v="Santos"/>
    <s v="O.f 020"/>
    <s v="DC/710/2022"/>
    <x v="16"/>
    <n v="667"/>
    <n v="15.91"/>
    <n v="10611.97"/>
    <s v="ARP"/>
    <d v="2022-02-22T00:00:00"/>
    <s v="Zilli"/>
  </r>
  <r>
    <n v="584"/>
    <x v="84"/>
    <d v="2022-02-17T00:00:00"/>
    <x v="5"/>
    <s v="Canoinhas"/>
    <s v="Santos"/>
    <s v="O.f 020"/>
    <s v="DC/710/2022"/>
    <x v="7"/>
    <n v="565"/>
    <n v="69.099999999999994"/>
    <n v="39041.5"/>
    <s v="ARP"/>
    <d v="2022-02-22T00:00:00"/>
    <s v="Zilli"/>
  </r>
  <r>
    <n v="585"/>
    <x v="84"/>
    <d v="2022-02-17T00:00:00"/>
    <x v="5"/>
    <s v="Canoinhas"/>
    <s v="Santos"/>
    <s v="O.f 020"/>
    <s v="DC/710/2022"/>
    <x v="17"/>
    <n v="70"/>
    <n v="24.75"/>
    <n v="1732.5"/>
    <s v="ARP"/>
    <d v="2021-02-01T00:00:00"/>
    <s v="Zilli"/>
  </r>
  <r>
    <n v="586"/>
    <x v="84"/>
    <d v="2022-02-17T00:00:00"/>
    <x v="5"/>
    <s v="Canoinhas"/>
    <s v="Santos"/>
    <s v="O.f 020"/>
    <s v="DC/710/2022"/>
    <x v="18"/>
    <n v="8790"/>
    <n v="1.39"/>
    <n v="12218.1"/>
    <s v="ARP"/>
    <d v="2021-02-01T00:00:00"/>
    <s v="Zilli"/>
  </r>
  <r>
    <n v="587"/>
    <x v="86"/>
    <d v="2022-01-03T00:00:00"/>
    <x v="0"/>
    <s v="Concórdia"/>
    <s v="Adilson"/>
    <s v="O.f 021"/>
    <s v="DC/675/2022"/>
    <x v="1"/>
    <n v="3"/>
    <n v="3958.7"/>
    <n v="11876.1"/>
    <s v="ARP"/>
    <d v="2022-02-22T00:00:00"/>
    <s v="FortLeve"/>
  </r>
  <r>
    <n v="588"/>
    <x v="86"/>
    <d v="2022-01-03T00:00:00"/>
    <x v="0"/>
    <s v="Concórdia"/>
    <s v="Adilson"/>
    <s v="O.f 021"/>
    <s v="DC/675/2022"/>
    <x v="3"/>
    <n v="1"/>
    <n v="9586.34"/>
    <n v="9586.34"/>
    <s v="ARP"/>
    <d v="2022-02-22T00:00:00"/>
    <s v="FortLeve"/>
  </r>
  <r>
    <n v="589"/>
    <x v="86"/>
    <d v="2022-01-03T00:00:00"/>
    <x v="0"/>
    <s v="Concórdia"/>
    <s v="Adilson"/>
    <s v="O.f 021"/>
    <s v="DC/675/2022"/>
    <x v="2"/>
    <n v="1"/>
    <n v="6329.25"/>
    <n v="6329.25"/>
    <s v="ARP"/>
    <d v="2022-02-22T00:00:00"/>
    <s v="FortLeve"/>
  </r>
  <r>
    <n v="590"/>
    <x v="86"/>
    <d v="2022-01-03T00:00:00"/>
    <x v="0"/>
    <s v="Concórdia"/>
    <s v="Adilson"/>
    <s v="O.f 021"/>
    <s v="DC/675/2022"/>
    <x v="0"/>
    <n v="1"/>
    <n v="3580"/>
    <n v="3580"/>
    <s v="ARP"/>
    <d v="2022-02-22T00:00:00"/>
    <s v="Pica Pau"/>
  </r>
  <r>
    <n v="591"/>
    <x v="86"/>
    <d v="2022-01-03T00:00:00"/>
    <x v="0"/>
    <s v="Concórdia"/>
    <s v="Adilson"/>
    <s v="O.f 021"/>
    <s v="DC/675/2022"/>
    <x v="4"/>
    <n v="2"/>
    <n v="2120.71"/>
    <n v="4241.42"/>
    <s v="ARP"/>
    <d v="2022-02-22T00:00:00"/>
    <s v="FortLeve"/>
  </r>
  <r>
    <n v="592"/>
    <x v="87"/>
    <d v="2021-12-27T00:00:00"/>
    <x v="0"/>
    <s v="Maravilha"/>
    <s v="Henrique"/>
    <s v="O.f 022"/>
    <s v="DC/687/2022"/>
    <x v="4"/>
    <n v="4"/>
    <n v="2120.71"/>
    <n v="8482.84"/>
    <s v="ARP"/>
    <d v="2022-02-22T00:00:00"/>
    <s v="FortLeve"/>
  </r>
  <r>
    <n v="593"/>
    <x v="87"/>
    <d v="2021-12-27T00:00:00"/>
    <x v="0"/>
    <s v="Maravilha"/>
    <s v="Henrique"/>
    <s v="O.f 022"/>
    <s v="DC/687/2022"/>
    <x v="0"/>
    <n v="2"/>
    <n v="3580"/>
    <n v="7160"/>
    <s v="ARP"/>
    <d v="2022-02-22T00:00:00"/>
    <s v="Pica Pau"/>
  </r>
  <r>
    <n v="594"/>
    <x v="88"/>
    <d v="2022-02-22T00:00:00"/>
    <x v="5"/>
    <s v="Caçador"/>
    <s v="Veríssimo"/>
    <s v="O.f 023"/>
    <s v="DC/738/2022"/>
    <x v="5"/>
    <n v="1093"/>
    <n v="19.059999999999999"/>
    <n v="20832.580000000002"/>
    <s v="ARP"/>
    <d v="2022-02-22T00:00:00"/>
    <s v="Zilli "/>
  </r>
  <r>
    <n v="595"/>
    <x v="88"/>
    <d v="2022-02-22T00:00:00"/>
    <x v="5"/>
    <s v="Caçador"/>
    <s v="Veríssimo"/>
    <s v="O.f 023"/>
    <s v="DC/738/2022"/>
    <x v="6"/>
    <n v="271"/>
    <n v="64.92"/>
    <n v="17593.32"/>
    <s v="ARP"/>
    <d v="2022-02-22T00:00:00"/>
    <s v="Zilli"/>
  </r>
  <r>
    <n v="596"/>
    <x v="37"/>
    <d v="2021-12-16T00:00:00"/>
    <x v="0"/>
    <s v="Maravilha"/>
    <s v="Henrique"/>
    <s v="O.f 024"/>
    <s v="DC/303/2022"/>
    <x v="1"/>
    <n v="4"/>
    <n v="3958.7"/>
    <n v="15834.8"/>
    <s v="ARP"/>
    <d v="2022-03-22T00:00:00"/>
    <s v="FortLeve"/>
  </r>
  <r>
    <n v="597"/>
    <x v="37"/>
    <d v="2021-12-16T00:00:00"/>
    <x v="0"/>
    <s v="Maravilha"/>
    <s v="Henrique"/>
    <s v="O.f 024"/>
    <s v="DC/303/2022"/>
    <x v="4"/>
    <n v="5"/>
    <n v="2120.71"/>
    <n v="10603.55"/>
    <s v="ARP"/>
    <d v="2022-03-22T00:00:00"/>
    <s v="FortLeve"/>
  </r>
  <r>
    <n v="598"/>
    <x v="37"/>
    <d v="2021-12-16T00:00:00"/>
    <x v="0"/>
    <s v="Maravilha"/>
    <s v="Henrique"/>
    <s v="O.f 025"/>
    <s v="DC/303/2022"/>
    <x v="0"/>
    <n v="1"/>
    <n v="3580"/>
    <n v="3580"/>
    <s v="ARP"/>
    <d v="2022-03-22T00:00:00"/>
    <s v="Pica Pau"/>
  </r>
  <r>
    <n v="599"/>
    <x v="84"/>
    <d v="2022-02-17T00:00:00"/>
    <x v="5"/>
    <s v="Canoinhas"/>
    <s v="Santos"/>
    <s v="O.f 025"/>
    <s v="DC/774/2022"/>
    <x v="5"/>
    <n v="1604"/>
    <n v="19.059999999999999"/>
    <n v="30572.240000000002"/>
    <s v="ARP"/>
    <d v="2022-02-22T00:00:00"/>
    <s v="Zilli "/>
  </r>
  <r>
    <n v="600"/>
    <x v="84"/>
    <d v="2022-02-17T00:00:00"/>
    <x v="5"/>
    <s v="Canoinhas"/>
    <s v="Santos"/>
    <s v="O.f 025"/>
    <s v="DC/774/2022"/>
    <x v="6"/>
    <n v="3514"/>
    <n v="64.92"/>
    <n v="228128.88"/>
    <s v="ARP"/>
    <d v="2022-02-22T00:00:00"/>
    <s v="Zilli"/>
  </r>
  <r>
    <n v="601"/>
    <x v="84"/>
    <d v="2022-02-17T00:00:00"/>
    <x v="5"/>
    <s v="Canoinhas"/>
    <s v="Santos"/>
    <s v="O.f 025"/>
    <s v="DC/774/2022"/>
    <x v="16"/>
    <n v="155"/>
    <n v="15.91"/>
    <n v="2466.0500000000002"/>
    <s v="ARP"/>
    <d v="2022-02-22T00:00:00"/>
    <s v="Zilli"/>
  </r>
  <r>
    <n v="602"/>
    <x v="84"/>
    <d v="2022-02-17T00:00:00"/>
    <x v="5"/>
    <s v="Canoinhas"/>
    <s v="Santos"/>
    <s v="O.f 025"/>
    <s v="DC/774/2022"/>
    <x v="7"/>
    <n v="294"/>
    <n v="69.099999999999994"/>
    <n v="20315.400000000001"/>
    <s v="ARP"/>
    <d v="2022-02-22T00:00:00"/>
    <s v="Zilli"/>
  </r>
  <r>
    <n v="603"/>
    <x v="84"/>
    <d v="2022-02-17T00:00:00"/>
    <x v="5"/>
    <s v="Canoinhas"/>
    <s v="Santos"/>
    <s v="O.f 025"/>
    <s v="DC/774/2022"/>
    <x v="17"/>
    <n v="46"/>
    <n v="24.75"/>
    <n v="1138.5"/>
    <s v="ARP"/>
    <d v="2022-02-22T00:00:00"/>
    <s v="Zilli"/>
  </r>
  <r>
    <n v="604"/>
    <x v="84"/>
    <d v="2022-02-17T00:00:00"/>
    <x v="5"/>
    <s v="Canoinhas"/>
    <s v="Santos"/>
    <s v="O.f 025"/>
    <s v="DC/774/2022"/>
    <x v="18"/>
    <n v="4909"/>
    <n v="1.39"/>
    <n v="6823.51"/>
    <s v="ARP"/>
    <d v="2022-02-22T00:00:00"/>
    <s v="Zilli"/>
  </r>
  <r>
    <n v="605"/>
    <x v="27"/>
    <d v="2021-12-29T00:00:00"/>
    <x v="0"/>
    <s v="São Miguel do Oeste"/>
    <s v="Fabrício"/>
    <s v="O.f 026"/>
    <s v="DC/706/2022"/>
    <x v="3"/>
    <n v="33"/>
    <n v="9586.34"/>
    <n v="316349.21999999997"/>
    <s v="ARP"/>
    <d v="2022-02-22T00:00:00"/>
    <s v="FortLeve"/>
  </r>
  <r>
    <n v="606"/>
    <x v="27"/>
    <d v="2021-12-29T00:00:00"/>
    <x v="0"/>
    <s v="São Miguel do Oeste"/>
    <s v="Fabrício"/>
    <s v="O.f 026"/>
    <s v="DC/706/2022"/>
    <x v="4"/>
    <n v="2"/>
    <n v="2120.71"/>
    <n v="4241.42"/>
    <s v="ARP"/>
    <d v="2022-02-22T00:00:00"/>
    <s v="FortLeve"/>
  </r>
  <r>
    <n v="607"/>
    <x v="27"/>
    <d v="2021-12-29T00:00:00"/>
    <x v="0"/>
    <s v="São Miguel do Oeste"/>
    <s v="Fabrício"/>
    <s v="O.f 026"/>
    <s v="DC/706/2022"/>
    <x v="0"/>
    <n v="1"/>
    <n v="3580"/>
    <n v="3580"/>
    <s v="ARP"/>
    <d v="2022-02-22T00:00:00"/>
    <s v="Pica Pau"/>
  </r>
  <r>
    <n v="608"/>
    <x v="84"/>
    <d v="2022-02-17T00:00:00"/>
    <x v="5"/>
    <s v="Canoinhas"/>
    <s v="Santos"/>
    <s v="Of. 027"/>
    <s v="DC/788/2022"/>
    <x v="5"/>
    <n v="5096"/>
    <n v="19.059999999999999"/>
    <n v="97129.76"/>
    <s v="ARP"/>
    <d v="2022-02-22T00:00:00"/>
    <s v="Zilli "/>
  </r>
  <r>
    <n v="609"/>
    <x v="84"/>
    <d v="2022-02-17T00:00:00"/>
    <x v="5"/>
    <s v="Canoinhas"/>
    <s v="Santos"/>
    <s v="Of. 027"/>
    <s v="DC/788/2022"/>
    <x v="6"/>
    <n v="8711"/>
    <n v="64.92"/>
    <n v="565518.12"/>
    <s v="ARP"/>
    <d v="2022-02-22T00:00:00"/>
    <s v="Zilli"/>
  </r>
  <r>
    <n v="610"/>
    <x v="84"/>
    <d v="2022-02-17T00:00:00"/>
    <x v="5"/>
    <s v="Canoinhas"/>
    <s v="Santos"/>
    <s v="Of. 027"/>
    <s v="DC/788/2022"/>
    <x v="16"/>
    <n v="572"/>
    <n v="15.91"/>
    <n v="9100.52"/>
    <s v="ARP"/>
    <d v="2022-02-22T00:00:00"/>
    <s v="Zilli"/>
  </r>
  <r>
    <n v="611"/>
    <x v="84"/>
    <d v="2022-02-17T00:00:00"/>
    <x v="5"/>
    <s v="Canoinhas"/>
    <s v="Santos"/>
    <s v="Of. 027"/>
    <s v="DC/788/2022"/>
    <x v="7"/>
    <n v="739"/>
    <n v="69.099999999999994"/>
    <n v="51064.9"/>
    <s v="ARP"/>
    <d v="2022-02-22T00:00:00"/>
    <s v="Zilli"/>
  </r>
  <r>
    <n v="612"/>
    <x v="84"/>
    <d v="2022-02-17T00:00:00"/>
    <x v="5"/>
    <s v="Canoinhas"/>
    <s v="Santos"/>
    <s v="Of. 027"/>
    <s v="DC/788/2022"/>
    <x v="17"/>
    <n v="127"/>
    <n v="24.75"/>
    <n v="3143.25"/>
    <s v="ARP"/>
    <d v="2022-02-22T00:00:00"/>
    <s v="Zilli"/>
  </r>
  <r>
    <n v="613"/>
    <x v="84"/>
    <d v="2022-02-17T00:00:00"/>
    <x v="5"/>
    <s v="Canoinhas"/>
    <s v="Santos"/>
    <s v="Of. 027"/>
    <s v="DC/788/2022"/>
    <x v="18"/>
    <n v="12701"/>
    <n v="1.39"/>
    <n v="17654.39"/>
    <s v="ARP"/>
    <d v="2022-02-22T00:00:00"/>
    <s v="Zilli"/>
  </r>
  <r>
    <n v="614"/>
    <x v="27"/>
    <d v="2021-12-29T00:00:00"/>
    <x v="0"/>
    <s v="São Miguel do Oeste"/>
    <s v="Fabrício"/>
    <s v="Of. 029"/>
    <s v="DC/706/2022"/>
    <x v="3"/>
    <n v="21"/>
    <n v="9586.34"/>
    <n v="201313.14"/>
    <s v="ARP"/>
    <d v="2022-03-22T00:00:00"/>
    <s v="FortLeve"/>
  </r>
  <r>
    <n v="615"/>
    <x v="27"/>
    <d v="2021-12-29T00:00:00"/>
    <x v="0"/>
    <s v="São Miguel do Oeste"/>
    <s v="Fabrício"/>
    <s v="Of. 029"/>
    <s v="DC/706/2022"/>
    <x v="1"/>
    <n v="3"/>
    <n v="3958.7"/>
    <n v="11876.1"/>
    <s v="ARP"/>
    <d v="2022-03-22T00:00:00"/>
    <s v="FortLeve"/>
  </r>
  <r>
    <n v="616"/>
    <x v="27"/>
    <d v="2021-12-29T00:00:00"/>
    <x v="0"/>
    <s v="São Miguel do Oeste"/>
    <s v="Fabrício"/>
    <s v="Of. 029"/>
    <s v="DC/706/2022"/>
    <x v="2"/>
    <n v="2"/>
    <n v="6329.25"/>
    <n v="12658.5"/>
    <s v="ARP"/>
    <d v="2022-03-22T00:00:00"/>
    <s v="FortLeve"/>
  </r>
  <r>
    <n v="617"/>
    <x v="89"/>
    <d v="2022-01-07T00:00:00"/>
    <x v="0"/>
    <s v="Caçador"/>
    <s v="Veríssimo"/>
    <s v="Of. 028"/>
    <s v="DC/560/2022"/>
    <x v="4"/>
    <n v="4"/>
    <n v="2120.71"/>
    <n v="8482.84"/>
    <s v="ARP"/>
    <d v="2022-03-22T00:00:00"/>
    <s v="FortLeve"/>
  </r>
  <r>
    <n v="618"/>
    <x v="89"/>
    <d v="2022-01-07T00:00:00"/>
    <x v="0"/>
    <s v="Caçador"/>
    <s v="Veríssimo"/>
    <s v="Of. 028"/>
    <s v="DC/560/2022"/>
    <x v="0"/>
    <n v="2"/>
    <n v="3580"/>
    <n v="7160"/>
    <s v="ARP"/>
    <d v="2022-03-22T00:00:00"/>
    <s v="Pica Pau"/>
  </r>
  <r>
    <n v="619"/>
    <x v="90"/>
    <d v="2022-01-27T00:00:00"/>
    <x v="0"/>
    <s v="Lages"/>
    <s v="Minussi"/>
    <s v="Of. 031"/>
    <s v="DC/482/2022"/>
    <x v="3"/>
    <n v="3"/>
    <n v="9586.34"/>
    <n v="28759.02"/>
    <s v="ARP"/>
    <d v="2022-03-22T00:00:00"/>
    <s v="FortLeve"/>
  </r>
  <r>
    <n v="620"/>
    <x v="90"/>
    <d v="2022-01-27T00:00:00"/>
    <x v="0"/>
    <s v="Lages"/>
    <s v="Minussi"/>
    <s v="Of. 031"/>
    <s v="DC/482/2022"/>
    <x v="1"/>
    <n v="1"/>
    <n v="3958.7"/>
    <n v="3958.7"/>
    <s v="ARP"/>
    <d v="2022-03-22T00:00:00"/>
    <s v="FortLeve"/>
  </r>
  <r>
    <n v="621"/>
    <x v="90"/>
    <d v="2022-01-27T00:00:00"/>
    <x v="0"/>
    <s v="Lages"/>
    <s v="Minussi"/>
    <s v="Of. 031"/>
    <s v="DC/482/2022"/>
    <x v="2"/>
    <n v="1"/>
    <n v="6329.25"/>
    <n v="6329.25"/>
    <s v="ARP"/>
    <d v="2022-03-22T00:00:00"/>
    <s v="FortLeve"/>
  </r>
  <r>
    <n v="622"/>
    <x v="90"/>
    <d v="2022-01-27T00:00:00"/>
    <x v="0"/>
    <s v="Lages"/>
    <s v="Minussi"/>
    <s v="Of. 031"/>
    <s v="DC/482/2022"/>
    <x v="4"/>
    <n v="2"/>
    <n v="2120.71"/>
    <n v="4241.42"/>
    <s v="ARP"/>
    <d v="2022-03-22T00:00:00"/>
    <s v="FortLeve"/>
  </r>
  <r>
    <n v="623"/>
    <x v="90"/>
    <d v="2022-01-27T00:00:00"/>
    <x v="0"/>
    <s v="Lages"/>
    <s v="Minussi"/>
    <s v="Of. 031"/>
    <s v="DC/482/2022"/>
    <x v="0"/>
    <n v="1"/>
    <n v="3580"/>
    <n v="3580"/>
    <s v="ARP"/>
    <d v="2022-03-22T00:00:00"/>
    <s v="Pica Pau"/>
  </r>
  <r>
    <n v="624"/>
    <x v="91"/>
    <d v="2021-12-21T00:00:00"/>
    <x v="0"/>
    <s v="Maravilha"/>
    <s v="Henrique"/>
    <s v="Of.032"/>
    <s v="DC/307/2022"/>
    <x v="3"/>
    <n v="4"/>
    <n v="9586.34"/>
    <n v="9586.34"/>
    <s v="ARP"/>
    <d v="2022-03-22T00:00:00"/>
    <s v="FortLeve"/>
  </r>
  <r>
    <n v="625"/>
    <x v="91"/>
    <d v="2021-12-21T00:00:00"/>
    <x v="0"/>
    <s v="Maravilha"/>
    <s v="Henrique"/>
    <s v="Of.032"/>
    <s v="DC/307/2022"/>
    <x v="1"/>
    <n v="11"/>
    <n v="3958.7"/>
    <n v="31669.599999999999"/>
    <s v="ARP"/>
    <d v="2022-03-22T00:00:00"/>
    <s v="FortLeve"/>
  </r>
  <r>
    <n v="626"/>
    <x v="91"/>
    <d v="2021-12-21T00:00:00"/>
    <x v="0"/>
    <s v="Maravilha"/>
    <s v="Henrique"/>
    <s v="Of.032"/>
    <s v="DC/307/2022"/>
    <x v="4"/>
    <n v="3"/>
    <n v="2120.71"/>
    <n v="6362.13"/>
    <s v="ARP"/>
    <d v="2022-03-22T00:00:00"/>
    <s v="FortLeve"/>
  </r>
  <r>
    <n v="627"/>
    <x v="16"/>
    <d v="2022-01-06T00:00:00"/>
    <x v="0"/>
    <s v="Curitibanos"/>
    <s v="Lorega"/>
    <s v="Of.033"/>
    <s v="DC/466/2022"/>
    <x v="4"/>
    <n v="1"/>
    <n v="2120.71"/>
    <n v="2120.71"/>
    <s v="ARP"/>
    <d v="2022-03-22T00:00:00"/>
    <s v="FortLeve"/>
  </r>
  <r>
    <n v="628"/>
    <x v="8"/>
    <d v="2021-12-29T00:00:00"/>
    <x v="0"/>
    <s v="Xanxerê"/>
    <s v="Peri"/>
    <s v="Of. 034"/>
    <s v="DC/216/2022"/>
    <x v="3"/>
    <n v="3"/>
    <n v="9586.34"/>
    <n v="28759.02"/>
    <s v="ARP"/>
    <d v="2022-03-22T00:00:00"/>
    <s v="FortLeve"/>
  </r>
  <r>
    <n v="629"/>
    <x v="8"/>
    <d v="2021-12-29T00:00:00"/>
    <x v="0"/>
    <s v="Xanxerê"/>
    <s v="Peri"/>
    <s v="Of. 034"/>
    <s v="DC/216/2022"/>
    <x v="4"/>
    <n v="3"/>
    <n v="2120.71"/>
    <n v="6362.13"/>
    <s v="ARP"/>
    <d v="2022-03-22T00:00:00"/>
    <s v="FortLeve"/>
  </r>
  <r>
    <n v="630"/>
    <x v="8"/>
    <d v="2021-12-29T00:00:00"/>
    <x v="0"/>
    <s v="Xanxerê"/>
    <s v="Peri"/>
    <s v="Of. 034"/>
    <s v="DC/216/2022"/>
    <x v="0"/>
    <n v="1"/>
    <n v="3580"/>
    <n v="3580"/>
    <s v="ARP"/>
    <d v="2022-03-22T00:00:00"/>
    <s v="Pica Pau"/>
  </r>
  <r>
    <n v="631"/>
    <x v="41"/>
    <d v="2021-12-22T00:00:00"/>
    <x v="0"/>
    <s v="Maravilha"/>
    <s v="Henrique"/>
    <s v="Of.030"/>
    <s v="DC/544/2022"/>
    <x v="4"/>
    <n v="27"/>
    <n v="2120.71"/>
    <n v="57259.17"/>
    <s v="ARP"/>
    <d v="2022-03-22T00:00:00"/>
    <s v="FortLeve"/>
  </r>
  <r>
    <n v="632"/>
    <x v="41"/>
    <d v="2021-12-22T00:00:00"/>
    <x v="0"/>
    <s v="Maravilha"/>
    <s v="Henrique"/>
    <s v="Of.030"/>
    <s v="DC/544/2022"/>
    <x v="2"/>
    <n v="1"/>
    <n v="6329.25"/>
    <n v="6329.25"/>
    <s v="ARP"/>
    <d v="2022-03-22T00:00:00"/>
    <s v="FortLeve"/>
  </r>
  <r>
    <n v="633"/>
    <x v="92"/>
    <d v="2022-01-06T00:00:00"/>
    <x v="0"/>
    <s v="Lages"/>
    <s v="Minussi"/>
    <s v="Of.037 "/>
    <s v="DC/537/2022"/>
    <x v="3"/>
    <n v="2"/>
    <n v="9586.34"/>
    <n v="19172.68"/>
    <s v="ARP"/>
    <d v="2022-03-22T00:00:00"/>
    <s v="FortLeve"/>
  </r>
  <r>
    <n v="634"/>
    <x v="92"/>
    <d v="2022-01-06T00:00:00"/>
    <x v="0"/>
    <s v="Lages"/>
    <s v="Minussi"/>
    <s v="Of.037 "/>
    <s v="DC/537/2022"/>
    <x v="2"/>
    <n v="4"/>
    <n v="6329.25"/>
    <n v="25317"/>
    <s v="ARP"/>
    <d v="2022-03-22T00:00:00"/>
    <s v="FortLeve"/>
  </r>
  <r>
    <n v="635"/>
    <x v="92"/>
    <d v="2022-01-06T00:00:00"/>
    <x v="0"/>
    <s v="Lages"/>
    <s v="Minussi"/>
    <s v="Of.037 "/>
    <s v="DC/537/2022"/>
    <x v="4"/>
    <n v="6"/>
    <n v="2120.71"/>
    <n v="12724.26"/>
    <s v="ARP"/>
    <d v="2022-03-22T00:00:00"/>
    <s v="FortLeve"/>
  </r>
  <r>
    <n v="636"/>
    <x v="92"/>
    <d v="2022-01-06T00:00:00"/>
    <x v="0"/>
    <s v="Lages"/>
    <s v="Minussi"/>
    <s v="Of.037 "/>
    <s v="DC/537/2022"/>
    <x v="0"/>
    <n v="1"/>
    <n v="3580"/>
    <n v="3580"/>
    <s v="ARP"/>
    <d v="2022-03-22T00:00:00"/>
    <s v="Pica Pau"/>
  </r>
  <r>
    <n v="637"/>
    <x v="93"/>
    <d v="2022-01-03T00:00:00"/>
    <x v="0"/>
    <s v="Xanxerê"/>
    <s v="Peri"/>
    <s v="Of.038"/>
    <s v="DC/1766/202"/>
    <x v="4"/>
    <n v="4"/>
    <n v="2120.71"/>
    <n v="8482.84"/>
    <s v="ARP"/>
    <d v="2022-03-22T00:00:00"/>
    <s v="FortLeve"/>
  </r>
  <r>
    <n v="638"/>
    <x v="93"/>
    <d v="2022-01-03T00:00:00"/>
    <x v="0"/>
    <s v="Xanxerê"/>
    <s v="Peri"/>
    <s v="Of.038"/>
    <s v="DC/1766/202"/>
    <x v="0"/>
    <n v="2"/>
    <n v="3580"/>
    <n v="7160"/>
    <s v="ARP"/>
    <d v="2022-03-22T00:00:00"/>
    <s v="Pica Pau"/>
  </r>
  <r>
    <n v="639"/>
    <x v="94"/>
    <d v="2022-01-10T00:00:00"/>
    <x v="0"/>
    <s v="Caçador"/>
    <s v="Veríssimo"/>
    <s v="Of. 039"/>
    <s v="DC/550/2022"/>
    <x v="4"/>
    <n v="4"/>
    <n v="2120.71"/>
    <n v="8482.84"/>
    <s v="ARP"/>
    <d v="2022-03-22T00:00:00"/>
    <s v="FortLeve"/>
  </r>
  <r>
    <n v="640"/>
    <x v="95"/>
    <d v="2022-01-11T00:00:00"/>
    <x v="0"/>
    <s v="Lages"/>
    <s v="Minussi"/>
    <s v="Of.041"/>
    <s v="DC/910/2022"/>
    <x v="1"/>
    <n v="9"/>
    <n v="3958.7"/>
    <n v="35628.300000000003"/>
    <s v="ARP"/>
    <d v="2022-03-22T00:00:00"/>
    <s v="FortLeve"/>
  </r>
  <r>
    <n v="641"/>
    <x v="13"/>
    <d v="2022-01-12T00:00:00"/>
    <x v="0"/>
    <s v="Concórdia"/>
    <s v="Adilson"/>
    <s v="Of.042"/>
    <s v="DC/933/2022"/>
    <x v="4"/>
    <n v="8"/>
    <n v="2120.71"/>
    <n v="16965.68"/>
    <s v="ARP"/>
    <d v="2022-03-22T00:00:00"/>
    <s v="FortLeve"/>
  </r>
  <r>
    <n v="642"/>
    <x v="13"/>
    <d v="2022-01-12T00:00:00"/>
    <x v="0"/>
    <s v="Concórdia"/>
    <s v="Adilson"/>
    <s v="Of.042"/>
    <s v="DC/933/2022"/>
    <x v="0"/>
    <n v="2"/>
    <n v="3580"/>
    <n v="7160"/>
    <s v="ARP"/>
    <d v="2022-03-22T00:00:00"/>
    <s v="Pica Pau"/>
  </r>
  <r>
    <n v="643"/>
    <x v="95"/>
    <d v="2022-01-11T00:00:00"/>
    <x v="0"/>
    <s v="Lages"/>
    <s v="Minussi"/>
    <s v="Of. 043"/>
    <s v="DC/910/2022"/>
    <x v="1"/>
    <n v="9"/>
    <n v="3958.7"/>
    <n v="35628.300000000003"/>
    <s v="ARP"/>
    <d v="2022-03-22T00:00:00"/>
    <s v="FortLeve"/>
  </r>
  <r>
    <n v="644"/>
    <x v="30"/>
    <d v="2021-12-30T00:00:00"/>
    <x v="0"/>
    <s v="Concórdia"/>
    <s v="Adilson"/>
    <s v="Of. 044"/>
    <s v="DC/677/2022"/>
    <x v="3"/>
    <n v="1"/>
    <n v="9586.34"/>
    <n v="9586.34"/>
    <s v="ARP"/>
    <d v="2022-03-22T00:00:00"/>
    <s v="FortLeve"/>
  </r>
  <r>
    <n v="645"/>
    <x v="30"/>
    <d v="2021-12-30T00:00:00"/>
    <x v="0"/>
    <s v="Concórdia"/>
    <s v="Adilson"/>
    <s v="Of. 044"/>
    <s v="DC/677/2022"/>
    <x v="4"/>
    <n v="2"/>
    <n v="2120.71"/>
    <n v="4241.42"/>
    <s v="ARP"/>
    <d v="2022-03-22T00:00:00"/>
    <s v="FortLeve"/>
  </r>
  <r>
    <n v="646"/>
    <x v="96"/>
    <d v="2021-12-30T00:00:00"/>
    <x v="0"/>
    <s v="São Miguel do Oeste"/>
    <s v="Fabrício"/>
    <s v="O.f 045"/>
    <s v="DC/832/2022"/>
    <x v="3"/>
    <n v="5"/>
    <n v="9586.34"/>
    <n v="47931.7"/>
    <s v="ARP"/>
    <d v="2022-03-22T00:00:00"/>
    <s v="FortLeve"/>
  </r>
  <r>
    <n v="647"/>
    <x v="96"/>
    <d v="2021-12-30T00:00:00"/>
    <x v="0"/>
    <s v="São Miguel do Oeste"/>
    <s v="Fabrício"/>
    <s v="O.f 045"/>
    <s v="DC/832/2022"/>
    <x v="2"/>
    <n v="1"/>
    <n v="6329.25"/>
    <n v="6329.25"/>
    <s v="ARP"/>
    <d v="2022-03-22T00:00:00"/>
    <s v="FortLeve"/>
  </r>
  <r>
    <n v="648"/>
    <x v="96"/>
    <d v="2021-12-30T00:00:00"/>
    <x v="0"/>
    <s v="São Miguel do Oeste"/>
    <s v="Fabrício"/>
    <s v="O.f 045"/>
    <s v="DC/832/2022"/>
    <x v="4"/>
    <n v="5"/>
    <n v="2120.71"/>
    <n v="10603.55"/>
    <s v="ARP"/>
    <d v="2022-03-22T00:00:00"/>
    <s v="FortLeve"/>
  </r>
  <r>
    <n v="649"/>
    <x v="96"/>
    <d v="2021-12-30T00:00:00"/>
    <x v="0"/>
    <s v="São Miguel do Oeste"/>
    <s v="Fabrício"/>
    <s v="O.f 045"/>
    <s v="DC/832/2022"/>
    <x v="0"/>
    <n v="2"/>
    <n v="3580"/>
    <n v="7160"/>
    <s v="ARP"/>
    <d v="2022-03-22T00:00:00"/>
    <s v="Pica Pau"/>
  </r>
  <r>
    <n v="650"/>
    <x v="96"/>
    <d v="2021-12-30T00:00:00"/>
    <x v="0"/>
    <s v="São Miguel do Oeste"/>
    <s v="Fabrício"/>
    <s v="O.f 045"/>
    <s v="DC/832/2022"/>
    <x v="1"/>
    <n v="2"/>
    <n v="3958.7"/>
    <n v="7917.4"/>
    <s v="ARP"/>
    <d v="2022-03-22T00:00:00"/>
    <s v="FortLeve"/>
  </r>
  <r>
    <n v="651"/>
    <x v="11"/>
    <d v="2022-01-03T00:00:00"/>
    <x v="0"/>
    <s v="Xanxerê"/>
    <s v="Peri"/>
    <s v="O.f 046"/>
    <s v="DC/485/2022"/>
    <x v="4"/>
    <n v="9"/>
    <n v="2120.71"/>
    <n v="19086.39"/>
    <s v="ARP"/>
    <d v="2022-03-22T00:00:00"/>
    <s v="FortLeve"/>
  </r>
  <r>
    <n v="652"/>
    <x v="11"/>
    <d v="2022-01-03T00:00:00"/>
    <x v="0"/>
    <s v="Xanxerê"/>
    <s v="Peri"/>
    <s v="O.f 046"/>
    <s v="DC/485/2022"/>
    <x v="2"/>
    <n v="1"/>
    <n v="6329.25"/>
    <n v="6329.25"/>
    <s v="ARP"/>
    <d v="2022-03-01T00:00:00"/>
    <s v="FortLeve"/>
  </r>
  <r>
    <n v="653"/>
    <x v="91"/>
    <d v="2021-12-21T00:00:00"/>
    <x v="0"/>
    <s v="Maravilha"/>
    <s v="Henrique"/>
    <s v="O.f 047"/>
    <s v="DC/307/2022"/>
    <x v="3"/>
    <n v="4"/>
    <n v="9586.34"/>
    <n v="38345.360000000001"/>
    <s v="ARP"/>
    <d v="2022-03-01T00:00:00"/>
    <s v="FortLeve"/>
  </r>
  <r>
    <n v="654"/>
    <x v="91"/>
    <d v="2021-12-21T00:00:00"/>
    <x v="0"/>
    <s v="Maravilha"/>
    <s v="Henrique"/>
    <s v="O.f 047"/>
    <s v="DC/307/2022"/>
    <x v="1"/>
    <n v="11"/>
    <n v="3958.7"/>
    <n v="43545.7"/>
    <s v="ARP"/>
    <d v="2022-03-01T00:00:00"/>
    <s v="FortLeve"/>
  </r>
  <r>
    <n v="655"/>
    <x v="91"/>
    <d v="2021-12-21T00:00:00"/>
    <x v="0"/>
    <s v="Maravilha"/>
    <s v="Henrique"/>
    <s v="O.f 047"/>
    <s v="DC/307/2022"/>
    <x v="4"/>
    <n v="3"/>
    <n v="2120.71"/>
    <n v="6362.13"/>
    <s v="ARP"/>
    <d v="2022-03-01T00:00:00"/>
    <s v="FortLeve"/>
  </r>
  <r>
    <n v="656"/>
    <x v="7"/>
    <d v="2022-12-27T00:00:00"/>
    <x v="0"/>
    <s v="Xanxerê"/>
    <s v="Peri"/>
    <s v="O.f 048"/>
    <s v="DC/311/2022"/>
    <x v="3"/>
    <n v="2"/>
    <n v="9586.34"/>
    <n v="19172.68"/>
    <s v="ARP"/>
    <d v="2022-03-01T00:00:00"/>
    <s v="FortLeve"/>
  </r>
  <r>
    <n v="657"/>
    <x v="7"/>
    <d v="2022-12-27T00:00:00"/>
    <x v="0"/>
    <s v="Xanxerê"/>
    <s v="Peri"/>
    <s v="O.f 048"/>
    <s v="DC/311/2022"/>
    <x v="2"/>
    <n v="1"/>
    <n v="6329.25"/>
    <n v="6329.25"/>
    <s v="ARP"/>
    <d v="2022-03-01T00:00:00"/>
    <s v="FortLeve"/>
  </r>
  <r>
    <n v="658"/>
    <x v="7"/>
    <d v="2022-12-27T00:00:00"/>
    <x v="0"/>
    <s v="Xanxerê"/>
    <s v="Peri"/>
    <s v="O.f 048"/>
    <s v="DC/311/2022"/>
    <x v="1"/>
    <n v="6"/>
    <n v="3958.7"/>
    <n v="23752.2"/>
    <s v="ARP"/>
    <d v="2022-03-01T00:00:00"/>
    <s v="FortLeve"/>
  </r>
  <r>
    <n v="659"/>
    <x v="7"/>
    <d v="2022-12-27T00:00:00"/>
    <x v="0"/>
    <s v="Xanxerê"/>
    <s v="Peri"/>
    <s v="O.f 048"/>
    <s v="DC/311/2022"/>
    <x v="4"/>
    <n v="4"/>
    <n v="2120.71"/>
    <n v="8482.84"/>
    <s v="ARP"/>
    <d v="2022-03-01T00:00:00"/>
    <s v="FortLeve"/>
  </r>
  <r>
    <n v="660"/>
    <x v="7"/>
    <d v="2022-12-27T00:00:00"/>
    <x v="0"/>
    <s v="Xanxerê"/>
    <s v="Peri"/>
    <s v="O.f 048"/>
    <s v="DC/311/2022"/>
    <x v="0"/>
    <n v="1"/>
    <n v="3580"/>
    <n v="3580"/>
    <s v="ARP"/>
    <d v="2022-03-01T00:00:00"/>
    <s v="Pica Pau"/>
  </r>
  <r>
    <n v="661"/>
    <x v="16"/>
    <d v="2022-01-06T00:00:00"/>
    <x v="0"/>
    <s v="Curitibanos"/>
    <s v="Lorega"/>
    <s v="O.f 049"/>
    <s v="DC/466/2022"/>
    <x v="4"/>
    <n v="4"/>
    <n v="2120.71"/>
    <n v="8482.84"/>
    <s v="ARP"/>
    <d v="2022-03-01T00:00:00"/>
    <s v="FortLeve"/>
  </r>
  <r>
    <n v="662"/>
    <x v="16"/>
    <d v="2022-01-06T00:00:00"/>
    <x v="0"/>
    <s v="Curitibanos"/>
    <s v="Lorega"/>
    <s v="O.f 049"/>
    <s v="DC/466/2022"/>
    <x v="1"/>
    <n v="1"/>
    <n v="3958.7"/>
    <n v="3958.7"/>
    <s v="ARP"/>
    <d v="2022-03-01T00:00:00"/>
    <s v="FortLeve"/>
  </r>
  <r>
    <n v="663"/>
    <x v="16"/>
    <d v="2022-01-06T00:00:00"/>
    <x v="0"/>
    <s v="Curitibanos"/>
    <s v="Lorega"/>
    <s v="O.f 049"/>
    <s v="DC/466/2022"/>
    <x v="2"/>
    <n v="1"/>
    <n v="6329.25"/>
    <n v="6329.25"/>
    <s v="ARP"/>
    <d v="2022-03-01T00:00:00"/>
    <s v="FortLeve"/>
  </r>
  <r>
    <n v="664"/>
    <x v="97"/>
    <d v="2021-12-29T00:00:00"/>
    <x v="0"/>
    <s v="São Miguel do Oeste"/>
    <s v="Fabrício"/>
    <s v="O.f 050"/>
    <s v="DC/854/2022"/>
    <x v="3"/>
    <n v="15"/>
    <n v="9586.34"/>
    <n v="143795.1"/>
    <s v="ARP"/>
    <d v="2022-03-01T00:00:00"/>
    <s v="FortLeve"/>
  </r>
  <r>
    <n v="665"/>
    <x v="97"/>
    <d v="2021-12-29T00:00:00"/>
    <x v="0"/>
    <s v="São Miguel do Oeste"/>
    <s v="Fabrício"/>
    <s v="O.f 050"/>
    <s v="DC/854/2022"/>
    <x v="2"/>
    <n v="1"/>
    <n v="6329.25"/>
    <n v="6329.25"/>
    <s v="ARP"/>
    <d v="2022-03-01T00:00:00"/>
    <s v="FortLeve"/>
  </r>
  <r>
    <n v="666"/>
    <x v="97"/>
    <d v="2021-12-29T00:00:00"/>
    <x v="0"/>
    <s v="São Miguel do Oeste"/>
    <s v="Fabrício"/>
    <s v="O.f 050"/>
    <s v="DC/854/2022"/>
    <x v="4"/>
    <n v="1"/>
    <n v="2120.71"/>
    <n v="2120.71"/>
    <s v="ARP"/>
    <d v="2022-03-01T00:00:00"/>
    <s v="FortLeve"/>
  </r>
  <r>
    <n v="667"/>
    <x v="98"/>
    <d v="2022-01-18T00:00:00"/>
    <x v="0"/>
    <s v="Canoinhas"/>
    <s v="Santos"/>
    <s v="O.f 051"/>
    <s v="DC/751/2022"/>
    <x v="4"/>
    <n v="2"/>
    <n v="2120.71"/>
    <n v="4241.42"/>
    <s v="ARP"/>
    <d v="2022-03-01T00:00:00"/>
    <s v="FortLeve"/>
  </r>
  <r>
    <n v="668"/>
    <x v="98"/>
    <d v="2022-01-18T00:00:00"/>
    <x v="0"/>
    <s v="Canoinhas"/>
    <s v="Santos"/>
    <s v="O.f 051"/>
    <s v="DC/751/2022"/>
    <x v="0"/>
    <n v="1"/>
    <n v="3580"/>
    <n v="3580"/>
    <s v="ARP"/>
    <d v="2022-03-01T00:00:00"/>
    <s v="Pica Pau"/>
  </r>
  <r>
    <n v="669"/>
    <x v="99"/>
    <d v="2022-01-04T00:00:00"/>
    <x v="0"/>
    <s v="Joaçaba"/>
    <s v="Flamia"/>
    <s v="O.f 052"/>
    <s v="DC/1013/2022"/>
    <x v="1"/>
    <n v="5"/>
    <n v="3958.7"/>
    <n v="19793.5"/>
    <s v="ARP"/>
    <d v="2022-03-01T00:00:00"/>
    <s v="FortLeve"/>
  </r>
  <r>
    <n v="670"/>
    <x v="99"/>
    <d v="2022-01-04T00:00:00"/>
    <x v="0"/>
    <s v="Joaçaba"/>
    <s v="Flamia"/>
    <s v="O.f 052"/>
    <s v="DC/1013/2022"/>
    <x v="4"/>
    <n v="4"/>
    <n v="2120.71"/>
    <n v="8482.84"/>
    <s v="ARP"/>
    <d v="2022-03-01T00:00:00"/>
    <s v="FortLeve"/>
  </r>
  <r>
    <n v="671"/>
    <x v="99"/>
    <d v="2022-01-04T00:00:00"/>
    <x v="0"/>
    <s v="Joaçaba"/>
    <s v="Flamia"/>
    <s v="O.f 052"/>
    <s v="DC/1013/2022"/>
    <x v="0"/>
    <n v="2"/>
    <n v="3580"/>
    <n v="7160"/>
    <s v="ARP"/>
    <d v="2022-03-01T00:00:00"/>
    <s v="Pica Pau"/>
  </r>
  <r>
    <n v="672"/>
    <x v="57"/>
    <d v="2021-12-23T00:00:00"/>
    <x v="0"/>
    <s v="Chapecó"/>
    <s v="Zamboni"/>
    <s v="O.f 053"/>
    <s v="DC/1054/2022"/>
    <x v="3"/>
    <n v="2"/>
    <n v="9586.34"/>
    <n v="19172.68"/>
    <s v="ARP"/>
    <d v="2022-03-01T00:00:00"/>
    <s v="FortLeve"/>
  </r>
  <r>
    <n v="673"/>
    <x v="57"/>
    <d v="2021-12-23T00:00:00"/>
    <x v="0"/>
    <s v="Chapecó"/>
    <s v="Zamboni"/>
    <s v="O.f 053"/>
    <s v="DC/1054/2022"/>
    <x v="2"/>
    <n v="2"/>
    <n v="6329.25"/>
    <n v="12658.5"/>
    <s v="ARP"/>
    <d v="2022-03-01T00:00:00"/>
    <s v="FortLeve"/>
  </r>
  <r>
    <n v="674"/>
    <x v="57"/>
    <d v="2021-12-23T00:00:00"/>
    <x v="0"/>
    <s v="Chapecó"/>
    <s v="Zamboni"/>
    <s v="O.f 053"/>
    <s v="DC/1054/2022"/>
    <x v="1"/>
    <n v="3"/>
    <n v="3958.7"/>
    <n v="11876.1"/>
    <s v="ARP"/>
    <d v="2022-03-01T00:00:00"/>
    <s v="FortLeve"/>
  </r>
  <r>
    <n v="675"/>
    <x v="57"/>
    <d v="2021-12-23T00:00:00"/>
    <x v="0"/>
    <s v="Chapecó"/>
    <s v="Zamboni"/>
    <s v="O.f 053"/>
    <s v="DC/1054/2022"/>
    <x v="4"/>
    <n v="4"/>
    <n v="2120.71"/>
    <n v="8482.84"/>
    <s v="ARP"/>
    <d v="2022-03-01T00:00:00"/>
    <s v="FortLeve"/>
  </r>
  <r>
    <n v="676"/>
    <x v="57"/>
    <d v="2021-12-23T00:00:00"/>
    <x v="0"/>
    <s v="Chapecó"/>
    <s v="Zamboni"/>
    <s v="O.f 053"/>
    <s v="DC/1054/2022"/>
    <x v="0"/>
    <n v="1"/>
    <n v="3580"/>
    <n v="3580"/>
    <s v="ARP"/>
    <d v="2022-03-01T00:00:00"/>
    <s v="Pica Pau"/>
  </r>
  <r>
    <n v="677"/>
    <x v="57"/>
    <d v="2021-12-23T00:00:00"/>
    <x v="0"/>
    <s v="Concórdia"/>
    <s v="Adilson"/>
    <s v="Of.054"/>
    <s v="DC/1051/2022"/>
    <x v="3"/>
    <n v="8"/>
    <n v="9586.34"/>
    <n v="76690.720000000001"/>
    <s v="ARP"/>
    <d v="2022-03-01T00:00:00"/>
    <s v="FortLeve"/>
  </r>
  <r>
    <n v="678"/>
    <x v="34"/>
    <d v="2021-12-23T00:00:00"/>
    <x v="0"/>
    <s v="Concórdia"/>
    <s v="Adilson"/>
    <s v="Of.054"/>
    <s v="DC/1051/2022"/>
    <x v="4"/>
    <n v="4"/>
    <n v="2120.71"/>
    <n v="8482.84"/>
    <s v="ARP"/>
    <d v="2022-03-01T00:00:00"/>
    <s v="FortLeve"/>
  </r>
  <r>
    <n v="679"/>
    <x v="34"/>
    <d v="2021-12-23T00:00:00"/>
    <x v="0"/>
    <s v="Concórdia"/>
    <s v="Adilson"/>
    <s v="Of.054"/>
    <s v="DC/1051/2022"/>
    <x v="0"/>
    <n v="1"/>
    <n v="3580"/>
    <n v="3580"/>
    <s v="ARP"/>
    <d v="2022-03-01T00:00:00"/>
    <s v="Pica Pau"/>
  </r>
  <r>
    <n v="680"/>
    <x v="26"/>
    <d v="2021-12-23T00:00:00"/>
    <x v="0"/>
    <s v="Maravilha"/>
    <s v="Henrique"/>
    <s v="O.f 055"/>
    <s v="DC/701/2022"/>
    <x v="3"/>
    <n v="17"/>
    <n v="9586.34"/>
    <n v="162967.78"/>
    <s v="ARP"/>
    <d v="2022-03-01T00:00:00"/>
    <s v="FortLeve"/>
  </r>
  <r>
    <n v="681"/>
    <x v="26"/>
    <d v="2021-12-23T00:00:00"/>
    <x v="0"/>
    <s v="Maravilha"/>
    <s v="Henrique"/>
    <s v="O.f 055"/>
    <s v="DC/701/2022"/>
    <x v="2"/>
    <n v="1"/>
    <n v="6329.25"/>
    <n v="6329.25"/>
    <s v="ARP"/>
    <d v="2022-03-01T00:00:00"/>
    <s v="FortLeve"/>
  </r>
  <r>
    <n v="682"/>
    <x v="26"/>
    <d v="2021-12-23T00:00:00"/>
    <x v="0"/>
    <s v="Maravilha"/>
    <s v="Henrique"/>
    <s v="O.f 055"/>
    <s v="DC/701/2022"/>
    <x v="1"/>
    <n v="6"/>
    <n v="3958.7"/>
    <n v="23752.2"/>
    <s v="ARP"/>
    <d v="2022-03-01T00:00:00"/>
    <s v="FortLeve"/>
  </r>
  <r>
    <n v="683"/>
    <x v="26"/>
    <d v="2021-12-23T00:00:00"/>
    <x v="0"/>
    <s v="Maravilha"/>
    <s v="Henrique"/>
    <s v="O.f 055"/>
    <s v="DC/701/2022"/>
    <x v="4"/>
    <n v="2"/>
    <n v="2120.71"/>
    <n v="4241.42"/>
    <s v="ARP"/>
    <d v="2022-03-01T00:00:00"/>
    <s v="FortLeve"/>
  </r>
  <r>
    <n v="684"/>
    <x v="26"/>
    <d v="2021-12-23T00:00:00"/>
    <x v="0"/>
    <s v="Maravilha"/>
    <s v="Henrique"/>
    <s v="O.f 055"/>
    <s v="DC/701/2022"/>
    <x v="0"/>
    <n v="1"/>
    <n v="3580"/>
    <n v="3580"/>
    <s v="ARP"/>
    <d v="2022-03-01T00:00:00"/>
    <s v="Pica Pau"/>
  </r>
  <r>
    <n v="685"/>
    <x v="16"/>
    <d v="2021-03-24T00:00:00"/>
    <x v="1"/>
    <s v="Curitibanos"/>
    <s v="Lorega"/>
    <s v="O.f 056"/>
    <s v="DC/1131/222"/>
    <x v="5"/>
    <n v="580"/>
    <n v="19.059999999999999"/>
    <n v="11054.8"/>
    <s v="ARP"/>
    <d v="2022-03-01T00:00:00"/>
    <s v="Zilli "/>
  </r>
  <r>
    <n v="686"/>
    <x v="16"/>
    <d v="2021-03-24T00:00:00"/>
    <x v="1"/>
    <s v="Curitibanos"/>
    <s v="Lorega"/>
    <s v="O.f 056"/>
    <s v="DC/1131/222"/>
    <x v="6"/>
    <n v="524"/>
    <n v="64.92"/>
    <n v="34018.080000000002"/>
    <s v="ARP"/>
    <d v="2022-03-01T00:00:00"/>
    <s v="Zilli"/>
  </r>
  <r>
    <n v="687"/>
    <x v="16"/>
    <d v="2021-03-24T00:00:00"/>
    <x v="1"/>
    <s v="Curitibanos"/>
    <s v="Lorega"/>
    <s v="O.f 056"/>
    <s v="DC/1131/222"/>
    <x v="16"/>
    <n v="73"/>
    <n v="15.91"/>
    <n v="1161.43"/>
    <s v="ARP"/>
    <d v="2022-03-01T00:00:00"/>
    <s v="Zilli"/>
  </r>
  <r>
    <n v="688"/>
    <x v="16"/>
    <d v="2021-03-24T00:00:00"/>
    <x v="1"/>
    <s v="Curitibanos"/>
    <s v="Lorega"/>
    <s v="O.f 056"/>
    <s v="DC/1131/222"/>
    <x v="9"/>
    <n v="40"/>
    <n v="194.58"/>
    <n v="7783.2"/>
    <s v="CELOG-JB"/>
    <d v="2022-03-01T00:00:00"/>
    <s v="B. V Alimentos Eireli"/>
  </r>
  <r>
    <n v="689"/>
    <x v="16"/>
    <d v="2021-03-24T00:00:00"/>
    <x v="1"/>
    <s v="Curitibanos"/>
    <s v="Lorega"/>
    <s v="O.f 056"/>
    <s v="DC/1131/222"/>
    <x v="8"/>
    <n v="40"/>
    <n v="155.66"/>
    <n v="6226.4"/>
    <s v="CELOG-JB"/>
    <d v="2022-03-01T00:00:00"/>
    <s v="B. V Alimentos Eireli"/>
  </r>
  <r>
    <n v="690"/>
    <x v="16"/>
    <d v="2021-03-24T00:00:00"/>
    <x v="1"/>
    <s v="Curitibanos"/>
    <s v="Lorega"/>
    <s v="O.f 056"/>
    <s v="DC/1131/222"/>
    <x v="7"/>
    <n v="66"/>
    <n v="69.099999999999994"/>
    <n v="4560.6000000000004"/>
    <s v="ARP"/>
    <d v="2022-03-01T00:00:00"/>
    <s v="Zilli"/>
  </r>
  <r>
    <n v="691"/>
    <x v="5"/>
    <d v="2022-01-05T00:00:00"/>
    <x v="0"/>
    <s v="Xanxerê"/>
    <s v="Peri"/>
    <s v="O.f 057"/>
    <s v="DC/379/2022"/>
    <x v="3"/>
    <n v="1"/>
    <n v="9586.34"/>
    <n v="9586.34"/>
    <s v="ARP"/>
    <d v="2022-03-01T00:00:00"/>
    <s v="FortLeve"/>
  </r>
  <r>
    <n v="692"/>
    <x v="5"/>
    <d v="2022-01-05T00:00:00"/>
    <x v="0"/>
    <s v="Xanxerê"/>
    <s v="Peri"/>
    <s v="O.f 057"/>
    <s v="DC/379/2022"/>
    <x v="2"/>
    <n v="1"/>
    <n v="6329.25"/>
    <n v="6329.25"/>
    <s v="ARP"/>
    <d v="2022-03-01T00:00:00"/>
    <s v="FortLeve"/>
  </r>
  <r>
    <n v="693"/>
    <x v="5"/>
    <d v="2022-01-05T00:00:00"/>
    <x v="0"/>
    <s v="Xanxerê"/>
    <s v="Peri"/>
    <s v="O.f 057"/>
    <s v="DC/379/2022"/>
    <x v="1"/>
    <n v="5"/>
    <n v="3958.7"/>
    <n v="19793.5"/>
    <s v="ARP"/>
    <d v="2022-03-01T00:00:00"/>
    <s v="FortLeve"/>
  </r>
  <r>
    <n v="694"/>
    <x v="5"/>
    <d v="2022-01-05T00:00:00"/>
    <x v="0"/>
    <s v="Xanxerê"/>
    <s v="Peri"/>
    <s v="O.f 057"/>
    <s v="DC/379/2022"/>
    <x v="4"/>
    <n v="10"/>
    <n v="2120.71"/>
    <n v="21207.1"/>
    <s v="ARP"/>
    <d v="2022-03-01T00:00:00"/>
    <s v="FortLeve"/>
  </r>
  <r>
    <n v="695"/>
    <x v="78"/>
    <d v="2022-12-29T00:00:00"/>
    <x v="0"/>
    <s v="Concórdia"/>
    <s v="Adilson"/>
    <s v="O.f 058"/>
    <s v="DC/908/2022"/>
    <x v="2"/>
    <n v="4"/>
    <n v="6329.25"/>
    <n v="25317"/>
    <s v="ARP"/>
    <d v="2022-03-01T00:00:00"/>
    <s v="FortLeve"/>
  </r>
  <r>
    <n v="696"/>
    <x v="78"/>
    <d v="2022-12-29T00:00:00"/>
    <x v="0"/>
    <s v="Concórdia"/>
    <s v="Adilson"/>
    <s v="O.f 058"/>
    <s v="DC/908/2022"/>
    <x v="4"/>
    <n v="15"/>
    <n v="2120.71"/>
    <n v="31810.65"/>
    <s v="ARP"/>
    <d v="2022-03-01T00:00:00"/>
    <s v="FortLeve"/>
  </r>
  <r>
    <n v="697"/>
    <x v="78"/>
    <d v="2022-12-29T00:00:00"/>
    <x v="0"/>
    <s v="Concórdia"/>
    <s v="Adilson"/>
    <s v="O.f 058"/>
    <s v="DC/908/2022"/>
    <x v="1"/>
    <n v="2"/>
    <n v="3958.7"/>
    <n v="7917.4"/>
    <s v="ARP"/>
    <d v="2022-03-01T00:00:00"/>
    <s v="FortLeve"/>
  </r>
  <r>
    <n v="698"/>
    <x v="59"/>
    <d v="2022-01-04T00:00:00"/>
    <x v="0"/>
    <s v="Joaçaba"/>
    <s v="Flamia"/>
    <s v="O.f 059"/>
    <s v="DC/965/2022"/>
    <x v="4"/>
    <n v="19"/>
    <n v="2120.71"/>
    <n v="40293.49"/>
    <s v="ARP"/>
    <d v="2022-03-01T00:00:00"/>
    <s v="FortLeve"/>
  </r>
  <r>
    <n v="699"/>
    <x v="9"/>
    <d v="2021-12-27T00:00:00"/>
    <x v="0"/>
    <s v="Xanxerê"/>
    <s v="Peri"/>
    <s v="O.f 060"/>
    <s v="DC/928/2022"/>
    <x v="1"/>
    <n v="7"/>
    <n v="3958.7"/>
    <n v="27710.9"/>
    <s v="ARP"/>
    <d v="2022-03-01T00:00:00"/>
    <s v="FortLeve"/>
  </r>
  <r>
    <n v="700"/>
    <x v="9"/>
    <d v="2021-12-27T00:00:00"/>
    <x v="0"/>
    <s v="Xanxerê"/>
    <s v="Peri"/>
    <s v="O.f 060"/>
    <s v="DC/928/2022"/>
    <x v="4"/>
    <n v="13"/>
    <n v="2120.71"/>
    <n v="27569.23"/>
    <s v="ARP"/>
    <d v="2022-03-01T00:00:00"/>
    <s v="FortLeve"/>
  </r>
  <r>
    <n v="701"/>
    <x v="9"/>
    <d v="2021-12-27T00:00:00"/>
    <x v="0"/>
    <s v="Xanxerê"/>
    <s v="Peri"/>
    <s v="O.f 060"/>
    <s v="DC/928/2022"/>
    <x v="0"/>
    <n v="1"/>
    <n v="3580"/>
    <n v="3580"/>
    <s v="ARP"/>
    <d v="2022-03-01T00:00:00"/>
    <s v="Pica Pau"/>
  </r>
  <r>
    <n v="702"/>
    <x v="100"/>
    <d v="2022-03-24T00:00:00"/>
    <x v="1"/>
    <s v="Joaçaba"/>
    <s v="Flamia"/>
    <s v="Of. 061"/>
    <s v="DC/1138/2022"/>
    <x v="5"/>
    <n v="21"/>
    <n v="19.059999999999999"/>
    <n v="400.26"/>
    <s v="ARP"/>
    <d v="2022-03-01T00:00:00"/>
    <s v="Zilli "/>
  </r>
  <r>
    <n v="703"/>
    <x v="100"/>
    <d v="2022-03-24T00:00:00"/>
    <x v="1"/>
    <s v="Joaçaba"/>
    <s v="Flamia"/>
    <s v="Of. 061"/>
    <s v="DC/1138/2022"/>
    <x v="6"/>
    <n v="566"/>
    <n v="64.92"/>
    <n v="36744.720000000001"/>
    <s v="ARP"/>
    <d v="2022-03-01T00:00:00"/>
    <s v="Zilli"/>
  </r>
  <r>
    <n v="704"/>
    <x v="100"/>
    <d v="2022-03-24T00:00:00"/>
    <x v="1"/>
    <s v="Joaçaba"/>
    <s v="Flamia"/>
    <s v="Of. 061"/>
    <s v="DC/1138/2022"/>
    <x v="16"/>
    <n v="6"/>
    <n v="15.91"/>
    <n v="95.46"/>
    <s v="ARP"/>
    <d v="2022-03-01T00:00:00"/>
    <s v="Zilli"/>
  </r>
  <r>
    <n v="705"/>
    <x v="100"/>
    <d v="2022-03-24T00:00:00"/>
    <x v="1"/>
    <s v="Joaçaba"/>
    <s v="Flamia"/>
    <s v="Of. 061"/>
    <s v="DC/1138/2022"/>
    <x v="7"/>
    <n v="71"/>
    <n v="69.099999999999994"/>
    <n v="4906.1000000000004"/>
    <s v="ARP"/>
    <d v="2022-03-01T00:00:00"/>
    <s v="Zilli"/>
  </r>
  <r>
    <n v="706"/>
    <x v="100"/>
    <d v="2022-03-24T00:00:00"/>
    <x v="1"/>
    <s v="Joaçaba"/>
    <s v="Flamia"/>
    <s v="Of. 061"/>
    <s v="DC/1138/2022"/>
    <x v="17"/>
    <n v="2"/>
    <n v="24.75"/>
    <n v="49.5"/>
    <s v="ARP"/>
    <d v="2022-03-01T00:00:00"/>
    <s v="Zilli"/>
  </r>
  <r>
    <n v="707"/>
    <x v="100"/>
    <d v="2022-03-24T00:00:00"/>
    <x v="1"/>
    <s v="Joaçaba"/>
    <s v="Flamia"/>
    <s v="Of. 061"/>
    <s v="DC/1138/2022"/>
    <x v="18"/>
    <n v="1132"/>
    <n v="1.39"/>
    <n v="1573.48"/>
    <s v="ARP"/>
    <d v="2022-03-01T00:00:00"/>
    <s v="Zilli"/>
  </r>
  <r>
    <n v="708"/>
    <x v="100"/>
    <d v="2022-03-24T00:00:00"/>
    <x v="1"/>
    <s v="Joaçaba"/>
    <s v="Flamia"/>
    <s v="Of. 061"/>
    <s v="DC/1138/2022"/>
    <x v="9"/>
    <n v="9"/>
    <n v="194.58"/>
    <n v="1751.22"/>
    <s v="CELOG-JB"/>
    <d v="2022-03-01T00:00:00"/>
    <s v="B. V Alimentos Eireli"/>
  </r>
  <r>
    <n v="709"/>
    <x v="100"/>
    <d v="2022-03-24T00:00:00"/>
    <x v="1"/>
    <s v="Joaçaba"/>
    <s v="Flamia"/>
    <s v="Of. 061"/>
    <s v="DC/1138/2022"/>
    <x v="8"/>
    <n v="5"/>
    <n v="155.66"/>
    <n v="778.3"/>
    <s v="CELOG-JB"/>
    <d v="2022-03-01T00:00:00"/>
    <s v="B. V Alimentos Eireli"/>
  </r>
  <r>
    <n v="710"/>
    <x v="100"/>
    <d v="2022-03-24T00:00:00"/>
    <x v="1"/>
    <s v="Joaçaba"/>
    <s v="Flamia"/>
    <s v="Of. 061"/>
    <s v="DC/1138/2022"/>
    <x v="10"/>
    <n v="19"/>
    <n v="233.49"/>
    <n v="4436.3100000000004"/>
    <s v="CELOG-JB"/>
    <d v="2022-03-01T00:00:00"/>
    <s v="B. V Alimentos Eireli"/>
  </r>
  <r>
    <n v="711"/>
    <x v="100"/>
    <d v="2022-03-24T00:00:00"/>
    <x v="1"/>
    <s v="Joaçaba"/>
    <s v="Flamia"/>
    <s v="Of. 061"/>
    <s v="DC/1138/2022"/>
    <x v="11"/>
    <n v="15"/>
    <n v="155.66"/>
    <n v="2334.9"/>
    <s v="CELOG-JB"/>
    <d v="2022-03-01T00:00:00"/>
    <s v="B. V Alimentos Eireli"/>
  </r>
  <r>
    <n v="712"/>
    <x v="16"/>
    <d v="2022-03-24T00:00:00"/>
    <x v="1"/>
    <s v="Curitibanos"/>
    <s v="Lorega"/>
    <s v="Of.063"/>
    <s v="DC/1145/2022"/>
    <x v="5"/>
    <n v="251"/>
    <n v="19.059999999999999"/>
    <n v="4784.0600000000004"/>
    <s v="ARP"/>
    <d v="2022-03-01T00:00:00"/>
    <s v="Zilli "/>
  </r>
  <r>
    <n v="713"/>
    <x v="16"/>
    <d v="2022-03-24T00:00:00"/>
    <x v="1"/>
    <s v="Curitibanos"/>
    <s v="Lorega"/>
    <s v="Of.063"/>
    <s v="DC/1145/2022"/>
    <x v="6"/>
    <n v="190"/>
    <n v="64.92"/>
    <n v="12334.8"/>
    <s v="ARP"/>
    <d v="2022-03-01T00:00:00"/>
    <s v="Zilli"/>
  </r>
  <r>
    <n v="714"/>
    <x v="16"/>
    <d v="2022-03-24T00:00:00"/>
    <x v="1"/>
    <s v="Curitibanos"/>
    <s v="Lorega"/>
    <s v="Of.063"/>
    <s v="DC/1145/2022"/>
    <x v="16"/>
    <n v="53"/>
    <n v="15.91"/>
    <n v="843.23"/>
    <s v="ARP"/>
    <d v="2022-03-01T00:00:00"/>
    <s v="Zilli"/>
  </r>
  <r>
    <n v="715"/>
    <x v="16"/>
    <d v="2022-03-24T00:00:00"/>
    <x v="1"/>
    <s v="Curitibanos"/>
    <s v="Lorega"/>
    <s v="Of.063"/>
    <s v="DC/1145/2022"/>
    <x v="7"/>
    <n v="42"/>
    <n v="69.099999999999994"/>
    <n v="2902.2"/>
    <s v="ARP"/>
    <d v="2022-03-01T00:00:00"/>
    <s v="Zilli"/>
  </r>
  <r>
    <n v="716"/>
    <x v="54"/>
    <d v="2021-12-29T00:00:00"/>
    <x v="0"/>
    <s v="Xanxerê"/>
    <s v="Peri"/>
    <s v="Of. 064"/>
    <s v="DC/1021/2022"/>
    <x v="1"/>
    <n v="2"/>
    <n v="3958.7"/>
    <n v="7917.4"/>
    <s v="ARP"/>
    <d v="2022-03-01T00:00:00"/>
    <s v="FortLeve"/>
  </r>
  <r>
    <n v="717"/>
    <x v="54"/>
    <d v="2021-12-29T00:00:00"/>
    <x v="0"/>
    <s v="Xanxerê"/>
    <s v="Peri"/>
    <s v="Of. 064"/>
    <s v="DC/1021/2022"/>
    <x v="4"/>
    <n v="24"/>
    <n v="2120.71"/>
    <n v="50897.04"/>
    <s v="ARP"/>
    <d v="2022-03-01T00:00:00"/>
    <s v="FortLeve"/>
  </r>
  <r>
    <n v="718"/>
    <x v="101"/>
    <d v="2022-01-20T00:00:00"/>
    <x v="0"/>
    <s v="Canoinhas"/>
    <s v="Santos"/>
    <s v="Of. 065"/>
    <s v="DC/917/2022"/>
    <x v="1"/>
    <n v="7"/>
    <n v="3958.7"/>
    <n v="27710.9"/>
    <s v="ARP"/>
    <d v="2022-03-01T00:00:00"/>
    <s v="FortLeve"/>
  </r>
  <r>
    <n v="719"/>
    <x v="101"/>
    <d v="2022-01-20T00:00:00"/>
    <x v="0"/>
    <s v="Canoinhas"/>
    <s v="Santos"/>
    <s v="Of. 065"/>
    <s v="DC/917/2022"/>
    <x v="4"/>
    <n v="7"/>
    <n v="2120.71"/>
    <n v="14844.97"/>
    <s v="ARP"/>
    <d v="2022-03-01T00:00:00"/>
    <s v="FortLeve"/>
  </r>
  <r>
    <n v="720"/>
    <x v="101"/>
    <d v="2022-01-20T00:00:00"/>
    <x v="0"/>
    <s v="Canoinhas"/>
    <s v="Santos"/>
    <s v="Of. 065"/>
    <s v="DC/917/2022"/>
    <x v="0"/>
    <n v="2"/>
    <n v="3580"/>
    <n v="7160"/>
    <s v="ARP"/>
    <d v="2022-03-01T00:00:00"/>
    <s v="Pica Pau"/>
  </r>
  <r>
    <n v="721"/>
    <x v="102"/>
    <d v="2022-12-21T00:00:00"/>
    <x v="0"/>
    <s v="Joaçaba"/>
    <s v="Flamia"/>
    <s v="Of.066"/>
    <s v="DC/1117/2022"/>
    <x v="3"/>
    <n v="1"/>
    <n v="9586.34"/>
    <n v="9586.34"/>
    <s v="ARP"/>
    <d v="2022-03-01T00:00:00"/>
    <s v="FortLeve"/>
  </r>
  <r>
    <n v="722"/>
    <x v="102"/>
    <d v="2022-12-21T00:00:00"/>
    <x v="0"/>
    <s v="Joaçaba"/>
    <s v="Flamia"/>
    <s v="Of.066"/>
    <s v="DC/1117/2022"/>
    <x v="4"/>
    <n v="18"/>
    <n v="2120.71"/>
    <n v="38172.78"/>
    <s v="ARP"/>
    <d v="2022-03-01T00:00:00"/>
    <s v="FortLeve"/>
  </r>
  <r>
    <n v="723"/>
    <x v="102"/>
    <d v="2022-12-21T00:00:00"/>
    <x v="0"/>
    <s v="Joaçaba"/>
    <s v="Flamia"/>
    <s v="Of.066"/>
    <s v="DC/1117/2022"/>
    <x v="0"/>
    <n v="2"/>
    <n v="3580"/>
    <n v="7160"/>
    <s v="ARP"/>
    <d v="2022-03-01T00:00:00"/>
    <s v="Pica Pau"/>
  </r>
  <r>
    <n v="724"/>
    <x v="102"/>
    <d v="2022-12-21T00:00:00"/>
    <x v="0"/>
    <s v="Joaçaba"/>
    <s v="Flamia"/>
    <s v="Of.066"/>
    <s v="DC/1117/2022"/>
    <x v="1"/>
    <n v="5"/>
    <n v="3958.7"/>
    <n v="19793.5"/>
    <s v="ARP"/>
    <d v="2022-03-01T00:00:00"/>
    <s v="FortLeve"/>
  </r>
  <r>
    <n v="725"/>
    <x v="20"/>
    <d v="2022-01-14T00:00:00"/>
    <x v="0"/>
    <s v="Xanxerê"/>
    <s v="Peri"/>
    <s v="Of. 067"/>
    <s v="DC/1087/2022"/>
    <x v="3"/>
    <n v="2"/>
    <n v="9586.34"/>
    <n v="19172.68"/>
    <s v="ARP"/>
    <d v="2022-03-01T00:00:00"/>
    <s v="FortLeve"/>
  </r>
  <r>
    <n v="726"/>
    <x v="20"/>
    <d v="2022-01-14T00:00:00"/>
    <x v="0"/>
    <s v="Xanxerê"/>
    <s v="Peri"/>
    <s v="Of. 067"/>
    <s v="DC/1087/2022"/>
    <x v="2"/>
    <n v="2"/>
    <n v="6329.25"/>
    <n v="12658.5"/>
    <s v="ARP"/>
    <d v="2022-03-01T00:00:00"/>
    <s v="FortLeve"/>
  </r>
  <r>
    <n v="727"/>
    <x v="20"/>
    <d v="2022-01-14T00:00:00"/>
    <x v="0"/>
    <s v="Xanxerê"/>
    <s v="Peri"/>
    <s v="Of. 067"/>
    <s v="DC/1087/2022"/>
    <x v="1"/>
    <n v="3"/>
    <n v="3958.7"/>
    <n v="11876.1"/>
    <s v="ARP"/>
    <d v="2022-03-01T00:00:00"/>
    <s v="FortLeve"/>
  </r>
  <r>
    <n v="728"/>
    <x v="20"/>
    <d v="2022-01-14T00:00:00"/>
    <x v="0"/>
    <s v="Xanxerê"/>
    <s v="Peri"/>
    <s v="Of. 067"/>
    <s v="DC/1087/2022"/>
    <x v="4"/>
    <n v="4"/>
    <n v="2120.71"/>
    <n v="8482.84"/>
    <s v="ARP"/>
    <d v="2022-03-01T00:00:00"/>
    <s v="FortLeve"/>
  </r>
  <r>
    <n v="729"/>
    <x v="103"/>
    <d v="2021-12-22T00:00:00"/>
    <x v="0"/>
    <s v="Maravilha"/>
    <s v="Henrique"/>
    <s v="Of.068"/>
    <s v="DC/1103/2022"/>
    <x v="3"/>
    <n v="7"/>
    <n v="9586.34"/>
    <n v="67104.38"/>
    <s v="ARP"/>
    <d v="2022-03-01T00:00:00"/>
    <s v="FortLeve"/>
  </r>
  <r>
    <n v="730"/>
    <x v="103"/>
    <d v="2021-12-22T00:00:00"/>
    <x v="0"/>
    <s v="Maravilha"/>
    <s v="Henrique"/>
    <s v="Of.068"/>
    <s v="DC/1103/2022"/>
    <x v="2"/>
    <n v="2"/>
    <n v="6329.25"/>
    <n v="12658.5"/>
    <s v="ARP"/>
    <d v="2022-03-01T00:00:00"/>
    <s v="FortLeve"/>
  </r>
  <r>
    <n v="731"/>
    <x v="97"/>
    <d v="2021-12-29T00:00:00"/>
    <x v="0"/>
    <s v="São Miguel do Oeste"/>
    <s v="Fabrício"/>
    <s v="Of.069"/>
    <s v="DC/1214/2022"/>
    <x v="4"/>
    <n v="4"/>
    <n v="2120.71"/>
    <n v="8482.84"/>
    <s v="ARP"/>
    <d v="2022-03-01T00:00:00"/>
    <m/>
  </r>
  <r>
    <n v="732"/>
    <x v="97"/>
    <d v="2021-12-29T00:00:00"/>
    <x v="0"/>
    <s v="São Miguel do Oeste"/>
    <s v="Fabrício"/>
    <s v="Of.069"/>
    <s v="DC/1214/2022"/>
    <x v="0"/>
    <n v="2"/>
    <n v="3580"/>
    <n v="7160"/>
    <s v="ARP"/>
    <d v="2022-03-01T00:00:00"/>
    <m/>
  </r>
  <r>
    <n v="733"/>
    <x v="60"/>
    <d v="2021-12-22T00:00:00"/>
    <x v="0"/>
    <s v="Maravilha"/>
    <s v="Henrique"/>
    <s v="Of.070"/>
    <s v="DC/969/2022"/>
    <x v="2"/>
    <n v="3"/>
    <n v="6329.25"/>
    <n v="18987.75"/>
    <s v="ARP"/>
    <d v="2022-03-01T00:00:00"/>
    <m/>
  </r>
  <r>
    <n v="734"/>
    <x v="60"/>
    <d v="2021-12-22T00:00:00"/>
    <x v="0"/>
    <s v="Maravilha"/>
    <s v="Henrique"/>
    <s v="Of.070"/>
    <s v="DC/969/2022"/>
    <x v="1"/>
    <n v="3"/>
    <n v="3958.7"/>
    <n v="11876.1"/>
    <s v="ARP"/>
    <d v="2022-03-01T00:00:00"/>
    <m/>
  </r>
  <r>
    <n v="735"/>
    <x v="60"/>
    <d v="2021-12-22T00:00:00"/>
    <x v="0"/>
    <s v="Maravilha"/>
    <s v="Henrique"/>
    <s v="Of.070"/>
    <s v="DC/969/2022"/>
    <x v="4"/>
    <n v="8"/>
    <n v="2120.71"/>
    <n v="16965.68"/>
    <s v="ARP"/>
    <d v="2022-03-01T00:00:00"/>
    <m/>
  </r>
  <r>
    <n v="736"/>
    <x v="60"/>
    <d v="2021-12-22T00:00:00"/>
    <x v="0"/>
    <s v="Maravilha"/>
    <s v="Henrique"/>
    <s v="Of.070"/>
    <s v="DC/969/2022"/>
    <x v="0"/>
    <n v="2"/>
    <n v="3580"/>
    <n v="7160"/>
    <s v="ARP"/>
    <d v="2022-03-01T00:00:00"/>
    <m/>
  </r>
  <r>
    <n v="737"/>
    <x v="52"/>
    <s v="22/12/0201"/>
    <x v="0"/>
    <s v="Maravilha"/>
    <s v="Henrique"/>
    <s v="Of.071"/>
    <s v="DC/1125/2022"/>
    <x v="3"/>
    <n v="2"/>
    <n v="9586.34"/>
    <n v="19172.68"/>
    <s v="ARP"/>
    <d v="2022-04-01T00:00:00"/>
    <m/>
  </r>
  <r>
    <n v="738"/>
    <x v="52"/>
    <s v="22/12/0201"/>
    <x v="0"/>
    <s v="Maravilha"/>
    <s v="Henrique"/>
    <s v="Of.071"/>
    <s v="DC/1125/2022"/>
    <x v="2"/>
    <n v="6"/>
    <n v="6329.25"/>
    <n v="37975.5"/>
    <s v="ARP"/>
    <d v="2022-04-01T00:00:00"/>
    <m/>
  </r>
  <r>
    <n v="739"/>
    <x v="52"/>
    <s v="22/12/0201"/>
    <x v="0"/>
    <s v="Maravilha"/>
    <s v="Henrique"/>
    <s v="Of.071"/>
    <s v="DC/1125/2022"/>
    <x v="1"/>
    <n v="2"/>
    <n v="3958.7"/>
    <n v="7917.4"/>
    <s v="ARP"/>
    <d v="2022-04-01T00:00:00"/>
    <m/>
  </r>
  <r>
    <n v="740"/>
    <x v="104"/>
    <d v="2021-12-21T00:00:00"/>
    <x v="0"/>
    <s v="Maravilha"/>
    <s v="Henrique"/>
    <s v="Of.072"/>
    <s v="DC/1005/2022"/>
    <x v="3"/>
    <n v="3"/>
    <n v="9586.34"/>
    <n v="28759.02"/>
    <s v="ARP"/>
    <d v="2022-04-01T00:00:00"/>
    <m/>
  </r>
  <r>
    <n v="741"/>
    <x v="104"/>
    <d v="2021-12-21T00:00:00"/>
    <x v="0"/>
    <s v="Maravilha"/>
    <s v="Henrique"/>
    <s v="Of.072"/>
    <s v="DC/1005/2022"/>
    <x v="2"/>
    <n v="2"/>
    <n v="6329.25"/>
    <n v="12658.5"/>
    <s v="ARP"/>
    <d v="2022-04-01T00:00:00"/>
    <m/>
  </r>
  <r>
    <n v="742"/>
    <x v="104"/>
    <d v="2021-12-21T00:00:00"/>
    <x v="0"/>
    <s v="Maravilha"/>
    <s v="Henrique"/>
    <s v="Of.072"/>
    <s v="DC/1005/2022"/>
    <x v="1"/>
    <n v="3"/>
    <n v="3958.7"/>
    <n v="11876.1"/>
    <s v="ARP"/>
    <d v="2022-04-01T00:00:00"/>
    <m/>
  </r>
  <r>
    <n v="743"/>
    <x v="104"/>
    <d v="2021-12-21T00:00:00"/>
    <x v="0"/>
    <s v="Maravilha"/>
    <s v="Henrique"/>
    <s v="Of.072"/>
    <s v="DC/1005/2022"/>
    <x v="4"/>
    <n v="1"/>
    <n v="2120.71"/>
    <n v="2120.71"/>
    <s v="ARP"/>
    <d v="2022-04-01T00:00:00"/>
    <m/>
  </r>
  <r>
    <n v="744"/>
    <x v="89"/>
    <d v="2022-01-07T00:00:00"/>
    <x v="0"/>
    <s v="Caçador"/>
    <s v="Veríssimo"/>
    <s v="Of.075"/>
    <s v="DC/1237/2022"/>
    <x v="1"/>
    <n v="3"/>
    <n v="3958.7"/>
    <n v="11876.1"/>
    <s v="ARP"/>
    <d v="2022-04-01T00:00:00"/>
    <m/>
  </r>
  <r>
    <n v="745"/>
    <x v="26"/>
    <d v="2021-12-23T00:00:00"/>
    <x v="0"/>
    <s v="Maravilha"/>
    <s v="Henrique"/>
    <s v="Of.076"/>
    <s v="DC/701/2022"/>
    <x v="4"/>
    <n v="2"/>
    <n v="2120.71"/>
    <n v="4241.42"/>
    <s v="ARP"/>
    <d v="2022-04-01T00:00:00"/>
    <m/>
  </r>
  <r>
    <n v="746"/>
    <x v="26"/>
    <d v="2021-12-23T00:00:00"/>
    <x v="0"/>
    <s v="Maravilha"/>
    <s v="Henrique"/>
    <s v="Of.076"/>
    <s v="DC/701/2022"/>
    <x v="0"/>
    <n v="1"/>
    <n v="3580"/>
    <n v="3580"/>
    <s v="ARP"/>
    <d v="2022-04-01T00:00:00"/>
    <m/>
  </r>
  <r>
    <n v="747"/>
    <x v="104"/>
    <d v="2021-12-21T00:00:00"/>
    <x v="0"/>
    <s v="Maravilha"/>
    <s v="Henrique"/>
    <s v="Of.077"/>
    <s v="DC/1005/2022"/>
    <x v="3"/>
    <n v="1"/>
    <n v="9586.34"/>
    <n v="9586.34"/>
    <s v="ARP"/>
    <d v="2022-04-01T00:00:00"/>
    <m/>
  </r>
  <r>
    <n v="748"/>
    <x v="40"/>
    <d v="2022-01-04T00:00:00"/>
    <x v="0"/>
    <s v="Xanxerê"/>
    <s v="Peri"/>
    <s v="Of.078"/>
    <s v="DC/1246/2022"/>
    <x v="4"/>
    <n v="8"/>
    <n v="2120.71"/>
    <n v="16965.68"/>
    <s v="ARP"/>
    <d v="2022-04-01T00:00:00"/>
    <m/>
  </r>
  <r>
    <n v="749"/>
    <x v="40"/>
    <d v="2022-01-04T00:00:00"/>
    <x v="0"/>
    <s v="Xanxerê"/>
    <s v="Peri"/>
    <s v="Of.078"/>
    <s v="DC/1246/2022"/>
    <x v="1"/>
    <n v="1"/>
    <n v="3958.7"/>
    <n v="3958.7"/>
    <s v="ARP"/>
    <d v="2022-04-01T00:00:00"/>
    <m/>
  </r>
  <r>
    <n v="750"/>
    <x v="105"/>
    <d v="2022-02-21T00:00:00"/>
    <x v="0"/>
    <s v="Rio do Sul"/>
    <s v="Sabino"/>
    <s v="Of. 079"/>
    <s v="DC/1271/2022"/>
    <x v="1"/>
    <n v="2"/>
    <n v="3958.7"/>
    <n v="7917.4"/>
    <s v="ARP"/>
    <d v="2022-04-01T00:00:00"/>
    <m/>
  </r>
  <r>
    <n v="751"/>
    <x v="105"/>
    <d v="2022-02-21T00:00:00"/>
    <x v="0"/>
    <s v="Rio do Sul"/>
    <s v="Sabino"/>
    <s v="Of. 079"/>
    <s v="DC/1271/2022"/>
    <x v="4"/>
    <n v="4"/>
    <n v="2120.71"/>
    <n v="8482.84"/>
    <s v="ARP"/>
    <d v="2022-04-01T00:00:00"/>
    <m/>
  </r>
  <r>
    <n v="752"/>
    <x v="105"/>
    <d v="2022-02-21T00:00:00"/>
    <x v="0"/>
    <s v="Rio do Sul"/>
    <s v="Sabino"/>
    <s v="Of. 079"/>
    <s v="DC/1271/2022"/>
    <x v="0"/>
    <n v="1"/>
    <n v="3580"/>
    <n v="3580"/>
    <s v="ARP"/>
    <d v="2022-04-01T00:00:00"/>
    <m/>
  </r>
  <r>
    <n v="753"/>
    <x v="106"/>
    <d v="2022-01-14T00:00:00"/>
    <x v="0"/>
    <s v="Lages"/>
    <s v="Minussi"/>
    <s v="Of. 080"/>
    <s v="DC/1267/2022"/>
    <x v="3"/>
    <n v="5"/>
    <n v="9586.34"/>
    <n v="47931.7"/>
    <s v="ARP"/>
    <d v="2022-04-01T00:00:00"/>
    <m/>
  </r>
  <r>
    <n v="754"/>
    <x v="106"/>
    <d v="2022-01-14T00:00:00"/>
    <x v="0"/>
    <s v="Lages"/>
    <s v="Minussi"/>
    <s v="Of. 080"/>
    <s v="DC/1267/2022"/>
    <x v="2"/>
    <n v="2"/>
    <n v="6329.25"/>
    <n v="12658.5"/>
    <s v="ARP"/>
    <d v="2022-04-01T00:00:00"/>
    <m/>
  </r>
  <r>
    <n v="755"/>
    <x v="106"/>
    <d v="2022-01-14T00:00:00"/>
    <x v="0"/>
    <s v="Lages"/>
    <s v="Minussi"/>
    <s v="Of. 080"/>
    <s v="DC/1267/2022"/>
    <x v="1"/>
    <n v="1"/>
    <n v="3958.7"/>
    <n v="3958.7"/>
    <s v="ARP"/>
    <d v="2022-04-01T00:00:00"/>
    <m/>
  </r>
  <r>
    <n v="756"/>
    <x v="106"/>
    <d v="2022-01-14T00:00:00"/>
    <x v="0"/>
    <s v="Lages"/>
    <s v="Minussi"/>
    <s v="Of. 080"/>
    <s v="DC/1267/2022"/>
    <x v="4"/>
    <n v="2"/>
    <n v="2120.71"/>
    <n v="4241.42"/>
    <s v="ARP"/>
    <d v="2022-04-01T00:00:00"/>
    <m/>
  </r>
  <r>
    <n v="757"/>
    <x v="106"/>
    <d v="2022-01-14T00:00:00"/>
    <x v="0"/>
    <s v="Lages"/>
    <s v="Minussi"/>
    <s v="Of. 080"/>
    <s v="DC/1267/2022"/>
    <x v="0"/>
    <n v="1"/>
    <n v="3580"/>
    <n v="3580"/>
    <s v="ARP"/>
    <d v="2022-04-01T00:00:00"/>
    <m/>
  </r>
  <r>
    <n v="758"/>
    <x v="34"/>
    <d v="2021-12-23T00:00:00"/>
    <x v="0"/>
    <s v="Concórdia"/>
    <s v="Adilson"/>
    <s v="Of. 081"/>
    <s v="DC/1051/2022"/>
    <x v="4"/>
    <n v="1"/>
    <n v="2120.71"/>
    <n v="2120.71"/>
    <s v="ARP"/>
    <d v="2022-04-01T00:00:00"/>
    <m/>
  </r>
  <r>
    <n v="759"/>
    <x v="70"/>
    <d v="2021-12-23T00:00:00"/>
    <x v="0"/>
    <s v="Xanxerê"/>
    <s v="Peri"/>
    <s v="Of 082"/>
    <s v="DC/1397/2022"/>
    <x v="4"/>
    <n v="7"/>
    <n v="2120.71"/>
    <n v="14844.97"/>
    <s v="ARP"/>
    <d v="2022-04-02T00:00:00"/>
    <m/>
  </r>
  <r>
    <n v="760"/>
    <x v="70"/>
    <d v="2021-12-23T00:00:00"/>
    <x v="0"/>
    <s v="Xanxerê"/>
    <s v="Peri"/>
    <s v="Of 082"/>
    <s v="DC/1397/2022"/>
    <x v="1"/>
    <n v="1"/>
    <n v="3958.7"/>
    <n v="3958.7"/>
    <s v="ARP"/>
    <d v="2022-04-03T00:00:00"/>
    <m/>
  </r>
  <r>
    <n v="761"/>
    <x v="70"/>
    <d v="2021-12-23T00:00:00"/>
    <x v="0"/>
    <s v="Xanxerê"/>
    <s v="Peri"/>
    <s v="Of 082"/>
    <s v="DC/1397/2022"/>
    <x v="4"/>
    <n v="9"/>
    <n v="1403.77"/>
    <n v="12633.93"/>
    <s v="ARP"/>
    <m/>
    <m/>
  </r>
  <r>
    <n v="762"/>
    <x v="107"/>
    <d v="2022-05-04T00:00:00"/>
    <x v="7"/>
    <s v="Rio do Sul"/>
    <s v="Sabino"/>
    <s v="Of 85"/>
    <s v="DC/1634/2022"/>
    <x v="10"/>
    <n v="16"/>
    <n v="233.49"/>
    <n v="3735.84"/>
    <s v="CELOG-RS"/>
    <d v="2022-05-01T00:00:00"/>
    <m/>
  </r>
  <r>
    <n v="763"/>
    <x v="107"/>
    <d v="2022-05-04T00:00:00"/>
    <x v="7"/>
    <s v="Rio do Sul"/>
    <s v="Sabino"/>
    <s v="Of 85"/>
    <s v="DC/1634/2022"/>
    <x v="11"/>
    <n v="16"/>
    <n v="155.66"/>
    <n v="2490.56"/>
    <s v="CELOG-RS"/>
    <d v="2022-05-01T00:00:00"/>
    <m/>
  </r>
  <r>
    <n v="764"/>
    <x v="107"/>
    <d v="2022-05-04T00:00:00"/>
    <x v="7"/>
    <s v="Rio do Sul"/>
    <s v="Sabino"/>
    <s v="Of 85"/>
    <s v="DC/1634/2022"/>
    <x v="9"/>
    <n v="41"/>
    <n v="194.58"/>
    <n v="7977.78"/>
    <s v="CELOG-RS"/>
    <d v="2022-05-01T00:00:00"/>
    <m/>
  </r>
  <r>
    <n v="765"/>
    <x v="107"/>
    <d v="2022-05-04T00:00:00"/>
    <x v="7"/>
    <s v="Rio do Sul"/>
    <s v="Sabino"/>
    <s v="Of 85"/>
    <s v="DC/1634/2022"/>
    <x v="8"/>
    <n v="41"/>
    <n v="155.66"/>
    <n v="35957.46"/>
    <s v="CELOG-RS"/>
    <d v="2022-05-01T00:00:00"/>
    <m/>
  </r>
  <r>
    <n v="766"/>
    <x v="107"/>
    <d v="2022-05-04T00:00:00"/>
    <x v="7"/>
    <s v="Rio do Sul"/>
    <s v="Sabino"/>
    <s v="Of 86"/>
    <s v="DC/1636/2022"/>
    <x v="13"/>
    <n v="23"/>
    <n v="98.69"/>
    <n v="2269.87"/>
    <s v="ARP"/>
    <d v="2022-05-01T00:00:00"/>
    <m/>
  </r>
  <r>
    <n v="767"/>
    <x v="108"/>
    <d v="2022-05-05T00:00:00"/>
    <x v="7"/>
    <s v="Rio do Sul"/>
    <s v="Sabino"/>
    <s v="Of 87"/>
    <s v="DC/1640/2022"/>
    <x v="12"/>
    <n v="16"/>
    <n v="18"/>
    <n v="288"/>
    <s v="ARP"/>
    <d v="2022-05-01T00:00:00"/>
    <m/>
  </r>
  <r>
    <n v="768"/>
    <x v="108"/>
    <d v="2022-05-05T00:00:00"/>
    <x v="7"/>
    <s v="Rio do Sul"/>
    <s v="Sabino"/>
    <s v="Of 87"/>
    <s v="DC/1640/2022"/>
    <x v="13"/>
    <n v="36"/>
    <n v="98.69"/>
    <n v="3552.84"/>
    <s v="ARP"/>
    <d v="2022-05-01T00:00:00"/>
    <m/>
  </r>
  <r>
    <n v="769"/>
    <x v="108"/>
    <d v="2022-05-05T00:00:00"/>
    <x v="7"/>
    <s v="Rio do Sul"/>
    <s v="Sabino"/>
    <s v="Of 87"/>
    <s v="DC/1640/2022"/>
    <x v="14"/>
    <n v="94"/>
    <n v="6.45"/>
    <n v="606.29999999999995"/>
    <s v="ARP"/>
    <d v="2022-05-01T00:00:00"/>
    <m/>
  </r>
  <r>
    <n v="770"/>
    <x v="108"/>
    <d v="2022-05-05T00:00:00"/>
    <x v="7"/>
    <s v="Rio do Sul"/>
    <s v="Sabino"/>
    <s v="Of 88"/>
    <s v="DC/1642/2022"/>
    <x v="9"/>
    <n v="2"/>
    <n v="194.58"/>
    <n v="389.16"/>
    <s v="CELOG-RS"/>
    <d v="2022-05-01T00:00:00"/>
    <m/>
  </r>
  <r>
    <n v="771"/>
    <x v="108"/>
    <d v="2022-05-05T00:00:00"/>
    <x v="7"/>
    <s v="Rio do Sul"/>
    <s v="Sabino"/>
    <s v="Of 88"/>
    <s v="DC/1642/2022"/>
    <x v="8"/>
    <n v="2"/>
    <n v="155.66"/>
    <n v="311.32"/>
    <s v="CELOG-RS"/>
    <d v="2022-05-01T00:00:00"/>
    <m/>
  </r>
  <r>
    <n v="772"/>
    <x v="108"/>
    <d v="2022-05-05T00:00:00"/>
    <x v="7"/>
    <s v="Rio do Sul"/>
    <s v="Sabino"/>
    <s v="Of 87"/>
    <s v="DC/1640/2022"/>
    <x v="15"/>
    <n v="36"/>
    <n v="47"/>
    <n v="1692"/>
    <s v="ARP"/>
    <d v="2022-05-01T00:00:00"/>
    <m/>
  </r>
  <r>
    <n v="773"/>
    <x v="109"/>
    <d v="2022-05-05T00:00:00"/>
    <x v="7"/>
    <s v="Criciúma"/>
    <s v="Rosinei"/>
    <s v="Of 89"/>
    <s v="DC/1643/2022"/>
    <x v="13"/>
    <n v="80"/>
    <n v="98.69"/>
    <n v="7895.2"/>
    <s v="ARP"/>
    <d v="2022-05-01T00:00:00"/>
    <m/>
  </r>
  <r>
    <n v="774"/>
    <x v="109"/>
    <d v="2022-05-05T00:00:00"/>
    <x v="7"/>
    <s v="Criciúma"/>
    <s v="Rosinei"/>
    <s v="Of 89"/>
    <s v="DC/1643/2022"/>
    <x v="14"/>
    <n v="150"/>
    <n v="6.45"/>
    <n v="967.5"/>
    <s v="ARP"/>
    <d v="2022-05-01T00:00:00"/>
    <m/>
  </r>
  <r>
    <n v="775"/>
    <x v="109"/>
    <d v="2022-05-05T00:00:00"/>
    <x v="7"/>
    <s v="Criciúma"/>
    <s v="Rosinei"/>
    <s v="Of 89"/>
    <s v="DC/1643/2022"/>
    <x v="15"/>
    <n v="55"/>
    <n v="47"/>
    <n v="2585"/>
    <s v="ARP"/>
    <d v="2022-05-01T00:00:00"/>
    <m/>
  </r>
  <r>
    <n v="776"/>
    <x v="109"/>
    <d v="2022-05-05T00:00:00"/>
    <x v="7"/>
    <s v="Criciúma"/>
    <s v="Rosinei"/>
    <s v="Of 90"/>
    <s v="DC/1644/2022"/>
    <x v="11"/>
    <n v="45"/>
    <n v="155.66"/>
    <n v="7004.7"/>
    <s v="CELOG-FL"/>
    <d v="2022-05-01T00:00:00"/>
    <m/>
  </r>
  <r>
    <n v="777"/>
    <x v="109"/>
    <d v="2022-05-05T00:00:00"/>
    <x v="7"/>
    <s v="Criciúma"/>
    <s v="Rosinei"/>
    <s v="Of 90"/>
    <s v="DC/1644/2022"/>
    <x v="10"/>
    <n v="45"/>
    <n v="233.49"/>
    <n v="10507.05"/>
    <s v="CELOG-FL"/>
    <d v="2022-05-01T00:00:00"/>
    <m/>
  </r>
  <r>
    <n v="778"/>
    <x v="109"/>
    <d v="2022-05-05T00:00:00"/>
    <x v="7"/>
    <s v="Criciúma"/>
    <s v="Rosinei"/>
    <s v="Of 90"/>
    <s v="DC/1644/2022"/>
    <x v="9"/>
    <n v="60"/>
    <n v="194.58"/>
    <n v="11674.8"/>
    <s v="CELOG-FL"/>
    <d v="2022-05-01T00:00:00"/>
    <m/>
  </r>
  <r>
    <n v="779"/>
    <x v="109"/>
    <d v="2022-05-05T00:00:00"/>
    <x v="7"/>
    <s v="Criciúma"/>
    <s v="Rosinei"/>
    <s v="Of 90"/>
    <s v="DC/1644/2022"/>
    <x v="8"/>
    <n v="60"/>
    <n v="155.66"/>
    <n v="9339.6"/>
    <s v="CELOG-FL"/>
    <d v="2022-05-01T00:00:00"/>
    <m/>
  </r>
  <r>
    <n v="780"/>
    <x v="107"/>
    <d v="2022-05-05T00:00:00"/>
    <x v="7"/>
    <s v="Rio do Sul"/>
    <s v="Sabino"/>
    <s v="Of 91"/>
    <s v="DC/1649/2022"/>
    <x v="13"/>
    <n v="41"/>
    <n v="98.69"/>
    <n v="4046.29"/>
    <s v="ARP"/>
    <d v="2022-05-01T00:00:00"/>
    <m/>
  </r>
  <r>
    <n v="781"/>
    <x v="107"/>
    <d v="2022-05-05T00:00:00"/>
    <x v="7"/>
    <s v="Rio do Sul"/>
    <s v="Sabino"/>
    <s v="Of 91"/>
    <s v="DC/1649/2022"/>
    <x v="15"/>
    <n v="64"/>
    <n v="47"/>
    <n v="3008"/>
    <s v="ARP"/>
    <d v="2022-05-01T00:00:00"/>
    <m/>
  </r>
  <r>
    <n v="782"/>
    <x v="107"/>
    <d v="2022-05-05T00:00:00"/>
    <x v="7"/>
    <s v="Rio do Sul"/>
    <s v="Sabino"/>
    <s v="Of.93"/>
    <s v="DC/1652/2022"/>
    <x v="9"/>
    <n v="37"/>
    <n v="194.58"/>
    <n v="7199.46"/>
    <s v="CELOG-RS"/>
    <d v="2022-05-01T00:00:00"/>
    <m/>
  </r>
  <r>
    <n v="783"/>
    <x v="107"/>
    <d v="2022-05-05T00:00:00"/>
    <x v="7"/>
    <s v="Rio do Sul"/>
    <s v="Sabino"/>
    <s v="Of.93"/>
    <s v="DC/1652/2022"/>
    <x v="8"/>
    <n v="37"/>
    <n v="155.66"/>
    <n v="5759.42"/>
    <s v="CELOG-RS"/>
    <d v="2022-05-01T00:00:00"/>
    <m/>
  </r>
  <r>
    <n v="784"/>
    <x v="107"/>
    <d v="2022-05-05T00:00:00"/>
    <x v="7"/>
    <s v="Rio do Sul"/>
    <s v="Sabino"/>
    <s v="Of.93"/>
    <s v="DC/1652/2022"/>
    <x v="10"/>
    <n v="25"/>
    <n v="233.49"/>
    <n v="5837.25"/>
    <s v="CELOG-RS"/>
    <d v="2022-05-01T00:00:00"/>
    <m/>
  </r>
  <r>
    <n v="785"/>
    <x v="107"/>
    <d v="2022-05-05T00:00:00"/>
    <x v="7"/>
    <s v="Rio do Sul"/>
    <s v="Sabino"/>
    <s v="Of.93"/>
    <s v="DC/1652/2022"/>
    <x v="11"/>
    <n v="25"/>
    <n v="155.66"/>
    <n v="3891.5"/>
    <s v="CELOG-RS"/>
    <d v="2022-05-01T00:00:00"/>
    <m/>
  </r>
  <r>
    <n v="786"/>
    <x v="110"/>
    <d v="2022-05-05T00:00:00"/>
    <x v="7"/>
    <s v="Florianópolis"/>
    <s v="Miranda"/>
    <s v="Of.95"/>
    <s v="DC/1658/2022"/>
    <x v="13"/>
    <n v="51"/>
    <n v="98.69"/>
    <n v="5033.1899999999996"/>
    <s v="ARP"/>
    <d v="2022-05-01T00:00:00"/>
    <m/>
  </r>
  <r>
    <n v="787"/>
    <x v="110"/>
    <d v="2022-05-05T00:00:00"/>
    <x v="7"/>
    <s v="Florianópolis"/>
    <s v="Miranda"/>
    <s v="Of.95"/>
    <s v="DC/1658/2022"/>
    <x v="15"/>
    <n v="90"/>
    <n v="47"/>
    <n v="2303"/>
    <s v="ARP"/>
    <d v="2022-05-01T00:00:00"/>
    <m/>
  </r>
  <r>
    <n v="788"/>
    <x v="110"/>
    <d v="2022-05-05T00:00:00"/>
    <x v="7"/>
    <s v="Florianópolis"/>
    <s v="Miranda"/>
    <s v="Of.95"/>
    <s v="DC/1658/2022"/>
    <x v="14"/>
    <n v="147"/>
    <n v="6.45"/>
    <n v="948.15"/>
    <s v="ARP"/>
    <d v="2022-05-01T00:00:00"/>
    <m/>
  </r>
  <r>
    <n v="789"/>
    <x v="110"/>
    <d v="2022-05-05T00:00:00"/>
    <x v="7"/>
    <s v="Florianópolis"/>
    <s v="Miranda"/>
    <s v="Of.95"/>
    <s v="DC/1658/2022"/>
    <x v="12"/>
    <n v="25"/>
    <n v="18"/>
    <n v="450"/>
    <s v="ARP"/>
    <d v="2022-05-01T00:00:00"/>
    <m/>
  </r>
  <r>
    <n v="790"/>
    <x v="110"/>
    <d v="2022-05-05T00:00:00"/>
    <x v="7"/>
    <s v="Florianópolis"/>
    <s v="Miranda"/>
    <s v="Of.96"/>
    <s v="Dc/1659/2022"/>
    <x v="9"/>
    <n v="21"/>
    <n v="194.58"/>
    <n v="4086.18"/>
    <s v="CELOG-FL"/>
    <d v="2022-05-01T00:00:00"/>
    <m/>
  </r>
  <r>
    <n v="791"/>
    <x v="110"/>
    <d v="2022-05-05T00:00:00"/>
    <x v="7"/>
    <s v="Florianópolis"/>
    <s v="Miranda"/>
    <s v="Of.96"/>
    <s v="Dc/1659/2022"/>
    <x v="8"/>
    <n v="21"/>
    <n v="155.66"/>
    <n v="3268.86"/>
    <s v="CELOG-FL"/>
    <d v="2022-05-01T00:00:00"/>
    <m/>
  </r>
  <r>
    <n v="792"/>
    <x v="110"/>
    <d v="2022-05-05T00:00:00"/>
    <x v="7"/>
    <s v="Florianópolis"/>
    <s v="Miranda"/>
    <s v="Of.96"/>
    <s v="Dc/1659/2022"/>
    <x v="10"/>
    <n v="14"/>
    <n v="233.49"/>
    <n v="3268.86"/>
    <s v="CELOG-FL"/>
    <d v="2022-05-01T00:00:00"/>
    <m/>
  </r>
  <r>
    <n v="793"/>
    <x v="110"/>
    <d v="2022-05-05T00:00:00"/>
    <x v="7"/>
    <s v="Florianópolis"/>
    <s v="Miranda"/>
    <s v="Of.96"/>
    <s v="Dc/1659/2022"/>
    <x v="11"/>
    <n v="14"/>
    <n v="155.66"/>
    <n v="2179.2399999999998"/>
    <s v="CELOG-FL"/>
    <d v="2022-05-01T00:00:00"/>
    <m/>
  </r>
  <r>
    <n v="794"/>
    <x v="111"/>
    <d v="2022-05-05T00:00:00"/>
    <x v="7"/>
    <s v="Lages"/>
    <s v="Minussi"/>
    <s v="Of.97"/>
    <s v="DC/1663/2022"/>
    <x v="13"/>
    <n v="37"/>
    <n v="98.69"/>
    <n v="3651.53"/>
    <s v="ARP"/>
    <d v="2022-05-01T00:00:00"/>
    <m/>
  </r>
  <r>
    <n v="795"/>
    <x v="111"/>
    <d v="2022-05-05T00:00:00"/>
    <x v="7"/>
    <s v="Lages"/>
    <s v="Minussi"/>
    <s v="Of.97"/>
    <s v="DC/1663/2022"/>
    <x v="15"/>
    <n v="46"/>
    <n v="47"/>
    <n v="2162"/>
    <s v="ARP"/>
    <d v="2022-05-01T00:00:00"/>
    <m/>
  </r>
  <r>
    <n v="796"/>
    <x v="111"/>
    <d v="2022-05-05T00:00:00"/>
    <x v="7"/>
    <s v="Lages"/>
    <s v="Minussi"/>
    <s v="Of.98"/>
    <s v="DC/1666/2022"/>
    <x v="9"/>
    <n v="46"/>
    <n v="194.58"/>
    <n v="8950.68"/>
    <s v="CELOG-JB"/>
    <d v="2022-05-01T00:00:00"/>
    <m/>
  </r>
  <r>
    <n v="797"/>
    <x v="111"/>
    <d v="2022-05-05T00:00:00"/>
    <x v="7"/>
    <s v="Lages"/>
    <s v="Minussi"/>
    <s v="Of.98"/>
    <s v="DC/1666/2022"/>
    <x v="8"/>
    <n v="46"/>
    <n v="155.66"/>
    <n v="7160.36"/>
    <s v="CELOG-JB"/>
    <d v="2022-05-01T00:00:00"/>
    <m/>
  </r>
  <r>
    <n v="798"/>
    <x v="111"/>
    <d v="2022-05-05T00:00:00"/>
    <x v="7"/>
    <s v="Lages"/>
    <s v="Minussi"/>
    <s v="Of.98"/>
    <s v="DC/1666/2022"/>
    <x v="10"/>
    <n v="31"/>
    <n v="233.49"/>
    <n v="7238.19"/>
    <s v="CELOG-JB"/>
    <d v="2022-05-01T00:00:00"/>
    <m/>
  </r>
  <r>
    <n v="799"/>
    <x v="111"/>
    <d v="2022-05-05T00:00:00"/>
    <x v="7"/>
    <s v="Lages"/>
    <s v="Minussi"/>
    <s v="Of.98"/>
    <s v="DC/1666/2022"/>
    <x v="11"/>
    <n v="31"/>
    <n v="155.66"/>
    <n v="4825.46"/>
    <s v="CELOG-JB"/>
    <d v="2022-05-01T00:00:00"/>
    <m/>
  </r>
  <r>
    <n v="800"/>
    <x v="112"/>
    <d v="2022-05-05T00:00:00"/>
    <x v="7"/>
    <s v="Tubarão"/>
    <s v="Anderson"/>
    <s v="Of.99"/>
    <s v="DC/1668/2022"/>
    <x v="13"/>
    <n v="37"/>
    <n v="98.69"/>
    <n v="3651.53"/>
    <s v="ARP"/>
    <d v="2022-05-01T00:00:00"/>
    <m/>
  </r>
  <r>
    <n v="801"/>
    <x v="112"/>
    <d v="2022-05-05T00:00:00"/>
    <x v="7"/>
    <s v="Tubarão"/>
    <s v="Anderson"/>
    <s v="Of.99"/>
    <s v="DC/1668/2022"/>
    <x v="15"/>
    <n v="37"/>
    <n v="47"/>
    <n v="1739"/>
    <s v="ARP"/>
    <d v="2022-05-01T00:00:00"/>
    <m/>
  </r>
  <r>
    <n v="802"/>
    <x v="112"/>
    <d v="2022-05-05T00:00:00"/>
    <x v="7"/>
    <s v="Tubarão"/>
    <s v="Anderson"/>
    <s v="Of.100"/>
    <s v="DC/1669/2022"/>
    <x v="8"/>
    <n v="12"/>
    <n v="155.66"/>
    <n v="1867.92"/>
    <s v="CELOG-FL"/>
    <d v="2022-05-01T00:00:00"/>
    <m/>
  </r>
  <r>
    <n v="803"/>
    <x v="112"/>
    <d v="2022-05-05T00:00:00"/>
    <x v="7"/>
    <s v="Tubarão"/>
    <s v="Anderson"/>
    <s v="Of.100"/>
    <s v="DC/1669/2022"/>
    <x v="8"/>
    <n v="12"/>
    <n v="155.66"/>
    <n v="1867.92"/>
    <s v="CELOG-FL"/>
    <d v="2022-05-01T00:00:00"/>
    <m/>
  </r>
  <r>
    <n v="804"/>
    <x v="112"/>
    <d v="2022-05-05T00:00:00"/>
    <x v="7"/>
    <s v="Tubarão"/>
    <s v="Anderson"/>
    <s v="Of.100"/>
    <s v="DC/1669/2022"/>
    <x v="10"/>
    <n v="25"/>
    <n v="233.49"/>
    <n v="5837.25"/>
    <s v="CELOG-FL"/>
    <d v="2022-05-01T00:00:00"/>
    <m/>
  </r>
  <r>
    <n v="805"/>
    <x v="112"/>
    <d v="2022-05-05T00:00:00"/>
    <x v="7"/>
    <s v="Tubarão"/>
    <s v="Anderson"/>
    <s v="Of.100"/>
    <s v="DC/1669/2022"/>
    <x v="11"/>
    <n v="25"/>
    <n v="155.66"/>
    <n v="3891.5"/>
    <s v="CELOG-FL"/>
    <d v="2022-05-01T00:00:00"/>
    <m/>
  </r>
  <r>
    <n v="806"/>
    <x v="113"/>
    <d v="2022-05-05T00:00:00"/>
    <x v="7"/>
    <s v="Tubarão"/>
    <s v="Anderson"/>
    <s v="Of.101"/>
    <s v="DC/1673/2022"/>
    <x v="13"/>
    <n v="400"/>
    <n v="98.69"/>
    <n v="39476"/>
    <s v="ARP"/>
    <d v="2022-05-01T00:00:00"/>
    <m/>
  </r>
  <r>
    <n v="807"/>
    <x v="113"/>
    <d v="2022-05-05T00:00:00"/>
    <x v="7"/>
    <s v="Tubarão"/>
    <s v="Anderson"/>
    <s v="Of.101"/>
    <s v="DC/1673/2022"/>
    <x v="15"/>
    <n v="200"/>
    <n v="47"/>
    <n v="9400"/>
    <s v="ARP"/>
    <d v="2022-05-01T00:00:00"/>
    <m/>
  </r>
  <r>
    <n v="808"/>
    <x v="113"/>
    <d v="2022-05-05T00:00:00"/>
    <x v="7"/>
    <s v="Tubarão"/>
    <s v="Anderson"/>
    <s v="Of.101"/>
    <s v="DC/1673/2022"/>
    <x v="14"/>
    <n v="400"/>
    <n v="6.45"/>
    <n v="2580"/>
    <s v="ARP"/>
    <d v="2022-05-01T00:00:00"/>
    <m/>
  </r>
  <r>
    <n v="809"/>
    <x v="113"/>
    <d v="2022-05-05T00:00:00"/>
    <x v="7"/>
    <s v="Tubarão"/>
    <s v="Anderson"/>
    <s v="Of.101"/>
    <s v="DC/1673/2022"/>
    <x v="12"/>
    <n v="100"/>
    <n v="18"/>
    <n v="1800"/>
    <s v="ARP"/>
    <d v="2022-05-01T00:00:00"/>
    <m/>
  </r>
  <r>
    <n v="810"/>
    <x v="113"/>
    <d v="2022-05-05T00:00:00"/>
    <x v="7"/>
    <s v="Tubarão"/>
    <s v="Anderson"/>
    <s v="Of.102"/>
    <s v="DC/1674/2022"/>
    <x v="9"/>
    <n v="100"/>
    <n v="194.58"/>
    <n v="19458"/>
    <s v="CELOG-FL"/>
    <d v="2022-05-01T00:00:00"/>
    <m/>
  </r>
  <r>
    <n v="811"/>
    <x v="113"/>
    <d v="2022-05-05T00:00:00"/>
    <x v="7"/>
    <s v="Tubarão"/>
    <s v="Anderson"/>
    <s v="Of.102"/>
    <s v="DC/1674/2022"/>
    <x v="8"/>
    <n v="100"/>
    <n v="155.66"/>
    <n v="15566"/>
    <s v="CELOG-FL"/>
    <d v="2022-05-01T00:00:00"/>
    <m/>
  </r>
  <r>
    <n v="812"/>
    <x v="113"/>
    <d v="2022-05-05T00:00:00"/>
    <x v="7"/>
    <s v="Tubarão"/>
    <s v="Anderson"/>
    <s v="Of.102"/>
    <s v="DC/1674/2022"/>
    <x v="10"/>
    <n v="100"/>
    <n v="233.49"/>
    <n v="23349"/>
    <s v="CELOG-FL"/>
    <d v="2022-05-01T00:00:00"/>
    <m/>
  </r>
  <r>
    <n v="813"/>
    <x v="113"/>
    <d v="2022-05-05T00:00:00"/>
    <x v="7"/>
    <s v="Tubarão"/>
    <s v="Anderson"/>
    <s v="Of.102"/>
    <s v="DC/1674/2022"/>
    <x v="11"/>
    <n v="100"/>
    <n v="155.66"/>
    <n v="15566"/>
    <s v="CELOG-FL"/>
    <d v="2022-05-01T00:00:00"/>
    <m/>
  </r>
  <r>
    <n v="814"/>
    <x v="114"/>
    <d v="2022-05-05T00:00:00"/>
    <x v="7"/>
    <s v="Rio do Sul"/>
    <s v="Sabino"/>
    <s v="Of.103"/>
    <s v="DC/1654/2022"/>
    <x v="13"/>
    <n v="27"/>
    <n v="98.69"/>
    <n v="2664.63"/>
    <s v="ARP"/>
    <d v="2022-05-01T00:00:00"/>
    <m/>
  </r>
  <r>
    <n v="815"/>
    <x v="114"/>
    <d v="2022-05-05T00:00:00"/>
    <x v="7"/>
    <s v="Rio do Sul"/>
    <s v="Sabino"/>
    <s v="Of.103"/>
    <s v="DC/1654/2022"/>
    <x v="15"/>
    <n v="22"/>
    <n v="47"/>
    <n v="1034"/>
    <s v="ARP"/>
    <d v="2022-05-01T00:00:00"/>
    <m/>
  </r>
  <r>
    <n v="816"/>
    <x v="114"/>
    <d v="2022-05-05T00:00:00"/>
    <x v="7"/>
    <s v="Rio do Sul"/>
    <s v="Sabino"/>
    <s v="Of.103"/>
    <s v="DC/1654/2022"/>
    <x v="14"/>
    <n v="83"/>
    <n v="6.45"/>
    <n v="535.35"/>
    <s v="ARP"/>
    <d v="2022-05-01T00:00:00"/>
    <m/>
  </r>
  <r>
    <n v="817"/>
    <x v="114"/>
    <d v="2022-05-05T00:00:00"/>
    <x v="7"/>
    <s v="Rio do Sul"/>
    <s v="Sabino"/>
    <s v="Of.123"/>
    <s v="DC/1784/2022"/>
    <x v="9"/>
    <n v="55"/>
    <n v="259.7"/>
    <n v="14283.5"/>
    <s v="CELOG-RS"/>
    <d v="2022-05-01T00:00:00"/>
    <m/>
  </r>
  <r>
    <n v="818"/>
    <x v="114"/>
    <d v="2022-05-05T00:00:00"/>
    <x v="7"/>
    <s v="Rio do Sul"/>
    <s v="Sabino"/>
    <s v="Of.123"/>
    <s v="DC/1784/2022"/>
    <x v="8"/>
    <n v="55"/>
    <n v="142.49"/>
    <n v="7836.95"/>
    <s v="CELOG-RS"/>
    <d v="2022-05-01T00:00:00"/>
    <m/>
  </r>
  <r>
    <n v="819"/>
    <x v="114"/>
    <d v="2022-05-05T00:00:00"/>
    <x v="7"/>
    <s v="Rio do Sul"/>
    <s v="Sabino"/>
    <s v="Of.123"/>
    <s v="DC/1784/2022"/>
    <x v="10"/>
    <n v="43"/>
    <n v="434.8"/>
    <n v="18696.400000000001"/>
    <s v="CELOG-RS"/>
    <d v="2022-05-01T00:00:00"/>
    <m/>
  </r>
  <r>
    <n v="820"/>
    <x v="114"/>
    <d v="2022-05-05T00:00:00"/>
    <x v="7"/>
    <s v="Rio do Sul"/>
    <s v="Sabino"/>
    <s v="Of.123"/>
    <s v="DC/1784/2022"/>
    <x v="11"/>
    <n v="43"/>
    <n v="173.6"/>
    <n v="7464.8"/>
    <s v="CELOG-RS"/>
    <d v="2022-05-01T00:00:00"/>
    <m/>
  </r>
  <r>
    <n v="821"/>
    <x v="107"/>
    <d v="2022-05-05T00:00:00"/>
    <x v="7"/>
    <s v="Rio do Sul"/>
    <s v="Sabino"/>
    <s v="Of.104"/>
    <s v="DC/1675/2022"/>
    <x v="13"/>
    <n v="107"/>
    <n v="98.69"/>
    <n v="10559.83"/>
    <s v="ARP"/>
    <d v="2022-05-01T00:00:00"/>
    <m/>
  </r>
  <r>
    <n v="822"/>
    <x v="107"/>
    <d v="2022-05-05T00:00:00"/>
    <x v="7"/>
    <s v="Rio do Sul"/>
    <s v="Sabino"/>
    <s v="Of.104"/>
    <s v="DC/1675/2022"/>
    <x v="15"/>
    <n v="107"/>
    <n v="47"/>
    <n v="5029"/>
    <s v="ARP"/>
    <d v="2022-05-01T00:00:00"/>
    <m/>
  </r>
  <r>
    <n v="823"/>
    <x v="115"/>
    <d v="2022-05-05T00:00:00"/>
    <x v="7"/>
    <s v="Araranguá"/>
    <s v="Rafael"/>
    <s v="Of.105"/>
    <s v="DC/1677/2022"/>
    <x v="13"/>
    <n v="277"/>
    <n v="98.69"/>
    <n v="27337.13"/>
    <s v="ARP"/>
    <d v="2022-05-01T00:00:00"/>
    <m/>
  </r>
  <r>
    <n v="824"/>
    <x v="115"/>
    <d v="2022-05-05T00:00:00"/>
    <x v="7"/>
    <s v="Araranguá"/>
    <s v="Rafael"/>
    <s v="Of.105"/>
    <s v="DC/1677/2022"/>
    <x v="15"/>
    <n v="277"/>
    <n v="47"/>
    <n v="13019"/>
    <s v="ARP"/>
    <d v="2022-05-01T00:00:00"/>
    <m/>
  </r>
  <r>
    <n v="825"/>
    <x v="116"/>
    <d v="2022-05-05T00:00:00"/>
    <x v="7"/>
    <s v="Taió"/>
    <s v="Alexander"/>
    <s v="Of.106"/>
    <s v="DC/1678/2022"/>
    <x v="13"/>
    <n v="38"/>
    <n v="98.69"/>
    <n v="3750.22"/>
    <s v="ARP"/>
    <d v="2022-05-01T00:00:00"/>
    <m/>
  </r>
  <r>
    <n v="826"/>
    <x v="116"/>
    <d v="2022-05-05T00:00:00"/>
    <x v="7"/>
    <s v="Taió"/>
    <s v="Alexander"/>
    <s v="Of.106"/>
    <s v="DC/1678/2022"/>
    <x v="15"/>
    <n v="41"/>
    <n v="47"/>
    <n v="1927"/>
    <s v="ARP"/>
    <d v="2022-05-01T00:00:00"/>
    <m/>
  </r>
  <r>
    <n v="827"/>
    <x v="116"/>
    <d v="2022-05-05T00:00:00"/>
    <x v="7"/>
    <s v="Taió"/>
    <s v="Alexander"/>
    <s v="Of.106"/>
    <s v="DC/1678/2022"/>
    <x v="14"/>
    <n v="46"/>
    <n v="6.45"/>
    <n v="296.7"/>
    <s v="ARP"/>
    <d v="2022-05-01T00:00:00"/>
    <m/>
  </r>
  <r>
    <n v="828"/>
    <x v="116"/>
    <d v="2022-05-05T00:00:00"/>
    <x v="7"/>
    <s v="Taió"/>
    <s v="Alexander"/>
    <s v="Of.107"/>
    <s v="DC/1679/2022"/>
    <x v="9"/>
    <n v="48"/>
    <n v="194.58"/>
    <n v="9339.84"/>
    <s v="CELOG-RS"/>
    <d v="2022-05-01T00:00:00"/>
    <m/>
  </r>
  <r>
    <n v="829"/>
    <x v="116"/>
    <d v="2022-05-05T00:00:00"/>
    <x v="7"/>
    <s v="Taió"/>
    <s v="Alexander"/>
    <s v="Of.107"/>
    <s v="DC/1679/2022"/>
    <x v="8"/>
    <n v="49"/>
    <n v="155.66"/>
    <n v="7627.34"/>
    <s v="CELOG-RS"/>
    <d v="2022-05-01T00:00:00"/>
    <m/>
  </r>
  <r>
    <n v="830"/>
    <x v="116"/>
    <d v="2022-05-05T00:00:00"/>
    <x v="7"/>
    <s v="Taió"/>
    <s v="Alexander"/>
    <s v="Of.107"/>
    <s v="DC/1679/2022"/>
    <x v="10"/>
    <n v="33"/>
    <n v="233.49"/>
    <n v="7705.17"/>
    <s v="CELOG-RS"/>
    <d v="2022-05-01T00:00:00"/>
    <m/>
  </r>
  <r>
    <n v="831"/>
    <x v="116"/>
    <d v="2022-05-05T00:00:00"/>
    <x v="7"/>
    <s v="Taió"/>
    <s v="Alexander"/>
    <s v="Of.107"/>
    <s v="DC/1679/2022"/>
    <x v="11"/>
    <n v="37"/>
    <n v="155.66"/>
    <n v="5759.42"/>
    <s v="CELOG-RS"/>
    <d v="2022-05-01T00:00:00"/>
    <m/>
  </r>
  <r>
    <n v="832"/>
    <x v="117"/>
    <d v="2022-05-05T00:00:00"/>
    <x v="7"/>
    <s v="Tubarão"/>
    <s v="Anderson"/>
    <s v="Of.108"/>
    <s v="Dc/1672/2022"/>
    <x v="13"/>
    <n v="115"/>
    <n v="98.69"/>
    <n v="11349.35"/>
    <s v="ARP"/>
    <d v="2022-05-01T00:00:00"/>
    <m/>
  </r>
  <r>
    <n v="833"/>
    <x v="117"/>
    <d v="2022-05-05T00:00:00"/>
    <x v="7"/>
    <s v="Tubarão"/>
    <s v="Anderson"/>
    <s v="Of.108"/>
    <s v="Dc/1672/2022"/>
    <x v="15"/>
    <n v="113"/>
    <n v="47"/>
    <n v="5311"/>
    <s v="ARP"/>
    <d v="2022-05-01T00:00:00"/>
    <m/>
  </r>
  <r>
    <n v="834"/>
    <x v="117"/>
    <d v="2022-05-05T00:00:00"/>
    <x v="7"/>
    <s v="Tubarão"/>
    <s v="Anderson"/>
    <s v="Of.108"/>
    <s v="Dc/1672/2022"/>
    <x v="14"/>
    <n v="338"/>
    <n v="6.45"/>
    <n v="2180.1"/>
    <s v="ARP"/>
    <d v="2022-05-01T00:00:00"/>
    <m/>
  </r>
  <r>
    <n v="835"/>
    <x v="117"/>
    <d v="2022-05-05T00:00:00"/>
    <x v="7"/>
    <s v="Tubarão"/>
    <s v="Anderson"/>
    <s v="Of.109"/>
    <s v="DC/1696/2022"/>
    <x v="9"/>
    <n v="159"/>
    <n v="194.58"/>
    <n v="30938.22"/>
    <s v="CELOG-FL"/>
    <d v="2022-05-01T00:00:00"/>
    <m/>
  </r>
  <r>
    <n v="836"/>
    <x v="117"/>
    <d v="2022-05-05T00:00:00"/>
    <x v="7"/>
    <s v="Tubarão"/>
    <s v="Anderson"/>
    <s v="Of.109"/>
    <s v="DC/1696/2022"/>
    <x v="8"/>
    <n v="159"/>
    <n v="155.66"/>
    <n v="24749.94"/>
    <s v="CELOG-FL"/>
    <d v="2022-05-01T00:00:00"/>
    <m/>
  </r>
  <r>
    <n v="837"/>
    <x v="117"/>
    <d v="2022-05-05T00:00:00"/>
    <x v="7"/>
    <s v="Tubarão"/>
    <s v="Anderson"/>
    <s v="Of.109"/>
    <s v="DC/1696/2022"/>
    <x v="10"/>
    <n v="97"/>
    <n v="233.49"/>
    <n v="22648.53"/>
    <s v="CELOG-FL"/>
    <d v="2022-05-01T00:00:00"/>
    <m/>
  </r>
  <r>
    <n v="838"/>
    <x v="117"/>
    <d v="2022-05-05T00:00:00"/>
    <x v="7"/>
    <s v="Tubarão"/>
    <s v="Anderson"/>
    <s v="Of.109"/>
    <s v="DC/1696/2022"/>
    <x v="11"/>
    <n v="97"/>
    <n v="155.66"/>
    <n v="15099.02"/>
    <s v="CELOG-FL"/>
    <d v="2022-05-01T00:00:00"/>
    <m/>
  </r>
  <r>
    <n v="839"/>
    <x v="111"/>
    <d v="2022-05-05T00:00:00"/>
    <x v="7"/>
    <s v="Lages"/>
    <s v="Minussi"/>
    <s v="Of.110"/>
    <s v="DC/1697/2022"/>
    <x v="13"/>
    <n v="77"/>
    <n v="98.69"/>
    <n v="7599.13"/>
    <s v="ARP"/>
    <d v="2022-05-01T00:00:00"/>
    <m/>
  </r>
  <r>
    <n v="840"/>
    <x v="111"/>
    <d v="2022-05-05T00:00:00"/>
    <x v="7"/>
    <s v="Lages"/>
    <s v="Minussi"/>
    <s v="Of.110"/>
    <s v="DC/1697/2022"/>
    <x v="15"/>
    <n v="77"/>
    <n v="47"/>
    <n v="3619"/>
    <s v="ARP"/>
    <d v="2022-05-01T00:00:00"/>
    <m/>
  </r>
  <r>
    <n v="841"/>
    <x v="111"/>
    <d v="2022-05-05T00:00:00"/>
    <x v="7"/>
    <s v="Lages"/>
    <s v="Minussi"/>
    <s v="Of.111"/>
    <s v="DC/1698/2022"/>
    <x v="9"/>
    <n v="77"/>
    <n v="194.58"/>
    <n v="14982.66"/>
    <s v="CELOG-RS"/>
    <d v="2022-05-01T00:00:00"/>
    <m/>
  </r>
  <r>
    <n v="842"/>
    <x v="111"/>
    <d v="2022-05-05T00:00:00"/>
    <x v="7"/>
    <s v="Lages"/>
    <s v="Minussi"/>
    <s v="Of.111"/>
    <s v="DC/1698/2022"/>
    <x v="8"/>
    <n v="77"/>
    <n v="155.66"/>
    <n v="11985.82"/>
    <s v="CELOG-RS"/>
    <d v="2022-05-01T00:00:00"/>
    <m/>
  </r>
  <r>
    <n v="843"/>
    <x v="111"/>
    <d v="2022-05-05T00:00:00"/>
    <x v="7"/>
    <s v="Lages"/>
    <s v="Minussi"/>
    <s v="Of.111"/>
    <s v="DC/1698/2022"/>
    <x v="10"/>
    <n v="77"/>
    <n v="233.49"/>
    <n v="17978.73"/>
    <s v="CELOG-RS"/>
    <d v="2022-05-01T00:00:00"/>
    <m/>
  </r>
  <r>
    <n v="844"/>
    <x v="111"/>
    <d v="2022-05-05T00:00:00"/>
    <x v="7"/>
    <s v="Lages"/>
    <s v="Minussi"/>
    <s v="Of.111"/>
    <s v="DC/1698/2022"/>
    <x v="11"/>
    <n v="77"/>
    <n v="155.66"/>
    <n v="11985.82"/>
    <s v="CELOG-RS"/>
    <d v="2022-05-01T00:00:00"/>
    <m/>
  </r>
  <r>
    <n v="845"/>
    <x v="113"/>
    <d v="2022-05-05T00:00:00"/>
    <x v="7"/>
    <s v="Tubarão"/>
    <s v="Anderson"/>
    <s v="Of.112"/>
    <s v="DC/1674/2022"/>
    <x v="8"/>
    <n v="100"/>
    <n v="155.66"/>
    <n v="15566"/>
    <s v="CELOG-FL"/>
    <d v="2022-05-01T00:00:00"/>
    <m/>
  </r>
  <r>
    <n v="846"/>
    <x v="113"/>
    <d v="2022-05-05T00:00:00"/>
    <x v="7"/>
    <s v="Tubarão"/>
    <s v="Anderson"/>
    <s v="Of.112"/>
    <s v="DC/1674/2022"/>
    <x v="11"/>
    <n v="100"/>
    <n v="155.66"/>
    <n v="15566"/>
    <s v="CELOG-FL"/>
    <d v="2022-05-01T00:00:00"/>
    <m/>
  </r>
  <r>
    <n v="847"/>
    <x v="113"/>
    <d v="2022-05-05T00:00:00"/>
    <x v="7"/>
    <s v="Tubarão"/>
    <s v="Anderson"/>
    <s v="Of.112"/>
    <s v="DC/1674/2022"/>
    <x v="9"/>
    <n v="100"/>
    <n v="194.58"/>
    <n v="19458"/>
    <s v="CELOG-FL"/>
    <d v="2022-05-01T00:00:00"/>
    <m/>
  </r>
  <r>
    <n v="848"/>
    <x v="113"/>
    <d v="2022-05-05T00:00:00"/>
    <x v="7"/>
    <s v="Tubarão"/>
    <s v="Anderson"/>
    <s v="Of.112"/>
    <s v="DC/1674/2022"/>
    <x v="10"/>
    <n v="100"/>
    <n v="233.49"/>
    <n v="23349"/>
    <s v="CELOG-FL"/>
    <d v="2022-05-01T00:00:00"/>
    <m/>
  </r>
  <r>
    <n v="849"/>
    <x v="108"/>
    <d v="2022-05-05T00:00:00"/>
    <x v="7"/>
    <s v="Rio do Sul"/>
    <s v="Sabino"/>
    <s v="Of.113"/>
    <s v="DC/1700/2022"/>
    <x v="9"/>
    <n v="16"/>
    <n v="194.58"/>
    <n v="3113.28"/>
    <s v="CELOG-RS"/>
    <d v="2022-05-01T00:00:00"/>
    <m/>
  </r>
  <r>
    <n v="850"/>
    <x v="108"/>
    <d v="2022-05-05T00:00:00"/>
    <x v="7"/>
    <s v="Rio do Sul"/>
    <s v="Sabino"/>
    <s v="Of.113"/>
    <s v="DC/1700/2022"/>
    <x v="8"/>
    <n v="16"/>
    <n v="155.66"/>
    <n v="2490.56"/>
    <s v="CELOG-RS"/>
    <d v="2022-05-01T00:00:00"/>
    <m/>
  </r>
  <r>
    <n v="851"/>
    <x v="108"/>
    <d v="2022-05-05T00:00:00"/>
    <x v="7"/>
    <s v="Rio do Sul"/>
    <s v="Sabino"/>
    <s v="Of.113"/>
    <s v="DC/1700/2022"/>
    <x v="10"/>
    <n v="7"/>
    <n v="233.49"/>
    <n v="1634.43"/>
    <s v="CELOG-RS"/>
    <d v="2022-05-01T00:00:00"/>
    <m/>
  </r>
  <r>
    <n v="852"/>
    <x v="108"/>
    <d v="2022-05-05T00:00:00"/>
    <x v="7"/>
    <s v="Rio do Sul"/>
    <s v="Sabino"/>
    <s v="Of.113"/>
    <s v="DC/1700/2022"/>
    <x v="11"/>
    <n v="7"/>
    <n v="155.66"/>
    <n v="1089.6199999999999"/>
    <s v="CELOG-RS"/>
    <d v="2022-05-01T00:00:00"/>
    <m/>
  </r>
  <r>
    <n v="853"/>
    <x v="107"/>
    <d v="2022-05-05T00:00:00"/>
    <x v="7"/>
    <s v="Rio do Sul"/>
    <s v="Sabino"/>
    <s v="Of.115"/>
    <s v="DC/1685/2022"/>
    <x v="9"/>
    <n v="11"/>
    <n v="194.58"/>
    <n v="2140.38"/>
    <s v="CELOG-RS"/>
    <d v="2022-05-01T00:00:00"/>
    <m/>
  </r>
  <r>
    <n v="854"/>
    <x v="107"/>
    <d v="2022-05-05T00:00:00"/>
    <x v="7"/>
    <s v="Rio do Sul"/>
    <s v="Sabino"/>
    <s v="Of.115"/>
    <s v="DC/1685/2022"/>
    <x v="8"/>
    <n v="11"/>
    <n v="155.66"/>
    <n v="1712.26"/>
    <s v="CELOG-RS"/>
    <d v="2022-05-01T00:00:00"/>
    <m/>
  </r>
  <r>
    <n v="855"/>
    <x v="107"/>
    <d v="2022-05-05T00:00:00"/>
    <x v="7"/>
    <s v="Rio do Sul"/>
    <s v="Sabino"/>
    <s v="Of.115"/>
    <s v="DC/1685/2022"/>
    <x v="10"/>
    <n v="6"/>
    <n v="233.49"/>
    <n v="1400.94"/>
    <s v="CELOG-RS"/>
    <d v="2022-05-01T00:00:00"/>
    <m/>
  </r>
  <r>
    <n v="856"/>
    <x v="107"/>
    <d v="2022-05-05T00:00:00"/>
    <x v="7"/>
    <s v="Rio do Sul"/>
    <s v="Sabino"/>
    <s v="Of.115"/>
    <s v="DC/1685/2022"/>
    <x v="11"/>
    <n v="6"/>
    <n v="155.66"/>
    <n v="933.96"/>
    <s v="CELOG-RS"/>
    <d v="2022-05-01T00:00:00"/>
    <m/>
  </r>
  <r>
    <n v="857"/>
    <x v="1"/>
    <d v="2021-12-30T00:00:00"/>
    <x v="0"/>
    <s v="Chapecó"/>
    <s v="Zamboni"/>
    <s v="Of.116"/>
    <s v="DC/1592/2022"/>
    <x v="3"/>
    <n v="15"/>
    <n v="9586.34"/>
    <n v="143795.1"/>
    <s v="ARP"/>
    <d v="2022-05-01T00:00:00"/>
    <m/>
  </r>
  <r>
    <n v="858"/>
    <x v="58"/>
    <d v="2022-01-06T00:00:00"/>
    <x v="0"/>
    <s v="São Miguel do Oeste"/>
    <s v="Fabrício"/>
    <s v="Of.117"/>
    <s v="DC/1568/2022"/>
    <x v="1"/>
    <n v="4"/>
    <n v="3958.7"/>
    <n v="15834.8"/>
    <s v="ARP"/>
    <d v="2022-05-01T00:00:00"/>
    <m/>
  </r>
  <r>
    <n v="859"/>
    <x v="58"/>
    <d v="2022-01-06T00:00:00"/>
    <x v="0"/>
    <s v="São Miguel do Oeste"/>
    <s v="Fabrício"/>
    <s v="Of.117"/>
    <s v="DC/1568/2022"/>
    <x v="2"/>
    <n v="1"/>
    <n v="6329.25"/>
    <n v="6329.25"/>
    <s v="ARP"/>
    <d v="2022-05-01T00:00:00"/>
    <m/>
  </r>
  <r>
    <n v="860"/>
    <x v="118"/>
    <d v="2022-05-05T00:00:00"/>
    <x v="7"/>
    <s v="Curitibanos"/>
    <s v="Lorega"/>
    <s v="Of.118"/>
    <s v="DC/1756/2022"/>
    <x v="13"/>
    <n v="70"/>
    <n v="98.69"/>
    <n v="6908.3"/>
    <s v="ARP"/>
    <d v="2022-05-01T00:00:00"/>
    <m/>
  </r>
  <r>
    <n v="861"/>
    <x v="110"/>
    <d v="2022-05-05T00:00:00"/>
    <x v="7"/>
    <s v="Florianópolis"/>
    <s v="Miranda"/>
    <s v="Of.119"/>
    <s v="DC/1757/2022"/>
    <x v="13"/>
    <n v="159"/>
    <n v="98.69"/>
    <n v="15691.71"/>
    <s v="ARP"/>
    <d v="2022-05-01T00:00:00"/>
    <m/>
  </r>
  <r>
    <n v="862"/>
    <x v="110"/>
    <d v="2022-05-05T00:00:00"/>
    <x v="7"/>
    <s v="Florianópolis"/>
    <s v="Miranda"/>
    <s v="Of.119"/>
    <s v="DC/1757/2022"/>
    <x v="15"/>
    <n v="41"/>
    <n v="47"/>
    <n v="1927"/>
    <s v="ARP"/>
    <d v="2022-05-01T00:00:00"/>
    <m/>
  </r>
  <r>
    <n v="863"/>
    <x v="110"/>
    <d v="2022-05-05T00:00:00"/>
    <x v="7"/>
    <s v="Florianópolis"/>
    <s v="Miranda"/>
    <s v="Of.119"/>
    <s v="DC/1757/2022"/>
    <x v="14"/>
    <n v="318"/>
    <n v="6.45"/>
    <n v="2051.1"/>
    <s v="ARP"/>
    <d v="2022-05-01T00:00:00"/>
    <m/>
  </r>
  <r>
    <n v="864"/>
    <x v="114"/>
    <d v="2022-05-05T00:00:00"/>
    <x v="7"/>
    <s v="Rio do Sul"/>
    <s v="Sabino"/>
    <s v="Of.121"/>
    <s v="DC/1783/2022"/>
    <x v="13"/>
    <n v="149"/>
    <n v="98.69"/>
    <n v="14704.81"/>
    <s v="ARP"/>
    <d v="2022-05-01T00:00:00"/>
    <m/>
  </r>
  <r>
    <n v="865"/>
    <x v="114"/>
    <d v="2022-05-05T00:00:00"/>
    <x v="7"/>
    <s v="Rio do Sul"/>
    <s v="Sabino"/>
    <s v="Of.121"/>
    <s v="DC/1783/2022"/>
    <x v="15"/>
    <n v="117"/>
    <n v="47"/>
    <n v="5499"/>
    <s v="ARP"/>
    <d v="2022-05-01T00:00:00"/>
    <m/>
  </r>
  <r>
    <n v="866"/>
    <x v="114"/>
    <d v="2022-05-05T00:00:00"/>
    <x v="7"/>
    <s v="Rio do Sul"/>
    <s v="Sabino"/>
    <s v="Of.121"/>
    <s v="DC/1783/2022"/>
    <x v="14"/>
    <n v="149"/>
    <n v="6.45"/>
    <n v="961.05"/>
    <s v="ARP"/>
    <d v="2022-05-01T00:00:00"/>
    <m/>
  </r>
  <r>
    <n v="867"/>
    <x v="39"/>
    <d v="2021-12-20T00:00:00"/>
    <x v="0"/>
    <s v="Maravilha"/>
    <s v="Henrique"/>
    <s v="OF.126"/>
    <s v="DC/1771/2022"/>
    <x v="3"/>
    <n v="2"/>
    <n v="9586.34"/>
    <n v="19172.68"/>
    <s v="ARP"/>
    <d v="2022-05-01T00:00:00"/>
    <m/>
  </r>
  <r>
    <n v="868"/>
    <x v="39"/>
    <d v="2021-12-20T00:00:00"/>
    <x v="0"/>
    <s v="Maravilha"/>
    <s v="Henrique"/>
    <s v="OF.126"/>
    <s v="DC/1771/2022"/>
    <x v="4"/>
    <n v="1"/>
    <n v="2120.71"/>
    <n v="2120.71"/>
    <s v="ARP"/>
    <d v="2022-05-01T00:00:00"/>
    <m/>
  </r>
  <r>
    <n v="869"/>
    <x v="50"/>
    <d v="2022-01-10T00:00:00"/>
    <x v="0"/>
    <s v="Maravilha"/>
    <s v="Henrique"/>
    <s v="OF.127"/>
    <s v="Dc/1723/2022"/>
    <x v="3"/>
    <n v="3"/>
    <n v="9586.34"/>
    <n v="28759.02"/>
    <s v="ARP"/>
    <d v="2022-05-01T00:00:00"/>
    <m/>
  </r>
  <r>
    <n v="870"/>
    <x v="50"/>
    <d v="2022-01-10T00:00:00"/>
    <x v="0"/>
    <s v="Maravilha"/>
    <s v="Henrique"/>
    <s v="OF.127"/>
    <s v="Dc/1723/2022"/>
    <x v="2"/>
    <n v="1"/>
    <n v="6329.25"/>
    <n v="6329.25"/>
    <s v="ARP"/>
    <d v="2022-05-01T00:00:00"/>
    <m/>
  </r>
  <r>
    <n v="871"/>
    <x v="50"/>
    <d v="2022-01-10T00:00:00"/>
    <x v="0"/>
    <s v="Maravilha"/>
    <s v="Henrique"/>
    <s v="OF.127"/>
    <s v="Dc/1723/2022"/>
    <x v="1"/>
    <n v="3"/>
    <n v="3958.7"/>
    <n v="11876.1"/>
    <s v="ARP"/>
    <d v="2022-05-01T00:00:00"/>
    <m/>
  </r>
  <r>
    <n v="872"/>
    <x v="96"/>
    <d v="2022-12-30T00:00:00"/>
    <x v="0"/>
    <s v="São Miguel do Oeste"/>
    <s v="Fabrício"/>
    <s v="OF.128"/>
    <s v="DC/832/2022"/>
    <x v="3"/>
    <n v="13"/>
    <n v="9586.34"/>
    <n v="124622.42"/>
    <s v="ARP"/>
    <d v="2022-05-01T00:00:00"/>
    <m/>
  </r>
  <r>
    <n v="873"/>
    <x v="119"/>
    <d v="2022-05-19T00:00:00"/>
    <x v="8"/>
    <s v="Araranguá"/>
    <s v="Rafael"/>
    <s v="OF.129"/>
    <s v="DC/1897/2022"/>
    <x v="5"/>
    <n v="398"/>
    <n v="19.059999999999999"/>
    <n v="7585.88"/>
    <s v="ARP"/>
    <d v="2022-05-01T00:00:00"/>
    <m/>
  </r>
  <r>
    <n v="874"/>
    <x v="119"/>
    <d v="2022-05-19T00:00:00"/>
    <x v="8"/>
    <s v="Araranguá"/>
    <s v="Rafael"/>
    <s v="OF.129"/>
    <s v="DC/1897/2022"/>
    <x v="6"/>
    <n v="143"/>
    <n v="64.92"/>
    <n v="9283.56"/>
    <s v="ARP"/>
    <d v="2022-05-01T00:00:00"/>
    <m/>
  </r>
  <r>
    <n v="875"/>
    <x v="119"/>
    <d v="2022-05-19T00:00:00"/>
    <x v="8"/>
    <s v="Araranguá"/>
    <s v="Rafael"/>
    <s v="OF.129"/>
    <s v="DC/1897/2022"/>
    <x v="16"/>
    <n v="50"/>
    <n v="15.91"/>
    <n v="795.5"/>
    <s v="ARP"/>
    <d v="2022-05-01T00:00:00"/>
    <m/>
  </r>
  <r>
    <n v="876"/>
    <x v="119"/>
    <d v="2022-05-19T00:00:00"/>
    <x v="8"/>
    <s v="Araranguá"/>
    <s v="Rafael"/>
    <s v="OF.129"/>
    <s v="DC/1897/2022"/>
    <x v="7"/>
    <n v="18"/>
    <n v="69.099999999999994"/>
    <n v="1243.8"/>
    <s v="ARP"/>
    <d v="2022-05-01T00:00:00"/>
    <m/>
  </r>
  <r>
    <n v="877"/>
    <x v="119"/>
    <d v="2022-05-19T00:00:00"/>
    <x v="8"/>
    <s v="Araranguá"/>
    <s v="Rafael"/>
    <s v="OF.129"/>
    <s v="DC/1897/2022"/>
    <x v="17"/>
    <n v="11"/>
    <n v="24.75"/>
    <n v="272.25"/>
    <s v="ARP"/>
    <d v="2022-05-01T00:00:00"/>
    <m/>
  </r>
  <r>
    <n v="878"/>
    <x v="119"/>
    <d v="2022-05-19T00:00:00"/>
    <x v="8"/>
    <s v="Araranguá"/>
    <s v="Rafael"/>
    <s v="OF.129"/>
    <s v="DC/1897/2022"/>
    <x v="18"/>
    <n v="286"/>
    <n v="1.39"/>
    <n v="397.54"/>
    <s v="ARP"/>
    <d v="2022-05-01T00:00:00"/>
    <m/>
  </r>
  <r>
    <n v="879"/>
    <x v="88"/>
    <d v="2022-01-04T00:00:00"/>
    <x v="0"/>
    <s v="Caçador"/>
    <s v="Veríssimo"/>
    <s v="OF.130"/>
    <s v="Dc/1194/2022"/>
    <x v="4"/>
    <n v="2"/>
    <n v="2120.71"/>
    <n v="4241.42"/>
    <s v="ARP"/>
    <d v="2022-05-01T00:00:00"/>
    <m/>
  </r>
  <r>
    <n v="880"/>
    <x v="88"/>
    <d v="2022-01-04T00:00:00"/>
    <x v="0"/>
    <s v="Caçador"/>
    <s v="Veríssimo"/>
    <s v="OF.130"/>
    <s v="Dc/1194/2022"/>
    <x v="0"/>
    <n v="1"/>
    <n v="3580"/>
    <n v="3580"/>
    <s v="ARP"/>
    <d v="2022-05-01T00:00:00"/>
    <m/>
  </r>
  <r>
    <n v="881"/>
    <x v="41"/>
    <d v="2022-12-22T00:00:00"/>
    <x v="0"/>
    <s v="Maravilha"/>
    <s v="Henrique"/>
    <s v="OF.131"/>
    <s v="DC/1560/2022"/>
    <x v="4"/>
    <n v="20"/>
    <n v="1403.77"/>
    <n v="28075.4"/>
    <s v="ARP"/>
    <d v="2022-05-01T00:00:00"/>
    <m/>
  </r>
  <r>
    <n v="882"/>
    <x v="111"/>
    <d v="2022-01-26T00:00:00"/>
    <x v="0"/>
    <s v="Lages"/>
    <s v="Minussi"/>
    <s v="OF.133"/>
    <s v="DC/1546/2022"/>
    <x v="3"/>
    <n v="2"/>
    <n v="9586.34"/>
    <n v="19172.68"/>
    <s v="ARP"/>
    <d v="2022-05-01T00:00:00"/>
    <m/>
  </r>
  <r>
    <n v="883"/>
    <x v="111"/>
    <d v="2022-01-26T00:00:00"/>
    <x v="0"/>
    <s v="Lages"/>
    <s v="Minussi"/>
    <s v="OF.133"/>
    <s v="DC/1546/2022"/>
    <x v="1"/>
    <n v="10"/>
    <n v="3958.7"/>
    <n v="39587"/>
    <s v="ARP"/>
    <d v="2022-05-01T00:00:00"/>
    <m/>
  </r>
  <r>
    <n v="884"/>
    <x v="111"/>
    <d v="2022-01-26T00:00:00"/>
    <x v="0"/>
    <s v="Lages"/>
    <s v="Minussi"/>
    <s v="OF.133"/>
    <s v="DC/1546/2022"/>
    <x v="4"/>
    <n v="11"/>
    <n v="1403.77"/>
    <n v="15441.47"/>
    <s v="ARP"/>
    <d v="2022-05-01T00:00:00"/>
    <m/>
  </r>
  <r>
    <n v="885"/>
    <x v="111"/>
    <d v="2022-01-26T00:00:00"/>
    <x v="0"/>
    <s v="Lages"/>
    <s v="Minussi"/>
    <s v="OF.133"/>
    <s v="DC/1546/2022"/>
    <x v="0"/>
    <n v="1"/>
    <n v="3580"/>
    <n v="3580"/>
    <s v="ARP"/>
    <d v="2022-05-01T00:00:00"/>
    <m/>
  </r>
  <r>
    <n v="886"/>
    <x v="4"/>
    <d v="2022-01-17T00:00:00"/>
    <x v="0"/>
    <s v="Concórdia"/>
    <s v="Adilson"/>
    <s v="OF.134"/>
    <s v="DC/1486/2022"/>
    <x v="2"/>
    <n v="1"/>
    <n v="6329.25"/>
    <n v="6329.25"/>
    <s v="ARP"/>
    <d v="2022-05-01T00:00:00"/>
    <m/>
  </r>
  <r>
    <n v="887"/>
    <x v="4"/>
    <d v="2022-01-17T00:00:00"/>
    <x v="0"/>
    <s v="Concórdia"/>
    <s v="Adilson"/>
    <s v="OF.134"/>
    <s v="DC/1486/2022"/>
    <x v="4"/>
    <n v="3"/>
    <n v="1403.77"/>
    <n v="4211.3100000000004"/>
    <s v="ARP"/>
    <d v="2022-05-01T00:00:00"/>
    <m/>
  </r>
  <r>
    <n v="888"/>
    <x v="68"/>
    <d v="2022-12-27T00:00:00"/>
    <x v="0"/>
    <s v="Chapecó"/>
    <s v="Zamboni"/>
    <s v="OF.135"/>
    <s v="DC/816/2022"/>
    <x v="3"/>
    <n v="2"/>
    <n v="9586.34"/>
    <n v="19172.68"/>
    <s v="ARP"/>
    <d v="2022-05-01T00:00:00"/>
    <m/>
  </r>
  <r>
    <n v="889"/>
    <x v="68"/>
    <d v="2022-12-27T00:00:00"/>
    <x v="0"/>
    <s v="Chapecó"/>
    <s v="Zamboni"/>
    <s v="OF.135"/>
    <s v="DC/816/2022"/>
    <x v="4"/>
    <n v="22"/>
    <n v="1403.77"/>
    <n v="30882.94"/>
    <s v="ARP"/>
    <d v="2022-05-01T00:00:00"/>
    <m/>
  </r>
  <r>
    <n v="890"/>
    <x v="68"/>
    <d v="2022-12-27T00:00:00"/>
    <x v="0"/>
    <s v="Chapecó"/>
    <s v="Zamboni"/>
    <s v="OF.135"/>
    <s v="DC/816/2022"/>
    <x v="0"/>
    <n v="1"/>
    <n v="3580"/>
    <n v="3580"/>
    <s v="ARP"/>
    <d v="2022-05-01T00:00:00"/>
    <m/>
  </r>
  <r>
    <n v="891"/>
    <x v="120"/>
    <d v="2022-02-16T00:00:00"/>
    <x v="0"/>
    <s v="Criciúma"/>
    <s v="Rosinei"/>
    <s v="OF.136"/>
    <s v="DC/783/2022"/>
    <x v="4"/>
    <n v="14"/>
    <n v="1403.77"/>
    <n v="19652.78"/>
    <s v="ARP"/>
    <d v="2022-05-01T00:00:00"/>
    <m/>
  </r>
  <r>
    <n v="892"/>
    <x v="120"/>
    <d v="2022-02-16T00:00:00"/>
    <x v="0"/>
    <s v="Criciúma"/>
    <s v="Rosinei"/>
    <s v="OF.136"/>
    <s v="DC/783/2022"/>
    <x v="0"/>
    <n v="2"/>
    <n v="3580"/>
    <n v="7160"/>
    <s v="ARP"/>
    <d v="2022-05-01T00:00:00"/>
    <m/>
  </r>
  <r>
    <n v="893"/>
    <x v="121"/>
    <d v="2021-12-30T00:00:00"/>
    <x v="0"/>
    <s v="São Miguel do Oeste"/>
    <s v="Fabrício"/>
    <s v="OF.139"/>
    <s v="Dc/2101/2022"/>
    <x v="4"/>
    <n v="5"/>
    <n v="1403.77"/>
    <n v="7018.85"/>
    <s v="ARP"/>
    <d v="2022-06-01T00:00:00"/>
    <m/>
  </r>
  <r>
    <n v="894"/>
    <x v="121"/>
    <d v="2021-12-30T00:00:00"/>
    <x v="0"/>
    <s v="São Miguel do Oeste"/>
    <s v="Fabrício"/>
    <s v="OF.139"/>
    <s v="Dc/2101/2022"/>
    <x v="1"/>
    <n v="3"/>
    <n v="3958.7"/>
    <n v="11876.1"/>
    <s v="ARP"/>
    <d v="2022-06-01T00:00:00"/>
    <m/>
  </r>
  <r>
    <n v="895"/>
    <x v="121"/>
    <d v="2022-01-30T00:00:00"/>
    <x v="0"/>
    <s v="São Miguel do Oeste"/>
    <s v="Fabrício"/>
    <s v="OF.139"/>
    <s v="Dc/2101/2022"/>
    <x v="2"/>
    <n v="1"/>
    <n v="6329.25"/>
    <n v="6329.25"/>
    <s v="ARP"/>
    <d v="2022-06-01T00:00:00"/>
    <m/>
  </r>
  <r>
    <n v="896"/>
    <x v="84"/>
    <d v="2022-06-01T00:00:00"/>
    <x v="0"/>
    <s v="Canoinhas"/>
    <s v="Santos"/>
    <s v="OF.140"/>
    <s v="DC/2153/2022"/>
    <x v="5"/>
    <n v="3073"/>
    <n v="19.059999999999999"/>
    <n v="58571.38"/>
    <s v="ARP"/>
    <d v="2022-06-01T00:00:00"/>
    <m/>
  </r>
  <r>
    <n v="897"/>
    <x v="84"/>
    <d v="2022-06-01T00:00:00"/>
    <x v="0"/>
    <s v="Canoinhas"/>
    <s v="Santos"/>
    <s v="OF.140"/>
    <s v="DC/2153/2022"/>
    <x v="6"/>
    <n v="4711"/>
    <n v="64.92"/>
    <n v="305838.12"/>
    <s v="ARP"/>
    <d v="2022-06-01T00:00:00"/>
    <m/>
  </r>
  <r>
    <n v="898"/>
    <x v="84"/>
    <d v="2022-06-01T00:00:00"/>
    <x v="0"/>
    <s v="Canoinhas"/>
    <s v="Santos"/>
    <s v="OF.140"/>
    <s v="DC/2153/2022"/>
    <x v="16"/>
    <n v="311"/>
    <n v="15.91"/>
    <n v="4948.01"/>
    <s v="ARP"/>
    <d v="2022-06-01T00:00:00"/>
    <m/>
  </r>
  <r>
    <n v="899"/>
    <x v="84"/>
    <d v="2022-06-01T00:00:00"/>
    <x v="0"/>
    <s v="Canoinhas"/>
    <s v="Santos"/>
    <s v="OF.140"/>
    <s v="DC/2153/2022"/>
    <x v="7"/>
    <n v="424"/>
    <n v="69.099999999999994"/>
    <n v="29298.400000000001"/>
    <s v="ARP"/>
    <d v="2022-06-01T00:00:00"/>
    <m/>
  </r>
  <r>
    <n v="900"/>
    <x v="84"/>
    <d v="2022-06-01T00:00:00"/>
    <x v="0"/>
    <s v="Canoinhas"/>
    <s v="Santos"/>
    <s v="OF.140"/>
    <s v="DC/2153/2022"/>
    <x v="17"/>
    <n v="110"/>
    <n v="24.75"/>
    <n v="2722.5"/>
    <s v="ARP"/>
    <d v="2022-06-01T00:00:00"/>
    <m/>
  </r>
  <r>
    <n v="901"/>
    <x v="84"/>
    <d v="2022-06-01T00:00:00"/>
    <x v="0"/>
    <s v="Canoinhas"/>
    <s v="Santos"/>
    <s v="OF.140"/>
    <s v="DC/2153/2022"/>
    <x v="18"/>
    <n v="1862"/>
    <n v="1.39"/>
    <n v="2588.1799999999998"/>
    <s v="ARP"/>
    <d v="2022-06-01T00:00:00"/>
    <m/>
  </r>
  <r>
    <n v="902"/>
    <x v="122"/>
    <d v="2021-12-23T00:00:00"/>
    <x v="0"/>
    <s v="Maravilha"/>
    <s v="Henrique"/>
    <s v="OF.141"/>
    <s v="GVG/052/2022"/>
    <x v="3"/>
    <n v="8"/>
    <n v="9586.34"/>
    <n v="76690.720000000001"/>
    <s v="ARP"/>
    <d v="2022-06-01T00:00:00"/>
    <m/>
  </r>
  <r>
    <n v="903"/>
    <x v="122"/>
    <d v="2021-12-23T00:00:00"/>
    <x v="0"/>
    <s v="Maravilha"/>
    <s v="Henrique"/>
    <s v="OF.141"/>
    <s v="GVG/052/2022"/>
    <x v="2"/>
    <n v="2"/>
    <n v="6329.25"/>
    <n v="12658.5"/>
    <s v="ARP"/>
    <d v="2022-06-01T00:00:00"/>
    <m/>
  </r>
  <r>
    <n v="904"/>
    <x v="122"/>
    <d v="2021-12-23T00:00:00"/>
    <x v="0"/>
    <s v="Maravilha"/>
    <s v="Henrique"/>
    <s v="OF.141"/>
    <s v="GVG/052/2022"/>
    <x v="1"/>
    <n v="3"/>
    <n v="3958.7"/>
    <n v="11876.1"/>
    <s v="ARP"/>
    <d v="2022-06-01T00:00:00"/>
    <m/>
  </r>
  <r>
    <n v="905"/>
    <x v="46"/>
    <d v="2021-12-22T00:00:00"/>
    <x v="0"/>
    <s v="São Miguel do Oeste"/>
    <s v="Fabrício"/>
    <s v="OF.142"/>
    <s v="DC/2097/2022"/>
    <x v="1"/>
    <n v="6"/>
    <n v="3958.7"/>
    <n v="23752.2"/>
    <s v="ARP"/>
    <d v="2022-06-01T00:00:00"/>
    <m/>
  </r>
  <r>
    <n v="906"/>
    <x v="46"/>
    <d v="2021-12-22T00:00:00"/>
    <x v="0"/>
    <s v="São Miguel do Oeste"/>
    <s v="Fabrício"/>
    <s v="OF.142"/>
    <s v="DC/2097/2022"/>
    <x v="4"/>
    <n v="13"/>
    <n v="1403.77"/>
    <n v="18249.009999999998"/>
    <s v="ARP"/>
    <d v="2022-06-01T00:00:00"/>
    <m/>
  </r>
  <r>
    <n v="907"/>
    <x v="31"/>
    <d v="2021-12-22T00:00:00"/>
    <x v="0"/>
    <s v="São Miguel do Oeste"/>
    <s v="Fabrício"/>
    <s v="OF.143"/>
    <s v="DC/1834/2022"/>
    <x v="3"/>
    <n v="11"/>
    <n v="9586.34"/>
    <n v="105449.74"/>
    <s v="ARP"/>
    <d v="2022-06-02T00:00:00"/>
    <m/>
  </r>
  <r>
    <n v="908"/>
    <x v="123"/>
    <d v="2022-06-23T00:00:00"/>
    <x v="5"/>
    <s v="Chapecó"/>
    <s v="Zamboni"/>
    <s v="OF.145"/>
    <s v="DC/2374/2022"/>
    <x v="5"/>
    <n v="4839"/>
    <n v="19.059999999999999"/>
    <n v="92231.34"/>
    <s v="ARP"/>
    <d v="2022-06-04T00:00:00"/>
    <m/>
  </r>
  <r>
    <n v="909"/>
    <x v="123"/>
    <d v="2022-06-23T00:00:00"/>
    <x v="5"/>
    <s v="Chapecó"/>
    <s v="Zamboni"/>
    <s v="OF.145"/>
    <s v="DC/2374/2022"/>
    <x v="6"/>
    <n v="4776"/>
    <n v="64.92"/>
    <n v="310057.92"/>
    <s v="ARP"/>
    <d v="2022-06-05T00:00:00"/>
    <m/>
  </r>
  <r>
    <n v="910"/>
    <x v="123"/>
    <d v="2022-06-23T00:00:00"/>
    <x v="5"/>
    <s v="Chapecó"/>
    <s v="Zamboni"/>
    <s v="OF.145"/>
    <s v="DC/2374/2022"/>
    <x v="16"/>
    <n v="604"/>
    <n v="15.91"/>
    <n v="9609.64"/>
    <s v="ARP"/>
    <d v="2022-06-06T00:00:00"/>
    <m/>
  </r>
  <r>
    <n v="911"/>
    <x v="123"/>
    <d v="2022-06-23T00:00:00"/>
    <x v="5"/>
    <s v="Chapecó"/>
    <s v="Zamboni"/>
    <s v="OF.145"/>
    <s v="DC/2374/2022"/>
    <x v="7"/>
    <n v="597"/>
    <n v="69.099999999999994"/>
    <n v="41252.699999999997"/>
    <s v="ARP"/>
    <d v="2022-06-07T00:00:00"/>
    <m/>
  </r>
  <r>
    <n v="912"/>
    <x v="124"/>
    <d v="2022-06-23T00:00:00"/>
    <x v="5"/>
    <s v="Chapecó"/>
    <s v="Zamboni"/>
    <s v="OF.146"/>
    <s v="DC/2377/2022"/>
    <x v="5"/>
    <n v="1080"/>
    <n v="19.059999999999999"/>
    <n v="20584.8"/>
    <s v="ARP"/>
    <d v="2022-06-08T00:00:00"/>
    <m/>
  </r>
  <r>
    <n v="913"/>
    <x v="124"/>
    <d v="2022-06-23T00:00:00"/>
    <x v="5"/>
    <s v="Chapecó"/>
    <s v="Zamboni"/>
    <s v="OF.146"/>
    <s v="DC/2377/2022"/>
    <x v="17"/>
    <n v="30"/>
    <n v="24.75"/>
    <n v="742.5"/>
    <s v="ARP"/>
    <d v="2022-06-09T00:00:00"/>
    <m/>
  </r>
  <r>
    <n v="914"/>
    <x v="125"/>
    <d v="2022-06-23T00:00:00"/>
    <x v="5"/>
    <s v="Caçador"/>
    <s v="Veríssimo"/>
    <s v="OF.147"/>
    <s v="DC/2378/2022"/>
    <x v="6"/>
    <n v="620"/>
    <n v="64.92"/>
    <n v="40250.400000000001"/>
    <s v="ARP"/>
    <d v="2022-06-10T00:00:00"/>
    <m/>
  </r>
  <r>
    <n v="915"/>
    <x v="125"/>
    <d v="2022-06-23T00:00:00"/>
    <x v="5"/>
    <s v="Caçador"/>
    <s v="Veríssimo"/>
    <s v="OF.147"/>
    <s v="DC/2378/2022"/>
    <x v="5"/>
    <n v="292"/>
    <n v="19.059999999999999"/>
    <n v="5565.52"/>
    <s v="ARP"/>
    <d v="2022-06-11T00:00:00"/>
    <m/>
  </r>
  <r>
    <n v="916"/>
    <x v="126"/>
    <d v="2022-06-23T00:00:00"/>
    <x v="5"/>
    <s v="Araranguá"/>
    <s v="Rafael"/>
    <s v="OF.148"/>
    <s v="DC/2379/2022"/>
    <x v="5"/>
    <n v="1227"/>
    <n v="19.059999999999999"/>
    <n v="23386.62"/>
    <s v="ARP"/>
    <d v="2022-06-12T00:00:00"/>
    <m/>
  </r>
  <r>
    <n v="917"/>
    <x v="126"/>
    <d v="2022-06-23T00:00:00"/>
    <x v="5"/>
    <s v="Araranguá"/>
    <s v="Rafael"/>
    <s v="OF.148"/>
    <s v="DC/2379/2022"/>
    <x v="6"/>
    <n v="429"/>
    <n v="64.92"/>
    <n v="27850.68"/>
    <s v="ARP"/>
    <d v="2022-06-13T00:00:00"/>
    <m/>
  </r>
  <r>
    <n v="918"/>
    <x v="126"/>
    <d v="2022-06-23T00:00:00"/>
    <x v="5"/>
    <s v="Araranguá"/>
    <s v="Rafael"/>
    <s v="OF.148"/>
    <s v="DC/2379/2022"/>
    <x v="7"/>
    <n v="15"/>
    <n v="69.099999999999994"/>
    <n v="1036.5"/>
    <s v="ARP"/>
    <d v="2022-06-14T00:00:00"/>
    <m/>
  </r>
  <r>
    <n v="919"/>
    <x v="127"/>
    <d v="2022-06-23T00:00:00"/>
    <x v="9"/>
    <s v="Taió"/>
    <s v="Alexander"/>
    <s v="OF.149"/>
    <s v="DC/2385/2022"/>
    <x v="13"/>
    <n v="23"/>
    <n v="98.69"/>
    <n v="2269.87"/>
    <s v="ARP"/>
    <d v="2022-06-15T00:00:00"/>
    <m/>
  </r>
  <r>
    <n v="920"/>
    <x v="127"/>
    <d v="2022-06-23T00:00:00"/>
    <x v="9"/>
    <s v="Taió"/>
    <s v="Alexander"/>
    <s v="OF.149"/>
    <s v="DC/2385/2022"/>
    <x v="14"/>
    <n v="64"/>
    <n v="6.45"/>
    <n v="412.8"/>
    <s v="ARP"/>
    <d v="2022-06-16T00:00:00"/>
    <m/>
  </r>
  <r>
    <n v="921"/>
    <x v="127"/>
    <d v="2022-06-23T00:00:00"/>
    <x v="9"/>
    <s v="Taió"/>
    <s v="Alexander"/>
    <s v="OF.149"/>
    <s v="DC/2385/2022"/>
    <x v="15"/>
    <n v="23"/>
    <n v="47"/>
    <n v="1081"/>
    <s v="ARP"/>
    <d v="2022-06-17T00:00:00"/>
    <m/>
  </r>
  <r>
    <n v="922"/>
    <x v="127"/>
    <d v="2022-06-23T00:00:00"/>
    <x v="9"/>
    <s v="Taió"/>
    <s v="Alexander"/>
    <s v="OF.149"/>
    <s v="DC/2385/2022"/>
    <x v="9"/>
    <n v="40"/>
    <n v="259.7"/>
    <n v="10388"/>
    <s v="CELOG-RS"/>
    <d v="2022-06-18T00:00:00"/>
    <m/>
  </r>
  <r>
    <n v="923"/>
    <x v="127"/>
    <d v="2022-06-23T00:00:00"/>
    <x v="9"/>
    <s v="Taió"/>
    <s v="Alexander"/>
    <s v="OF.150"/>
    <s v="DC/2387/2022"/>
    <x v="8"/>
    <n v="39"/>
    <n v="152.49"/>
    <n v="5947.11"/>
    <s v="CELOG-RS"/>
    <d v="2022-06-19T00:00:00"/>
    <m/>
  </r>
  <r>
    <n v="924"/>
    <x v="127"/>
    <d v="2022-06-23T00:00:00"/>
    <x v="9"/>
    <s v="Taió"/>
    <s v="Alexander"/>
    <s v="OF.150"/>
    <s v="DC/2387/2022"/>
    <x v="10"/>
    <n v="20"/>
    <n v="434.8"/>
    <n v="8696"/>
    <s v="CELOG-RS"/>
    <d v="2022-06-20T00:00:00"/>
    <m/>
  </r>
  <r>
    <n v="925"/>
    <x v="127"/>
    <d v="2022-06-23T00:00:00"/>
    <x v="9"/>
    <s v="Taió"/>
    <s v="Alexander"/>
    <s v="OF.150"/>
    <s v="DC/2387/2022"/>
    <x v="11"/>
    <n v="22"/>
    <n v="173.6"/>
    <n v="3819.2"/>
    <s v="CELOG-RS"/>
    <d v="2022-06-21T00:00:00"/>
    <m/>
  </r>
  <r>
    <n v="926"/>
    <x v="16"/>
    <d v="2022-06-23T00:00:00"/>
    <x v="5"/>
    <s v="Curitibanos"/>
    <s v="Lorega"/>
    <s v="OF.151"/>
    <s v="DC/2389/2022"/>
    <x v="5"/>
    <n v="735"/>
    <n v="19.059999999999999"/>
    <n v="14009.1"/>
    <s v="ARP"/>
    <d v="2022-06-22T00:00:00"/>
    <m/>
  </r>
  <r>
    <n v="927"/>
    <x v="16"/>
    <d v="2022-06-23T00:00:00"/>
    <x v="5"/>
    <s v="Curitibanos"/>
    <s v="Lorega"/>
    <s v="OF.151"/>
    <s v="DC/2389/2022"/>
    <x v="6"/>
    <n v="158"/>
    <n v="64.92"/>
    <n v="10257.36"/>
    <s v="ARP"/>
    <d v="2022-06-23T00:00:00"/>
    <m/>
  </r>
  <r>
    <n v="928"/>
    <x v="16"/>
    <d v="2022-06-23T00:00:00"/>
    <x v="5"/>
    <s v="Curitibanos"/>
    <s v="Lorega"/>
    <s v="OF.151"/>
    <s v="DC/2389/2022"/>
    <x v="16"/>
    <n v="67"/>
    <n v="15.91"/>
    <n v="1065.97"/>
    <s v="ARP"/>
    <d v="2022-06-24T00:00:00"/>
    <m/>
  </r>
  <r>
    <n v="929"/>
    <x v="33"/>
    <d v="2022-06-23T00:00:00"/>
    <x v="5"/>
    <s v="Chapecó"/>
    <s v="Zamboni"/>
    <s v="OF.152"/>
    <s v="DC/2392/2022"/>
    <x v="5"/>
    <n v="1876"/>
    <n v="19.059999999999999"/>
    <n v="35756.559999999998"/>
    <s v="ARP"/>
    <d v="2022-06-25T00:00:00"/>
    <m/>
  </r>
  <r>
    <n v="930"/>
    <x v="33"/>
    <d v="2022-06-23T00:00:00"/>
    <x v="5"/>
    <s v="Chapecó"/>
    <s v="Zamboni"/>
    <s v="OF.152"/>
    <s v="DC/2392/2022"/>
    <x v="6"/>
    <n v="959"/>
    <n v="64.92"/>
    <n v="62258.28"/>
    <s v="ARP"/>
    <d v="2022-06-26T00:00:00"/>
    <m/>
  </r>
  <r>
    <n v="931"/>
    <x v="33"/>
    <d v="2022-06-23T00:00:00"/>
    <x v="5"/>
    <s v="Chapecó"/>
    <s v="Zamboni"/>
    <s v="OF.152"/>
    <s v="DC/2392/2022"/>
    <x v="16"/>
    <n v="234"/>
    <n v="15.91"/>
    <n v="3722.94"/>
    <s v="ARP"/>
    <d v="2022-06-27T00:00:00"/>
    <m/>
  </r>
  <r>
    <n v="932"/>
    <x v="33"/>
    <d v="2022-06-23T00:00:00"/>
    <x v="5"/>
    <s v="Chapecó"/>
    <s v="Zamboni"/>
    <s v="OF.152"/>
    <s v="DC/2392/2022"/>
    <x v="7"/>
    <n v="120"/>
    <n v="69.099999999999994"/>
    <n v="8292"/>
    <s v="ARP"/>
    <d v="2022-06-28T00:00:00"/>
    <m/>
  </r>
  <r>
    <n v="933"/>
    <x v="33"/>
    <d v="2022-06-23T00:00:00"/>
    <x v="5"/>
    <s v="Chapecó"/>
    <s v="Zamboni"/>
    <s v="OF.153"/>
    <s v="DC/2408/2022"/>
    <x v="5"/>
    <n v="470"/>
    <n v="19.059999999999999"/>
    <n v="8958.2000000000007"/>
    <s v="ARP"/>
    <d v="2022-06-29T00:00:00"/>
    <m/>
  </r>
  <r>
    <n v="934"/>
    <x v="33"/>
    <d v="2022-06-23T00:00:00"/>
    <x v="5"/>
    <s v="Chapecó"/>
    <s v="Zamboni"/>
    <s v="OF.153"/>
    <s v="DC/2408/2022"/>
    <x v="6"/>
    <n v="43"/>
    <n v="64.92"/>
    <n v="2791.56"/>
    <s v="ARP"/>
    <d v="2022-06-30T00:00:00"/>
    <m/>
  </r>
  <r>
    <n v="935"/>
    <x v="33"/>
    <d v="2022-06-23T00:00:00"/>
    <x v="5"/>
    <s v="Chapecó"/>
    <s v="Zamboni"/>
    <s v="OF.153"/>
    <s v="DC/2408/2022"/>
    <x v="16"/>
    <n v="58"/>
    <n v="15.91"/>
    <n v="922.78"/>
    <s v="ARP"/>
    <d v="2022-07-01T00:00:00"/>
    <m/>
  </r>
  <r>
    <n v="936"/>
    <x v="33"/>
    <d v="2022-06-23T00:00:00"/>
    <x v="5"/>
    <s v="Chapecó"/>
    <s v="Zamboni"/>
    <s v="OF.153"/>
    <s v="DC/2408/2022"/>
    <x v="7"/>
    <n v="4"/>
    <n v="69.099999999999994"/>
    <n v="276.39999999999998"/>
    <s v="ARP"/>
    <d v="2022-07-02T00:00:00"/>
    <m/>
  </r>
  <r>
    <n v="937"/>
    <x v="19"/>
    <d v="2022-06-23T00:00:00"/>
    <x v="5"/>
    <s v="Curitibanos"/>
    <s v="Lorega"/>
    <s v="OF.154"/>
    <s v="DC/2415/2022"/>
    <x v="5"/>
    <n v="189"/>
    <n v="19.059999999999999"/>
    <n v="3602.34"/>
    <s v="ARP"/>
    <d v="2022-07-03T00:00:00"/>
    <m/>
  </r>
  <r>
    <n v="938"/>
    <x v="19"/>
    <d v="2022-06-23T00:00:00"/>
    <x v="5"/>
    <s v="Curitibanos"/>
    <s v="Lorega"/>
    <s v="OF.154"/>
    <s v="DC/2415/2022"/>
    <x v="6"/>
    <n v="231"/>
    <n v="64.92"/>
    <n v="14996.52"/>
    <s v="ARP"/>
    <d v="2022-07-04T00:00:00"/>
    <m/>
  </r>
  <r>
    <n v="939"/>
    <x v="19"/>
    <d v="2022-06-23T00:00:00"/>
    <x v="5"/>
    <s v="Curitibanos"/>
    <s v="Lorega"/>
    <s v="OF.154"/>
    <s v="DC/2415/2022"/>
    <x v="7"/>
    <n v="30"/>
    <n v="69.099999999999994"/>
    <n v="2073"/>
    <s v="ARP"/>
    <d v="2022-07-05T00:00:00"/>
    <m/>
  </r>
  <r>
    <n v="940"/>
    <x v="16"/>
    <d v="2022-06-23T00:00:00"/>
    <x v="5"/>
    <s v="Curitibanos"/>
    <s v="Lorega"/>
    <s v="OF.155"/>
    <s v="DC/2420/2022"/>
    <x v="5"/>
    <n v="214"/>
    <n v="19.059999999999999"/>
    <n v="4078.84"/>
    <s v="ARP"/>
    <d v="2022-07-06T00:00:00"/>
    <m/>
  </r>
  <r>
    <n v="941"/>
    <x v="16"/>
    <d v="2022-06-23T00:00:00"/>
    <x v="5"/>
    <s v="Curitibanos"/>
    <s v="Lorega"/>
    <s v="OF.155"/>
    <s v="DC/2420/2022"/>
    <x v="6"/>
    <n v="80"/>
    <n v="64.92"/>
    <n v="5193.6000000000004"/>
    <s v="ARP"/>
    <d v="2022-07-07T00:00:00"/>
    <m/>
  </r>
  <r>
    <n v="942"/>
    <x v="128"/>
    <d v="2022-06-23T00:00:00"/>
    <x v="5"/>
    <s v="Lages"/>
    <s v="Minussi"/>
    <s v="OF.157"/>
    <s v="DC/2434/2022"/>
    <x v="5"/>
    <n v="1292"/>
    <n v="19.059999999999999"/>
    <n v="24625.52"/>
    <s v="ARP"/>
    <d v="2022-07-08T00:00:00"/>
    <m/>
  </r>
  <r>
    <n v="943"/>
    <x v="128"/>
    <d v="2022-06-23T00:00:00"/>
    <x v="5"/>
    <s v="Lages"/>
    <s v="Minussi"/>
    <s v="OF.157"/>
    <s v="DC/2434/2022"/>
    <x v="6"/>
    <n v="217"/>
    <n v="64.92"/>
    <n v="14087.64"/>
    <s v="ARP"/>
    <d v="2022-07-09T00:00:00"/>
    <m/>
  </r>
  <r>
    <n v="944"/>
    <x v="129"/>
    <d v="2022-06-23T00:00:00"/>
    <x v="5"/>
    <s v="Curitibanos"/>
    <s v="Lorega"/>
    <s v="OF.158"/>
    <s v="DC/2436/2022"/>
    <x v="5"/>
    <n v="150"/>
    <n v="19.059999999999999"/>
    <n v="2859"/>
    <s v="ARP"/>
    <d v="2022-07-10T00:00:00"/>
    <m/>
  </r>
  <r>
    <n v="945"/>
    <x v="129"/>
    <d v="2022-06-23T00:00:00"/>
    <x v="5"/>
    <s v="Curitibanos"/>
    <s v="Lorega"/>
    <s v="OF.158"/>
    <s v="DC/2436/2022"/>
    <x v="6"/>
    <n v="210"/>
    <n v="64.92"/>
    <n v="13633.2"/>
    <s v="ARP"/>
    <d v="2022-07-11T00:00:00"/>
    <m/>
  </r>
  <r>
    <n v="946"/>
    <x v="129"/>
    <d v="2022-06-23T00:00:00"/>
    <x v="5"/>
    <s v="Curitibanos"/>
    <s v="Lorega"/>
    <s v="OF.158"/>
    <s v="DC/2436/2022"/>
    <x v="7"/>
    <n v="46"/>
    <n v="69.099999999999994"/>
    <n v="3178.6"/>
    <s v="ARP"/>
    <d v="2022-07-12T00:00:00"/>
    <m/>
  </r>
  <r>
    <n v="947"/>
    <x v="130"/>
    <d v="2022-06-23T00:00:00"/>
    <x v="5"/>
    <s v="Joaçaba"/>
    <s v="Flamia"/>
    <s v="OF.159"/>
    <s v="DC/2457/2022"/>
    <x v="5"/>
    <n v="1726"/>
    <n v="19.059999999999999"/>
    <n v="32897.56"/>
    <s v="ARP"/>
    <d v="2022-07-13T00:00:00"/>
    <m/>
  </r>
  <r>
    <n v="948"/>
    <x v="130"/>
    <d v="2022-06-23T00:00:00"/>
    <x v="5"/>
    <s v="Joaçaba"/>
    <s v="Flamia"/>
    <s v="OF.159"/>
    <s v="DC/2457/2022"/>
    <x v="6"/>
    <n v="218"/>
    <n v="64.92"/>
    <n v="14152.56"/>
    <s v="ARP"/>
    <d v="2022-07-14T00:00:00"/>
    <m/>
  </r>
  <r>
    <n v="949"/>
    <x v="130"/>
    <d v="2022-06-23T00:00:00"/>
    <x v="5"/>
    <s v="Joaçaba"/>
    <s v="Flamia"/>
    <s v="OF.159"/>
    <s v="DC/2457/2022"/>
    <x v="16"/>
    <n v="229"/>
    <n v="15.91"/>
    <n v="3643.39"/>
    <s v="ARP"/>
    <d v="2022-07-15T00:00:00"/>
    <m/>
  </r>
  <r>
    <n v="950"/>
    <x v="130"/>
    <d v="2022-06-23T00:00:00"/>
    <x v="5"/>
    <s v="Joaçaba"/>
    <s v="Flamia"/>
    <s v="OF.159"/>
    <s v="DC/2457/2022"/>
    <x v="7"/>
    <n v="30"/>
    <n v="69.099999999999994"/>
    <n v="2073"/>
    <s v="ARP"/>
    <d v="2022-07-16T00:00:00"/>
    <m/>
  </r>
  <r>
    <n v="951"/>
    <x v="130"/>
    <d v="2022-06-23T00:00:00"/>
    <x v="5"/>
    <s v="Joaçaba"/>
    <s v="Flamia"/>
    <s v="OF.161"/>
    <s v="DC/2500/2022"/>
    <x v="5"/>
    <n v="398"/>
    <n v="19.059999999999999"/>
    <n v="7585.88"/>
    <s v="ARP"/>
    <d v="2022-07-17T00:00:00"/>
    <m/>
  </r>
  <r>
    <n v="952"/>
    <x v="130"/>
    <d v="2022-06-23T00:00:00"/>
    <x v="5"/>
    <s v="Joaçaba"/>
    <s v="Flamia"/>
    <s v="OF.161"/>
    <s v="DC/2500/2022"/>
    <x v="6"/>
    <n v="65"/>
    <n v="64.92"/>
    <n v="4219.8"/>
    <s v="ARP"/>
    <d v="2022-07-18T00:00:00"/>
    <m/>
  </r>
  <r>
    <n v="953"/>
    <x v="130"/>
    <d v="2022-06-23T00:00:00"/>
    <x v="5"/>
    <s v="Joaçaba"/>
    <s v="Flamia"/>
    <s v="OF.161"/>
    <s v="DC/2500/2022"/>
    <x v="16"/>
    <n v="20"/>
    <n v="15.91"/>
    <n v="318.2"/>
    <s v="ARP"/>
    <d v="2022-07-19T00:00:00"/>
    <m/>
  </r>
  <r>
    <n v="954"/>
    <x v="130"/>
    <d v="2022-06-23T00:00:00"/>
    <x v="5"/>
    <s v="Joaçaba"/>
    <s v="Flamia"/>
    <s v="OF.161"/>
    <s v="DC/2500/2022"/>
    <x v="7"/>
    <n v="3"/>
    <n v="69.099999999999994"/>
    <n v="207.3"/>
    <s v="ARP"/>
    <d v="2022-07-20T00:00:00"/>
    <m/>
  </r>
  <r>
    <n v="955"/>
    <x v="130"/>
    <d v="2022-06-23T00:00:00"/>
    <x v="5"/>
    <s v="Joaçaba"/>
    <s v="Flamia"/>
    <s v="OF.160"/>
    <s v="DC/2484/2022"/>
    <x v="9"/>
    <n v="10"/>
    <n v="259.7"/>
    <n v="2597"/>
    <s v="CELOG-JB"/>
    <d v="2022-07-21T00:00:00"/>
    <m/>
  </r>
  <r>
    <n v="956"/>
    <x v="130"/>
    <d v="2022-06-23T00:00:00"/>
    <x v="5"/>
    <s v="Joaçaba"/>
    <s v="Flamia"/>
    <s v="OF.160"/>
    <s v="DC/2484/2022"/>
    <x v="8"/>
    <n v="9"/>
    <n v="152.49"/>
    <n v="1372.41"/>
    <s v="CELOG-JB"/>
    <d v="2022-07-22T00:00:00"/>
    <m/>
  </r>
  <r>
    <n v="957"/>
    <x v="130"/>
    <d v="2022-06-23T00:00:00"/>
    <x v="5"/>
    <s v="Joaçaba"/>
    <s v="Flamia"/>
    <s v="OF.160"/>
    <s v="DC/2484/2022"/>
    <x v="10"/>
    <n v="35"/>
    <n v="434.8"/>
    <n v="18261.599999999999"/>
    <s v="CELOG-JB"/>
    <d v="2022-07-23T00:00:00"/>
    <m/>
  </r>
  <r>
    <n v="958"/>
    <x v="130"/>
    <d v="2022-06-23T00:00:00"/>
    <x v="5"/>
    <s v="Joaçaba"/>
    <s v="Flamia"/>
    <s v="OF.160"/>
    <s v="DC/2484/2022"/>
    <x v="11"/>
    <n v="33"/>
    <n v="173.6"/>
    <n v="5728.8"/>
    <s v="CELOG-JB"/>
    <d v="2022-07-24T00:00:00"/>
    <m/>
  </r>
  <r>
    <n v="959"/>
    <x v="130"/>
    <d v="2022-06-23T00:00:00"/>
    <x v="5"/>
    <s v="Joaçaba"/>
    <s v="Flamia"/>
    <s v="OF.162"/>
    <s v="DC/2548/2022"/>
    <x v="9"/>
    <n v="3"/>
    <n v="259.7"/>
    <n v="779.1"/>
    <s v="CELOG-JB"/>
    <d v="2022-07-25T00:00:00"/>
    <m/>
  </r>
  <r>
    <n v="960"/>
    <x v="130"/>
    <d v="2022-06-23T00:00:00"/>
    <x v="5"/>
    <s v="Joaçaba"/>
    <s v="Flamia"/>
    <s v="OF.162"/>
    <s v="DC/2548/2022"/>
    <x v="10"/>
    <n v="7"/>
    <n v="434.8"/>
    <n v="3043.6"/>
    <s v="CELOG-JB"/>
    <d v="2022-07-26T00:00:00"/>
    <m/>
  </r>
  <r>
    <n v="961"/>
    <x v="130"/>
    <d v="2022-06-23T00:00:00"/>
    <x v="5"/>
    <s v="Joaçaba"/>
    <s v="Flamia"/>
    <s v="OF.162"/>
    <s v="DC/2548/2022"/>
    <x v="11"/>
    <n v="3"/>
    <n v="173.6"/>
    <n v="520.79999999999995"/>
    <s v="CELOG-JB"/>
    <d v="2022-07-27T00:00:00"/>
    <m/>
  </r>
  <r>
    <n v="962"/>
    <x v="118"/>
    <d v="2022-06-23T00:00:00"/>
    <x v="5"/>
    <s v="Curitibanos"/>
    <s v="Lorega"/>
    <s v="OF.163"/>
    <s v="DC/2452/2022"/>
    <x v="6"/>
    <n v="552"/>
    <n v="64.92"/>
    <n v="35835.839999999997"/>
    <s v="ARP"/>
    <d v="2022-07-28T00:00:00"/>
    <m/>
  </r>
  <r>
    <n v="963"/>
    <x v="118"/>
    <d v="2022-06-23T00:00:00"/>
    <x v="5"/>
    <s v="Curitibanos"/>
    <s v="Lorega"/>
    <s v="OF.163"/>
    <s v="DC/2452/2022"/>
    <x v="7"/>
    <n v="70"/>
    <n v="69.099999999999994"/>
    <n v="4837"/>
    <s v="ARP"/>
    <d v="2022-07-29T00:00:00"/>
    <m/>
  </r>
  <r>
    <n v="964"/>
    <x v="118"/>
    <d v="2022-06-23T00:00:00"/>
    <x v="5"/>
    <s v="Curitibanos"/>
    <s v="Lorega"/>
    <s v="OF.163"/>
    <s v="DC/2555/2022"/>
    <x v="9"/>
    <n v="10"/>
    <n v="259.7"/>
    <n v="2597"/>
    <s v="CELOG-JB"/>
    <d v="2022-07-30T00:00:00"/>
    <m/>
  </r>
  <r>
    <n v="965"/>
    <x v="118"/>
    <d v="2022-06-23T00:00:00"/>
    <x v="5"/>
    <s v="Curitibanos"/>
    <s v="Lorega"/>
    <s v="OF.163"/>
    <s v="DC/2555/2022"/>
    <x v="10"/>
    <n v="30"/>
    <n v="434.8"/>
    <n v="13044"/>
    <s v="CELOG-JB"/>
    <d v="2022-07-31T00:00:00"/>
    <m/>
  </r>
  <r>
    <n v="966"/>
    <x v="118"/>
    <d v="2022-06-23T00:00:00"/>
    <x v="5"/>
    <s v="Curitibanos"/>
    <s v="Lorega"/>
    <s v="OF.163"/>
    <s v="DC/2555/2022"/>
    <x v="11"/>
    <n v="30"/>
    <n v="173.6"/>
    <n v="5208"/>
    <s v="CELOG-JB"/>
    <d v="2022-07-31T00:00:00"/>
    <m/>
  </r>
  <r>
    <n v="967"/>
    <x v="121"/>
    <d v="2021-12-30T00:00:00"/>
    <x v="0"/>
    <s v="São Miguel do Oeste"/>
    <s v="Fabrício"/>
    <s v="OF.164"/>
    <s v="DC/2399/2022"/>
    <x v="3"/>
    <n v="3"/>
    <n v="9586.34"/>
    <n v="28759.02"/>
    <s v="ARP"/>
    <d v="2022-07-31T00:00:00"/>
    <m/>
  </r>
  <r>
    <n v="968"/>
    <x v="131"/>
    <d v="2022-08-10T00:00:00"/>
    <x v="5"/>
    <s v="Xanxerê"/>
    <s v="Peri"/>
    <s v="OF.168"/>
    <s v="Dc/2995/2022"/>
    <x v="5"/>
    <n v="565"/>
    <n v="19.059999999999999"/>
    <n v="10768.9"/>
    <s v="ARP"/>
    <d v="2022-08-02T00:00:00"/>
    <m/>
  </r>
  <r>
    <n v="969"/>
    <x v="131"/>
    <d v="2022-08-10T00:00:00"/>
    <x v="5"/>
    <s v="Xanxerê"/>
    <s v="Peri"/>
    <s v="OF.168"/>
    <s v="Dc/2995/2022"/>
    <x v="6"/>
    <n v="14"/>
    <n v="64.92"/>
    <n v="908.88"/>
    <s v="ARP"/>
    <d v="2022-08-03T00:00:00"/>
    <m/>
  </r>
  <r>
    <n v="970"/>
    <x v="11"/>
    <d v="2022-08-10T00:00:00"/>
    <x v="5"/>
    <s v="Xanxerê"/>
    <s v="Peri"/>
    <s v="OF.169"/>
    <s v="DC/2994/2022"/>
    <x v="5"/>
    <n v="650"/>
    <n v="19.059999999999999"/>
    <n v="12389"/>
    <s v="ARP"/>
    <d v="2022-08-03T00:00:00"/>
    <m/>
  </r>
  <r>
    <n v="971"/>
    <x v="11"/>
    <d v="2022-08-10T00:00:00"/>
    <x v="5"/>
    <s v="Xanxerê"/>
    <s v="Peri"/>
    <s v="OF.169"/>
    <s v="DC/2994/2022"/>
    <x v="6"/>
    <n v="130"/>
    <n v="64.92"/>
    <n v="8439.6"/>
    <s v="ARP"/>
    <d v="2022-08-03T00:00:00"/>
    <m/>
  </r>
  <r>
    <n v="972"/>
    <x v="11"/>
    <d v="2022-08-10T00:00:00"/>
    <x v="5"/>
    <s v="Xanxerê"/>
    <s v="Peri"/>
    <s v="OF.169"/>
    <s v="DC/2994/2022"/>
    <x v="7"/>
    <n v="10"/>
    <n v="69.099999999999994"/>
    <n v="691"/>
    <s v="ARP"/>
    <d v="2022-08-03T00:00:00"/>
    <m/>
  </r>
  <r>
    <n v="973"/>
    <x v="22"/>
    <d v="2022-08-10T00:00:00"/>
    <x v="10"/>
    <s v="Joinville"/>
    <s v="Edival"/>
    <s v="OF.170"/>
    <s v="DC/02996/2022"/>
    <x v="10"/>
    <n v="5"/>
    <n v="434.8"/>
    <n v="2174"/>
    <s v="CELOG-FL"/>
    <d v="2022-08-03T00:00:00"/>
    <m/>
  </r>
  <r>
    <n v="974"/>
    <x v="22"/>
    <d v="2022-08-10T00:00:00"/>
    <x v="10"/>
    <s v="Joinville"/>
    <s v="Edival"/>
    <s v="OF.170"/>
    <s v="DC/02996/2022"/>
    <x v="9"/>
    <n v="27"/>
    <n v="259.7"/>
    <n v="7011.9"/>
    <s v="CELOG-FL"/>
    <d v="2022-08-03T00:00:00"/>
    <m/>
  </r>
  <r>
    <n v="975"/>
    <x v="22"/>
    <d v="2022-08-10T00:00:00"/>
    <x v="10"/>
    <s v="Joinville"/>
    <s v="Edival"/>
    <s v="OF.170"/>
    <s v="DC/02996/2022"/>
    <x v="11"/>
    <n v="27"/>
    <n v="173.6"/>
    <n v="4687.2"/>
    <s v="CELOG-FL"/>
    <d v="2022-08-03T00:00:00"/>
    <m/>
  </r>
  <r>
    <n v="976"/>
    <x v="22"/>
    <d v="2022-08-10T00:00:00"/>
    <x v="10"/>
    <s v="Joinville"/>
    <s v="Edival"/>
    <s v="OF.170"/>
    <s v="DC/02996/2022"/>
    <x v="8"/>
    <n v="5"/>
    <n v="152.49"/>
    <n v="762.45"/>
    <s v="CELOG-FL"/>
    <d v="2022-08-03T00:00:00"/>
    <m/>
  </r>
  <r>
    <n v="977"/>
    <x v="22"/>
    <d v="2022-08-10T00:00:00"/>
    <x v="10"/>
    <s v="Joinville"/>
    <s v="Edival"/>
    <s v="OF.170"/>
    <s v="DC/02996/2022"/>
    <x v="14"/>
    <n v="32"/>
    <n v="6.45"/>
    <n v="206.4"/>
    <s v="ARP"/>
    <d v="2022-08-03T00:00:00"/>
    <m/>
  </r>
  <r>
    <n v="978"/>
    <x v="132"/>
    <d v="2022-08-10T00:00:00"/>
    <x v="10"/>
    <s v="Joinville"/>
    <s v="Edival"/>
    <s v="OF.171"/>
    <s v="DC/3008/2022"/>
    <x v="5"/>
    <n v="286"/>
    <n v="19.059999999999999"/>
    <n v="5451.16"/>
    <s v="ARP"/>
    <d v="2022-08-03T00:00:00"/>
    <m/>
  </r>
  <r>
    <n v="979"/>
    <x v="62"/>
    <d v="2022-08-10T00:00:00"/>
    <x v="10"/>
    <s v="Florianópolis"/>
    <s v="Miranda"/>
    <s v="OF.173"/>
    <s v="DC/3020/2022"/>
    <x v="5"/>
    <n v="333"/>
    <n v="19.059999999999999"/>
    <n v="6346.98"/>
    <s v="ARP"/>
    <d v="2022-08-03T00:00:00"/>
    <m/>
  </r>
  <r>
    <n v="980"/>
    <x v="24"/>
    <d v="2022-08-10T00:00:00"/>
    <x v="10"/>
    <s v="Joinville"/>
    <s v="Edival"/>
    <s v="OF.174"/>
    <s v="DC/3026/2022"/>
    <x v="13"/>
    <n v="249"/>
    <n v="114.81"/>
    <n v="28587.69"/>
    <s v="CELOG-FL"/>
    <d v="2022-08-03T00:00:00"/>
    <m/>
  </r>
  <r>
    <n v="981"/>
    <x v="24"/>
    <d v="2022-08-10T00:00:00"/>
    <x v="10"/>
    <s v="Joinville"/>
    <s v="Edival"/>
    <s v="OF.175"/>
    <s v="DC/3027/2022"/>
    <x v="15"/>
    <n v="200"/>
    <n v="47"/>
    <n v="9400"/>
    <s v="ARP"/>
    <d v="2022-08-03T00:00:00"/>
    <m/>
  </r>
  <r>
    <n v="982"/>
    <x v="24"/>
    <d v="2022-08-10T00:00:00"/>
    <x v="10"/>
    <s v="Joinville"/>
    <s v="Edival"/>
    <s v="OF.174"/>
    <s v="DC/3026/2022"/>
    <x v="14"/>
    <n v="708"/>
    <n v="6.45"/>
    <n v="4566.6000000000004"/>
    <s v="ARP"/>
    <d v="2022-08-03T00:00:00"/>
    <m/>
  </r>
  <r>
    <n v="983"/>
    <x v="24"/>
    <d v="2022-08-10T00:00:00"/>
    <x v="10"/>
    <s v="Joinville"/>
    <s v="Edival"/>
    <s v="OF.175"/>
    <s v="DC/3027/2022"/>
    <x v="10"/>
    <n v="124"/>
    <n v="434.8"/>
    <n v="110439.2"/>
    <s v="CELOG-FL"/>
    <d v="2022-08-03T00:00:00"/>
    <m/>
  </r>
  <r>
    <n v="984"/>
    <x v="24"/>
    <d v="2022-08-10T00:00:00"/>
    <x v="10"/>
    <s v="Joinville"/>
    <s v="Edival"/>
    <s v="OF.175"/>
    <s v="DC/3027/2022"/>
    <x v="9"/>
    <n v="373"/>
    <n v="259.7"/>
    <n v="96868.099999999991"/>
    <s v="CELOG-FL"/>
    <d v="2022-08-31T00:00:00"/>
    <m/>
  </r>
  <r>
    <n v="985"/>
    <x v="24"/>
    <d v="2022-08-10T00:00:00"/>
    <x v="10"/>
    <s v="Joinville"/>
    <s v="Edival"/>
    <s v="OF.175"/>
    <s v="DC/3027/2022"/>
    <x v="11"/>
    <n v="142"/>
    <n v="173.6"/>
    <n v="49476"/>
    <s v="CELOG-FL"/>
    <d v="2022-08-03T00:00:00"/>
    <m/>
  </r>
  <r>
    <n v="986"/>
    <x v="24"/>
    <d v="2022-08-10T00:00:00"/>
    <x v="10"/>
    <s v="Joinville"/>
    <s v="Edival"/>
    <s v="OF.175"/>
    <s v="DC/3027/2022"/>
    <x v="8"/>
    <n v="405"/>
    <n v="152.49"/>
    <n v="61758.45"/>
    <s v="CELOG-FL"/>
    <d v="2022-08-03T00:00:00"/>
    <m/>
  </r>
  <r>
    <n v="987"/>
    <x v="109"/>
    <d v="2022-08-10T00:00:00"/>
    <x v="10"/>
    <s v="Criciúma"/>
    <s v="Rosinei"/>
    <s v="OF.176"/>
    <s v="DC/3028/2022"/>
    <x v="13"/>
    <n v="250"/>
    <n v="114.81"/>
    <n v="28702.5"/>
    <s v="ARP"/>
    <d v="2022-08-03T00:00:00"/>
    <m/>
  </r>
  <r>
    <n v="988"/>
    <x v="109"/>
    <d v="2022-08-10T00:00:00"/>
    <x v="10"/>
    <s v="Criciúma"/>
    <s v="Rosinei"/>
    <s v="OF.176"/>
    <s v="DC/3028/2022"/>
    <x v="14"/>
    <n v="500"/>
    <n v="6.45"/>
    <n v="3225"/>
    <s v="ARP"/>
    <d v="2022-08-03T00:00:00"/>
    <m/>
  </r>
  <r>
    <n v="989"/>
    <x v="109"/>
    <d v="2022-08-10T00:00:00"/>
    <x v="10"/>
    <s v="Criciúma"/>
    <s v="Rosinei"/>
    <s v="OF.176"/>
    <s v="DC/3028/2022"/>
    <x v="15"/>
    <n v="150"/>
    <n v="47"/>
    <n v="7050"/>
    <s v="ARP"/>
    <d v="2022-08-03T00:00:00"/>
    <m/>
  </r>
  <r>
    <n v="990"/>
    <x v="109"/>
    <d v="2022-08-10T00:00:00"/>
    <x v="10"/>
    <s v="Criciúma"/>
    <s v="Rosinei"/>
    <s v="OF.177"/>
    <s v="DC/3029/2022"/>
    <x v="15"/>
    <n v="50"/>
    <n v="47"/>
    <n v="2350"/>
    <s v="CELOG-FL"/>
    <d v="2022-08-03T00:00:00"/>
    <m/>
  </r>
  <r>
    <n v="991"/>
    <x v="109"/>
    <d v="2022-08-10T00:00:00"/>
    <x v="10"/>
    <s v="Criciúma"/>
    <s v="Rosinei"/>
    <s v="OF.177"/>
    <s v="DC/3029/2022"/>
    <x v="9"/>
    <n v="120"/>
    <n v="259.7"/>
    <n v="31164"/>
    <s v="CELOG-FL"/>
    <d v="2022-08-03T00:00:00"/>
    <m/>
  </r>
  <r>
    <n v="992"/>
    <x v="109"/>
    <d v="2022-08-10T00:00:00"/>
    <x v="10"/>
    <s v="Criciúma"/>
    <s v="Rosinei"/>
    <s v="OF.177"/>
    <s v="DC/3029/2022"/>
    <x v="10"/>
    <n v="80"/>
    <n v="434.8"/>
    <n v="34784"/>
    <s v="CELOG-FL"/>
    <d v="2022-08-03T00:00:00"/>
    <m/>
  </r>
  <r>
    <n v="993"/>
    <x v="109"/>
    <d v="2022-08-10T00:00:00"/>
    <x v="10"/>
    <s v="Criciúma"/>
    <s v="Rosinei"/>
    <s v="OF.177"/>
    <s v="DC/3029/2022"/>
    <x v="11"/>
    <n v="80"/>
    <n v="173.6"/>
    <n v="13888"/>
    <s v="CELOG-FL"/>
    <d v="2022-08-03T00:00:00"/>
    <m/>
  </r>
  <r>
    <n v="994"/>
    <x v="109"/>
    <d v="2022-08-10T00:00:00"/>
    <x v="10"/>
    <s v="Criciúma"/>
    <s v="Rosinei"/>
    <s v="OF.177"/>
    <s v="DC/3029/2022"/>
    <x v="8"/>
    <n v="120"/>
    <n v="152.49"/>
    <n v="18298.8"/>
    <s v="CELOG-FL"/>
    <d v="2022-08-03T00:00:00"/>
    <m/>
  </r>
  <r>
    <n v="995"/>
    <x v="24"/>
    <d v="2022-08-10T00:00:00"/>
    <x v="10"/>
    <s v="Joinville"/>
    <s v="Edival"/>
    <s v="OF.177R"/>
    <s v="DC/3030/2022"/>
    <x v="5"/>
    <n v="207"/>
    <n v="19.059999999999999"/>
    <n v="3945.42"/>
    <s v="ARP"/>
    <d v="2022-08-03T00:00:00"/>
    <m/>
  </r>
  <r>
    <n v="996"/>
    <x v="24"/>
    <d v="2022-08-10T00:00:00"/>
    <x v="10"/>
    <s v="Joinville"/>
    <s v="Edival"/>
    <s v="OF.177R"/>
    <s v="DC/3030/2022"/>
    <x v="6"/>
    <n v="74"/>
    <n v="64.92"/>
    <n v="4804.08"/>
    <s v="ARP"/>
    <d v="2022-08-03T00:00:00"/>
    <m/>
  </r>
  <r>
    <n v="997"/>
    <x v="24"/>
    <d v="2022-08-10T00:00:00"/>
    <x v="10"/>
    <s v="Joinville"/>
    <s v="Edival"/>
    <s v="OF.177R"/>
    <s v="DC/3030/2022"/>
    <x v="16"/>
    <n v="14"/>
    <n v="15.91"/>
    <n v="222.74"/>
    <s v="ARP"/>
    <d v="2022-08-03T00:00:00"/>
    <m/>
  </r>
  <r>
    <n v="998"/>
    <x v="24"/>
    <d v="2022-08-10T00:00:00"/>
    <x v="10"/>
    <s v="Joinville"/>
    <s v="Edival"/>
    <s v="OF.177R"/>
    <s v="DC/3030/2022"/>
    <x v="7"/>
    <n v="7"/>
    <n v="69.099999999999994"/>
    <n v="483.7"/>
    <s v="ARP"/>
    <d v="2022-08-03T00:00:00"/>
    <m/>
  </r>
  <r>
    <n v="999"/>
    <x v="22"/>
    <d v="2022-08-10T00:00:00"/>
    <x v="10"/>
    <s v="Joinville"/>
    <s v="Edival"/>
    <s v="OF.178"/>
    <s v="DC/3034/2022"/>
    <x v="5"/>
    <n v="168"/>
    <n v="19.059999999999999"/>
    <n v="3202.08"/>
    <s v="ARP"/>
    <d v="2022-08-03T00:00:00"/>
    <m/>
  </r>
  <r>
    <n v="1000"/>
    <x v="22"/>
    <d v="2022-08-10T00:00:00"/>
    <x v="10"/>
    <s v="Joinville"/>
    <s v="Edival"/>
    <s v="OF.178"/>
    <s v="DC/3034/2022"/>
    <x v="6"/>
    <n v="253"/>
    <n v="64.92"/>
    <n v="16424.759999999998"/>
    <s v="ARP"/>
    <d v="2022-08-03T00:00:00"/>
    <m/>
  </r>
  <r>
    <n v="1001"/>
    <x v="115"/>
    <d v="2022-08-10T00:00:00"/>
    <x v="10"/>
    <s v="Araranguá"/>
    <s v="Rafael"/>
    <s v="OF.180"/>
    <s v="DC/3044/2022"/>
    <x v="13"/>
    <n v="277"/>
    <n v="114.81"/>
    <n v="31802.37"/>
    <s v="ARP"/>
    <d v="2022-08-03T00:00:00"/>
    <m/>
  </r>
  <r>
    <n v="1002"/>
    <x v="115"/>
    <d v="2022-08-10T00:00:00"/>
    <x v="10"/>
    <s v="Araranguá"/>
    <s v="Rafael"/>
    <s v="OF.180"/>
    <s v="DC/3044/2022"/>
    <x v="15"/>
    <n v="277"/>
    <n v="47"/>
    <n v="13019"/>
    <s v="ARP"/>
    <d v="2022-08-03T00:00:00"/>
    <m/>
  </r>
  <r>
    <n v="1003"/>
    <x v="115"/>
    <d v="2022-08-10T00:00:00"/>
    <x v="10"/>
    <s v="Araranguá"/>
    <s v="Rafael"/>
    <s v="OF.181"/>
    <s v="DC/3046/2022"/>
    <x v="13"/>
    <n v="93"/>
    <n v="114.81"/>
    <n v="10677.33"/>
    <s v="ARP"/>
    <d v="2022-08-03T00:00:00"/>
    <m/>
  </r>
  <r>
    <n v="1004"/>
    <x v="115"/>
    <d v="2022-08-10T00:00:00"/>
    <x v="10"/>
    <s v="Araranguá"/>
    <s v="Rafael"/>
    <s v="OF.181"/>
    <s v="DC/3046/2022"/>
    <x v="15"/>
    <n v="93"/>
    <n v="47"/>
    <n v="4371"/>
    <s v="ARP"/>
    <d v="2022-08-03T00:00:00"/>
    <m/>
  </r>
  <r>
    <n v="1005"/>
    <x v="24"/>
    <d v="2022-08-10T00:00:00"/>
    <x v="10"/>
    <s v="Joinville"/>
    <s v="Edival"/>
    <s v="OF.182"/>
    <s v="DC/3043/2022"/>
    <x v="13"/>
    <n v="266"/>
    <n v="114.81"/>
    <n v="30539.46"/>
    <s v="ARP"/>
    <d v="2022-08-04T00:00:00"/>
    <m/>
  </r>
  <r>
    <n v="1006"/>
    <x v="24"/>
    <d v="2022-08-10T00:00:00"/>
    <x v="10"/>
    <s v="Joinville"/>
    <s v="Edival"/>
    <s v="OF.182"/>
    <s v="DC/3043/2022"/>
    <x v="14"/>
    <n v="873"/>
    <n v="6.45"/>
    <n v="5630.85"/>
    <s v="ARP"/>
    <d v="2022-08-05T00:00:00"/>
    <s v="A.V Comercio Varejista "/>
  </r>
  <r>
    <n v="1007"/>
    <x v="24"/>
    <d v="2022-08-10T00:00:00"/>
    <x v="10"/>
    <s v="Joinville"/>
    <s v="Edival"/>
    <s v="OF.182"/>
    <s v="DC/3043/2022"/>
    <x v="15"/>
    <n v="259"/>
    <n v="47"/>
    <n v="12173"/>
    <s v="ARP"/>
    <d v="2022-08-06T00:00:00"/>
    <m/>
  </r>
  <r>
    <n v="1008"/>
    <x v="24"/>
    <d v="2022-08-10T00:00:00"/>
    <x v="10"/>
    <s v="Joinville"/>
    <s v="Edival"/>
    <s v="OF.182"/>
    <s v="DC/3043/2022"/>
    <x v="5"/>
    <n v="135"/>
    <n v="19.059999999999999"/>
    <n v="2573.1"/>
    <s v="ARP"/>
    <d v="2022-08-07T00:00:00"/>
    <m/>
  </r>
  <r>
    <n v="1009"/>
    <x v="24"/>
    <d v="2022-08-10T00:00:00"/>
    <x v="10"/>
    <s v="Joinville"/>
    <s v="Edival"/>
    <s v="OF.182"/>
    <s v="DC/3043/2022"/>
    <x v="6"/>
    <n v="16"/>
    <n v="64.92"/>
    <n v="1038.72"/>
    <s v="ARP"/>
    <d v="2022-08-08T00:00:00"/>
    <m/>
  </r>
  <r>
    <n v="1010"/>
    <x v="24"/>
    <d v="2022-08-10T00:00:00"/>
    <x v="10"/>
    <s v="Joinville"/>
    <s v="Edival"/>
    <s v="OF.182"/>
    <s v="DC/3043/2022"/>
    <x v="16"/>
    <n v="6"/>
    <n v="15.91"/>
    <n v="95.46"/>
    <s v="ARP"/>
    <d v="2022-08-09T00:00:00"/>
    <m/>
  </r>
  <r>
    <n v="1011"/>
    <x v="24"/>
    <d v="2022-08-10T00:00:00"/>
    <x v="10"/>
    <s v="Joinville"/>
    <s v="Edival"/>
    <s v="OF.182"/>
    <s v="DC/3043/2022"/>
    <x v="7"/>
    <n v="3"/>
    <n v="69.099999999999994"/>
    <n v="207.3"/>
    <s v="ARP"/>
    <d v="2022-08-10T00:00:00"/>
    <m/>
  </r>
  <r>
    <n v="1012"/>
    <x v="24"/>
    <d v="2022-08-10T00:00:00"/>
    <x v="10"/>
    <s v="Joinville"/>
    <s v="Edival"/>
    <s v="OF.183"/>
    <s v="DC/3051/2022"/>
    <x v="9"/>
    <n v="141"/>
    <n v="259.7"/>
    <n v="36617.699999999997"/>
    <s v="ARP"/>
    <d v="2022-08-11T00:00:00"/>
    <s v="comprei"/>
  </r>
  <r>
    <n v="1013"/>
    <x v="24"/>
    <d v="2022-08-10T00:00:00"/>
    <x v="10"/>
    <s v="Joinville"/>
    <s v="Edival"/>
    <s v="OF.183"/>
    <s v="DC/3051/2022"/>
    <x v="10"/>
    <n v="96"/>
    <n v="434.8"/>
    <n v="41740.800000000003"/>
    <s v="CELOG-FL"/>
    <d v="2022-08-12T00:00:00"/>
    <m/>
  </r>
  <r>
    <n v="1014"/>
    <x v="24"/>
    <d v="2022-08-10T00:00:00"/>
    <x v="10"/>
    <s v="Joinville"/>
    <s v="Edival"/>
    <s v="OF.183"/>
    <s v="DC/3051/2022"/>
    <x v="8"/>
    <n v="203"/>
    <n v="152.49"/>
    <n v="30955.47"/>
    <s v="ARP"/>
    <d v="2022-08-13T00:00:00"/>
    <s v="comprei"/>
  </r>
  <r>
    <n v="1015"/>
    <x v="24"/>
    <d v="2022-08-10T00:00:00"/>
    <x v="10"/>
    <s v="Joinville"/>
    <s v="Edival"/>
    <s v="OF.183"/>
    <s v="DC/3051/2022"/>
    <x v="11"/>
    <n v="158"/>
    <n v="173.6"/>
    <n v="27428.799999999999"/>
    <s v="CELOG-FL"/>
    <d v="2022-08-14T00:00:00"/>
    <m/>
  </r>
  <r>
    <n v="1016"/>
    <x v="133"/>
    <d v="2022-08-10T00:00:00"/>
    <x v="10"/>
    <s v="Criciúma"/>
    <s v="Rosinei"/>
    <s v="OF.184"/>
    <s v="DC/3047/2022"/>
    <x v="13"/>
    <n v="1000"/>
    <n v="114.81"/>
    <n v="114810"/>
    <s v="ARP"/>
    <d v="2022-08-15T00:00:00"/>
    <m/>
  </r>
  <r>
    <n v="1017"/>
    <x v="133"/>
    <d v="2022-08-10T00:00:00"/>
    <x v="10"/>
    <s v="Criciúma"/>
    <s v="Rosinei"/>
    <s v="OF.184"/>
    <s v="DC/3047/2022"/>
    <x v="14"/>
    <n v="700"/>
    <n v="6.45"/>
    <n v="4515"/>
    <s v="ARP"/>
    <d v="2022-08-16T00:00:00"/>
    <m/>
  </r>
  <r>
    <n v="1018"/>
    <x v="133"/>
    <d v="2022-08-10T00:00:00"/>
    <x v="10"/>
    <s v="Criciúma"/>
    <s v="Rosinei"/>
    <s v="OF.184"/>
    <s v="DC/3047/2022"/>
    <x v="15"/>
    <n v="700"/>
    <n v="47"/>
    <n v="32900"/>
    <s v="ARP"/>
    <d v="2022-08-17T00:00:00"/>
    <m/>
  </r>
  <r>
    <n v="1019"/>
    <x v="133"/>
    <d v="2022-08-10T00:00:00"/>
    <x v="10"/>
    <s v="Criciúma"/>
    <s v="Rosinei"/>
    <s v="OF.184"/>
    <s v="DC/3047/2022"/>
    <x v="12"/>
    <n v="25"/>
    <n v="18"/>
    <n v="450"/>
    <s v="ARP"/>
    <d v="2022-08-18T00:00:00"/>
    <m/>
  </r>
  <r>
    <n v="1020"/>
    <x v="133"/>
    <d v="2022-08-10T00:00:00"/>
    <x v="10"/>
    <s v="Criciúma"/>
    <s v="Rosinei"/>
    <s v="OF.185"/>
    <s v="DC/3052/2022"/>
    <x v="9"/>
    <n v="300"/>
    <n v="259.7"/>
    <n v="77910"/>
    <s v="ARP"/>
    <d v="2022-08-19T00:00:00"/>
    <s v="comprei"/>
  </r>
  <r>
    <n v="1021"/>
    <x v="133"/>
    <d v="2022-08-10T00:00:00"/>
    <x v="10"/>
    <s v="Criciúma"/>
    <s v="Rosinei"/>
    <s v="OF.185"/>
    <s v="DC/3052/2022"/>
    <x v="10"/>
    <n v="200"/>
    <n v="434.8"/>
    <n v="86960"/>
    <s v="ARP"/>
    <d v="2022-08-20T00:00:00"/>
    <s v="comprei"/>
  </r>
  <r>
    <n v="1022"/>
    <x v="133"/>
    <d v="2022-08-10T00:00:00"/>
    <x v="10"/>
    <s v="Criciúma"/>
    <s v="Rosinei"/>
    <s v="OF.185"/>
    <s v="DC/3052/2022"/>
    <x v="8"/>
    <n v="300"/>
    <n v="152.49"/>
    <n v="45747"/>
    <s v="ARP"/>
    <d v="2022-08-21T00:00:00"/>
    <s v="comprei"/>
  </r>
  <r>
    <n v="1023"/>
    <x v="133"/>
    <d v="2022-08-10T00:00:00"/>
    <x v="10"/>
    <s v="Criciúma"/>
    <s v="Rosinei"/>
    <s v="OF.185"/>
    <s v="DC/3052/2022"/>
    <x v="11"/>
    <n v="200"/>
    <n v="173.6"/>
    <n v="34720"/>
    <s v="ARP"/>
    <d v="2022-08-22T00:00:00"/>
    <s v="comprei"/>
  </r>
  <r>
    <n v="1024"/>
    <x v="134"/>
    <d v="2022-08-10T00:00:00"/>
    <x v="10"/>
    <s v="Jaraguá do Sul"/>
    <s v="Gonçalves"/>
    <s v="OF.186"/>
    <s v="DC/3048/2022"/>
    <x v="12"/>
    <n v="98"/>
    <n v="18"/>
    <n v="1764"/>
    <s v="ARP"/>
    <d v="2022-08-23T00:00:00"/>
    <m/>
  </r>
  <r>
    <n v="1025"/>
    <x v="134"/>
    <d v="2022-08-10T00:00:00"/>
    <x v="10"/>
    <s v="Jaraguá do Sul"/>
    <s v="Gonçalves"/>
    <s v="OF.186"/>
    <s v="DC/3048/2022"/>
    <x v="13"/>
    <n v="98"/>
    <n v="114.81"/>
    <n v="11251.38"/>
    <s v="ARP"/>
    <d v="2022-08-24T00:00:00"/>
    <m/>
  </r>
  <r>
    <n v="1026"/>
    <x v="134"/>
    <d v="2022-08-10T00:00:00"/>
    <x v="10"/>
    <s v="Jaraguá do Sul"/>
    <s v="Gonçalves"/>
    <s v="OF.186"/>
    <s v="DC/3048/2022"/>
    <x v="14"/>
    <n v="392"/>
    <n v="6.45"/>
    <n v="2528.4"/>
    <s v="ARP"/>
    <d v="2022-08-25T00:00:00"/>
    <m/>
  </r>
  <r>
    <n v="1027"/>
    <x v="134"/>
    <d v="2022-08-10T00:00:00"/>
    <x v="10"/>
    <s v="Jaraguá do Sul"/>
    <s v="Gonçalves"/>
    <s v="OF.186"/>
    <s v="DC/3048/2022"/>
    <x v="15"/>
    <n v="98"/>
    <n v="47"/>
    <n v="4606"/>
    <s v="ARP"/>
    <d v="2022-08-26T00:00:00"/>
    <m/>
  </r>
  <r>
    <n v="1028"/>
    <x v="134"/>
    <d v="2022-08-10T00:00:00"/>
    <x v="10"/>
    <s v="Jaraguá do Sul"/>
    <s v="Gonçalves"/>
    <s v="OF.186"/>
    <s v="DC/3048/2022"/>
    <x v="6"/>
    <n v="980"/>
    <n v="64.92"/>
    <n v="63621.599999999999"/>
    <s v="ARP"/>
    <d v="2022-08-27T00:00:00"/>
    <m/>
  </r>
  <r>
    <n v="1029"/>
    <x v="134"/>
    <d v="2022-08-10T00:00:00"/>
    <x v="10"/>
    <s v="Jaraguá do Sul"/>
    <s v="Gonçalves"/>
    <s v="OF.187"/>
    <s v="DC/3082/2022"/>
    <x v="8"/>
    <n v="196"/>
    <n v="152.49"/>
    <n v="29888.04"/>
    <s v="CELOG-RS"/>
    <d v="2022-08-28T00:00:00"/>
    <m/>
  </r>
  <r>
    <n v="1030"/>
    <x v="134"/>
    <d v="2022-08-10T00:00:00"/>
    <x v="10"/>
    <s v="Jaraguá do Sul"/>
    <s v="Gonçalves"/>
    <s v="OF.187"/>
    <s v="DC/3082/2022"/>
    <x v="11"/>
    <n v="98"/>
    <n v="173.6"/>
    <n v="17012.8"/>
    <s v="CELOG-RS"/>
    <d v="2022-08-29T00:00:00"/>
    <m/>
  </r>
  <r>
    <n v="1031"/>
    <x v="134"/>
    <d v="2022-08-10T00:00:00"/>
    <x v="10"/>
    <s v="Jaraguá do Sul"/>
    <s v="Gonçalves"/>
    <s v="OF.187"/>
    <s v="DC/3082/2022"/>
    <x v="9"/>
    <n v="196"/>
    <n v="259.7"/>
    <n v="50901.2"/>
    <s v="CELOG-RS"/>
    <d v="2022-08-30T00:00:00"/>
    <m/>
  </r>
  <r>
    <n v="1032"/>
    <x v="134"/>
    <d v="2022-08-10T00:00:00"/>
    <x v="10"/>
    <s v="Jaraguá do Sul"/>
    <s v="Gonçalves"/>
    <s v="OF.187"/>
    <s v="DC/3082/2022"/>
    <x v="10"/>
    <n v="98"/>
    <n v="434.8"/>
    <n v="42610.400000000001"/>
    <s v="CELOG-RS"/>
    <d v="2022-08-31T00:00:00"/>
    <m/>
  </r>
  <r>
    <n v="1033"/>
    <x v="135"/>
    <d v="2022-08-10T00:00:00"/>
    <x v="10"/>
    <s v="Itajaí"/>
    <s v="Bazanella"/>
    <s v="OF.188"/>
    <s v="DC/3049/2022"/>
    <x v="13"/>
    <n v="47"/>
    <n v="114.81"/>
    <n v="5396.07"/>
    <s v="ARP"/>
    <d v="2022-08-31T00:00:00"/>
    <m/>
  </r>
  <r>
    <n v="1034"/>
    <x v="135"/>
    <d v="2022-08-10T00:00:00"/>
    <x v="10"/>
    <s v="Itajaí"/>
    <s v="Bazanella"/>
    <s v="OF.188"/>
    <s v="DC/3049/2022"/>
    <x v="15"/>
    <n v="47"/>
    <n v="47"/>
    <n v="2209"/>
    <s v="ARP"/>
    <d v="2022-08-31T00:00:00"/>
    <m/>
  </r>
  <r>
    <n v="1035"/>
    <x v="135"/>
    <d v="2022-08-10T00:00:00"/>
    <x v="10"/>
    <s v="Itajaí"/>
    <s v="Bazanella"/>
    <s v="OF.188"/>
    <s v="DC/3049/2022"/>
    <x v="5"/>
    <n v="587"/>
    <n v="19.059999999999999"/>
    <n v="11188.22"/>
    <s v="ARP"/>
    <d v="2022-08-31T00:00:00"/>
    <m/>
  </r>
  <r>
    <n v="1036"/>
    <x v="135"/>
    <d v="2022-08-10T00:00:00"/>
    <x v="10"/>
    <s v="Itajaí"/>
    <s v="Bazanella"/>
    <s v="OF.188"/>
    <s v="DC/3049/2022"/>
    <x v="6"/>
    <n v="349"/>
    <n v="64.92"/>
    <n v="22657.08"/>
    <s v="ARP"/>
    <d v="2022-08-31T00:00:00"/>
    <m/>
  </r>
  <r>
    <n v="1037"/>
    <x v="135"/>
    <d v="2022-08-10T00:00:00"/>
    <x v="10"/>
    <s v="Itajaí"/>
    <s v="Bazanella"/>
    <s v="OF.188"/>
    <s v="DC/3049/2022"/>
    <x v="16"/>
    <n v="5"/>
    <n v="15.91"/>
    <n v="79.55"/>
    <s v="ARP"/>
    <d v="2022-08-31T00:00:00"/>
    <m/>
  </r>
  <r>
    <n v="1038"/>
    <x v="135"/>
    <d v="2022-08-10T00:00:00"/>
    <x v="10"/>
    <s v="Itajaí"/>
    <s v="Bazanella"/>
    <s v="OF.188"/>
    <s v="DC/3049/2022"/>
    <x v="7"/>
    <n v="8"/>
    <n v="69.099999999999994"/>
    <n v="552.79999999999995"/>
    <s v="ARP"/>
    <d v="2022-08-31T00:00:00"/>
    <m/>
  </r>
  <r>
    <n v="1039"/>
    <x v="136"/>
    <d v="2022-08-10T00:00:00"/>
    <x v="10"/>
    <s v="Itajaí"/>
    <s v="Bazanella"/>
    <s v="OF.189"/>
    <s v="DC/3050/2020"/>
    <x v="6"/>
    <n v="1010"/>
    <n v="64.92"/>
    <n v="65569.2"/>
    <s v="ARP"/>
    <d v="2022-08-31T00:00:00"/>
    <m/>
  </r>
  <r>
    <n v="1040"/>
    <x v="136"/>
    <d v="2022-08-10T00:00:00"/>
    <x v="10"/>
    <s v="Itajaí"/>
    <s v="Bazanella"/>
    <s v="OF.189"/>
    <s v="DC/3050/2020"/>
    <x v="7"/>
    <n v="127"/>
    <n v="69.099999999999994"/>
    <n v="8775.7000000000007"/>
    <s v="ARP"/>
    <d v="2022-08-31T00:00:00"/>
    <m/>
  </r>
  <r>
    <n v="1041"/>
    <x v="137"/>
    <d v="2022-08-10T00:00:00"/>
    <x v="10"/>
    <s v="Itajaí"/>
    <s v="Bazanella"/>
    <s v="OF.190"/>
    <s v="DC/3053/2022"/>
    <x v="5"/>
    <n v="507"/>
    <n v="19.059999999999999"/>
    <n v="9663.42"/>
    <s v="ARP"/>
    <d v="2022-08-31T00:00:00"/>
    <m/>
  </r>
  <r>
    <n v="1042"/>
    <x v="137"/>
    <d v="2022-08-10T00:00:00"/>
    <x v="10"/>
    <s v="Itajaí"/>
    <s v="Bazanella"/>
    <s v="OF.190"/>
    <s v="DC/3053/2022"/>
    <x v="6"/>
    <n v="408"/>
    <n v="64.92"/>
    <n v="26487.360000000001"/>
    <s v="ARP"/>
    <d v="2022-08-31T00:00:00"/>
    <m/>
  </r>
  <r>
    <n v="1043"/>
    <x v="137"/>
    <d v="2022-08-10T00:00:00"/>
    <x v="10"/>
    <s v="Itajaí"/>
    <s v="Bazanella"/>
    <s v="OF.190"/>
    <s v="DC/3053/2022"/>
    <x v="16"/>
    <n v="65"/>
    <n v="15.91"/>
    <n v="1034.1500000000001"/>
    <s v="ARP"/>
    <d v="2022-08-31T00:00:00"/>
    <m/>
  </r>
  <r>
    <n v="1044"/>
    <x v="137"/>
    <d v="2022-08-10T00:00:00"/>
    <x v="10"/>
    <s v="Itajaí"/>
    <s v="Bazanella"/>
    <s v="OF.190"/>
    <s v="DC/3053/2022"/>
    <x v="7"/>
    <n v="51"/>
    <n v="69.099999999999994"/>
    <n v="3524.1"/>
    <s v="ARP"/>
    <d v="2022-08-31T00:00:00"/>
    <m/>
  </r>
  <r>
    <n v="1045"/>
    <x v="24"/>
    <d v="2022-08-10T00:00:00"/>
    <x v="10"/>
    <s v="Joinville"/>
    <s v="Edival"/>
    <s v="OF.191"/>
    <s v="DC/3063/2022"/>
    <x v="13"/>
    <n v="133"/>
    <n v="114.81"/>
    <n v="15269.73"/>
    <s v="ARP"/>
    <d v="2022-08-31T00:00:00"/>
    <m/>
  </r>
  <r>
    <n v="1046"/>
    <x v="24"/>
    <d v="2022-08-10T00:00:00"/>
    <x v="10"/>
    <s v="Joinville"/>
    <s v="Edival"/>
    <s v="OF.191"/>
    <s v="DC/3063/2022"/>
    <x v="14"/>
    <n v="361"/>
    <n v="6.45"/>
    <n v="2328.4499999999998"/>
    <s v="ARP"/>
    <d v="2022-08-31T00:00:00"/>
    <m/>
  </r>
  <r>
    <n v="1047"/>
    <x v="24"/>
    <d v="2022-08-10T00:00:00"/>
    <x v="10"/>
    <s v="Joinville"/>
    <s v="Edival"/>
    <s v="OF.191"/>
    <s v="DC/3063/2022"/>
    <x v="15"/>
    <n v="117"/>
    <n v="47"/>
    <n v="5499"/>
    <s v="ARP"/>
    <d v="2022-08-31T00:00:00"/>
    <m/>
  </r>
  <r>
    <n v="1048"/>
    <x v="24"/>
    <d v="2022-08-10T00:00:00"/>
    <x v="10"/>
    <s v="Joinville"/>
    <s v="Edival"/>
    <s v="OF.191"/>
    <s v="DC/3063/2022"/>
    <x v="8"/>
    <n v="77"/>
    <n v="152.49"/>
    <n v="11741.73"/>
    <s v="ARP"/>
    <d v="2022-08-31T00:00:00"/>
    <m/>
  </r>
  <r>
    <n v="1049"/>
    <x v="24"/>
    <d v="2022-08-10T00:00:00"/>
    <x v="10"/>
    <s v="Joinville"/>
    <s v="Edival"/>
    <s v="OF.191"/>
    <s v="DC/3063/2022"/>
    <x v="11"/>
    <n v="60"/>
    <n v="173.6"/>
    <n v="10416"/>
    <s v="ARP"/>
    <d v="2022-08-31T00:00:00"/>
    <m/>
  </r>
  <r>
    <n v="1050"/>
    <x v="24"/>
    <d v="2022-08-10T00:00:00"/>
    <x v="10"/>
    <s v="Joinville"/>
    <s v="Edival"/>
    <s v="OF.191"/>
    <s v="DC/3063/2022"/>
    <x v="9"/>
    <n v="67"/>
    <n v="259.7"/>
    <n v="17399.900000000001"/>
    <s v="ARP"/>
    <d v="2022-08-31T00:00:00"/>
    <m/>
  </r>
  <r>
    <n v="1051"/>
    <x v="24"/>
    <d v="2022-08-10T00:00:00"/>
    <x v="10"/>
    <s v="Joinville"/>
    <s v="Edival"/>
    <s v="OF.191"/>
    <s v="DC/3063/2022"/>
    <x v="10"/>
    <n v="63"/>
    <n v="434.8"/>
    <n v="27392.400000000001"/>
    <s v="ARP"/>
    <d v="2022-08-31T00:00:00"/>
    <m/>
  </r>
  <r>
    <n v="1052"/>
    <x v="24"/>
    <d v="2022-08-10T00:00:00"/>
    <x v="10"/>
    <s v="Joinville"/>
    <s v="Edival"/>
    <s v="OF.191"/>
    <s v="DC/3063/2022"/>
    <x v="6"/>
    <n v="46"/>
    <n v="64.92"/>
    <n v="2986.32"/>
    <s v="ARP"/>
    <d v="2022-08-31T00:00:00"/>
    <m/>
  </r>
  <r>
    <n v="1053"/>
    <x v="24"/>
    <d v="2022-08-10T00:00:00"/>
    <x v="10"/>
    <s v="Joinville"/>
    <s v="Edival"/>
    <s v="OF.191"/>
    <s v="DC/3063/2022"/>
    <x v="7"/>
    <n v="5"/>
    <n v="69.099999999999994"/>
    <n v="345.5"/>
    <s v="ARP"/>
    <d v="2022-08-31T00:00:00"/>
    <m/>
  </r>
  <r>
    <n v="1054"/>
    <x v="132"/>
    <d v="2022-08-10T00:00:00"/>
    <x v="10"/>
    <s v="Joinville"/>
    <s v="Edival"/>
    <s v="OF.171R"/>
    <s v="DC/3008/2022"/>
    <x v="5"/>
    <n v="615"/>
    <n v="19.059999999999999"/>
    <n v="11721.9"/>
    <s v="ARP"/>
    <d v="2022-08-31T00:00:00"/>
    <m/>
  </r>
  <r>
    <n v="1055"/>
    <x v="22"/>
    <d v="2022-08-10T00:00:00"/>
    <x v="10"/>
    <s v="Joinville"/>
    <s v="Edival"/>
    <s v="OF.193"/>
    <s v="DC/3080/2022"/>
    <x v="5"/>
    <n v="154"/>
    <n v="19.059999999999999"/>
    <n v="2935.24"/>
    <s v="ARP"/>
    <d v="2022-08-31T00:00:00"/>
    <m/>
  </r>
  <r>
    <n v="1056"/>
    <x v="22"/>
    <d v="2022-08-10T00:00:00"/>
    <x v="10"/>
    <s v="Joinville"/>
    <s v="Edival"/>
    <s v="OF.193"/>
    <s v="DC/3080/2022"/>
    <x v="6"/>
    <n v="283"/>
    <n v="64.92"/>
    <n v="18372.36"/>
    <s v="ARP"/>
    <d v="2022-08-31T00:00:00"/>
    <m/>
  </r>
  <r>
    <n v="1057"/>
    <x v="22"/>
    <d v="2022-08-10T00:00:00"/>
    <x v="10"/>
    <s v="Joinville"/>
    <s v="Edival"/>
    <s v="OF.193"/>
    <s v="DC/3080/2022"/>
    <x v="16"/>
    <n v="20"/>
    <n v="15.91"/>
    <n v="318.2"/>
    <s v="ARP"/>
    <d v="2022-08-31T00:00:00"/>
    <m/>
  </r>
  <r>
    <n v="1058"/>
    <x v="22"/>
    <d v="2022-08-10T00:00:00"/>
    <x v="10"/>
    <s v="Joinville"/>
    <s v="Edival"/>
    <s v="OF.193"/>
    <s v="DC/3080/2022"/>
    <x v="7"/>
    <n v="36"/>
    <n v="69.099999999999994"/>
    <n v="2487.6"/>
    <s v="ARP"/>
    <d v="2022-08-31T00:00:00"/>
    <m/>
  </r>
  <r>
    <n v="1059"/>
    <x v="24"/>
    <d v="2022-08-10T00:00:00"/>
    <x v="10"/>
    <s v="Joinville"/>
    <s v="Edival"/>
    <s v="OF.194"/>
    <s v="DC/3071/2022"/>
    <x v="13"/>
    <n v="248"/>
    <n v="114.81"/>
    <n v="28472.880000000001"/>
    <s v="ARP"/>
    <d v="2022-08-31T00:00:00"/>
    <m/>
  </r>
  <r>
    <n v="1060"/>
    <x v="24"/>
    <d v="2022-08-10T00:00:00"/>
    <x v="10"/>
    <s v="Joinville"/>
    <s v="Edival"/>
    <s v="OF.194"/>
    <s v="DC/3071/2022"/>
    <x v="14"/>
    <n v="694"/>
    <n v="6.45"/>
    <n v="4476.3"/>
    <s v="ARP"/>
    <d v="2022-08-31T00:00:00"/>
    <m/>
  </r>
  <r>
    <n v="1061"/>
    <x v="24"/>
    <d v="2022-08-10T00:00:00"/>
    <x v="10"/>
    <s v="Joinville"/>
    <s v="Edival"/>
    <s v="OF.194"/>
    <s v="DC/3071/2022"/>
    <x v="15"/>
    <n v="238"/>
    <n v="47"/>
    <n v="11186"/>
    <s v="ARP"/>
    <d v="2022-08-31T00:00:00"/>
    <m/>
  </r>
  <r>
    <n v="1062"/>
    <x v="24"/>
    <d v="2022-08-10T00:00:00"/>
    <x v="10"/>
    <s v="Joinville"/>
    <s v="Edival"/>
    <s v="OF.194"/>
    <s v="DC/3071/2022"/>
    <x v="8"/>
    <n v="150"/>
    <n v="152.49"/>
    <n v="22873.5"/>
    <s v="ARP"/>
    <d v="2022-08-31T00:00:00"/>
    <m/>
  </r>
  <r>
    <n v="1063"/>
    <x v="24"/>
    <d v="2022-08-10T00:00:00"/>
    <x v="10"/>
    <s v="Joinville"/>
    <s v="Edival"/>
    <s v="OF.194"/>
    <s v="DC/3071/2022"/>
    <x v="11"/>
    <n v="169"/>
    <n v="173.6"/>
    <n v="29338.400000000001"/>
    <s v="ARP"/>
    <d v="2022-08-31T00:00:00"/>
    <m/>
  </r>
  <r>
    <n v="1064"/>
    <x v="24"/>
    <d v="2022-08-10T00:00:00"/>
    <x v="10"/>
    <s v="Joinville"/>
    <s v="Edival"/>
    <s v="OF.194"/>
    <s v="DC/3071/2022"/>
    <x v="9"/>
    <n v="112"/>
    <n v="259.7"/>
    <n v="29086.400000000001"/>
    <s v="ARP"/>
    <d v="2022-08-31T00:00:00"/>
    <m/>
  </r>
  <r>
    <n v="1065"/>
    <x v="24"/>
    <d v="2022-08-10T00:00:00"/>
    <x v="10"/>
    <s v="Joinville"/>
    <s v="Edival"/>
    <s v="OF.194"/>
    <s v="DC/3071/2022"/>
    <x v="10"/>
    <n v="133"/>
    <n v="434.8"/>
    <n v="57828.4"/>
    <s v="ARP"/>
    <d v="2022-08-31T00:00:00"/>
    <m/>
  </r>
  <r>
    <n v="1066"/>
    <x v="24"/>
    <d v="2022-08-10T00:00:00"/>
    <x v="10"/>
    <s v="Joinville"/>
    <s v="Edival"/>
    <s v="OF.194"/>
    <s v="DC/3071/2022"/>
    <x v="5"/>
    <n v="529"/>
    <n v="19.059999999999999"/>
    <n v="10082.74"/>
    <s v="ARP"/>
    <d v="2022-08-31T00:00:00"/>
    <m/>
  </r>
  <r>
    <n v="1067"/>
    <x v="24"/>
    <d v="2022-08-10T00:00:00"/>
    <x v="10"/>
    <s v="Joinville"/>
    <s v="Edival"/>
    <s v="OF.194"/>
    <s v="DC/3071/2022"/>
    <x v="6"/>
    <n v="89"/>
    <n v="64.92"/>
    <n v="5777.88"/>
    <s v="ARP"/>
    <d v="2022-08-31T00:00:00"/>
    <m/>
  </r>
  <r>
    <n v="1068"/>
    <x v="24"/>
    <d v="2022-08-10T00:00:00"/>
    <x v="10"/>
    <s v="Joinville"/>
    <s v="Edival"/>
    <s v="OF.194"/>
    <s v="DC/3071/2022"/>
    <x v="7"/>
    <n v="6"/>
    <n v="69.099999999999994"/>
    <n v="414.6"/>
    <s v="ARP"/>
    <d v="2022-08-31T00:00:00"/>
    <m/>
  </r>
  <r>
    <n v="1069"/>
    <x v="138"/>
    <d v="2022-08-10T00:00:00"/>
    <x v="10"/>
    <s v="Joinville"/>
    <s v="Edival"/>
    <s v="OF.197"/>
    <s v="DC/3106/2022"/>
    <x v="6"/>
    <n v="259"/>
    <n v="64.92"/>
    <n v="16814.28"/>
    <s v="ARP"/>
    <d v="2022-08-31T00:00:00"/>
    <m/>
  </r>
  <r>
    <n v="1070"/>
    <x v="138"/>
    <d v="2022-08-10T00:00:00"/>
    <x v="10"/>
    <s v="Joinville"/>
    <s v="Edival"/>
    <s v="OF.197"/>
    <s v="DC/3106/2022"/>
    <x v="7"/>
    <n v="33"/>
    <n v="69.099999999999994"/>
    <n v="2280.3000000000002"/>
    <s v="ARP"/>
    <d v="2022-08-31T00:00:00"/>
    <m/>
  </r>
  <r>
    <n v="1071"/>
    <x v="137"/>
    <d v="2022-08-10T00:00:00"/>
    <x v="10"/>
    <s v="Itajaí"/>
    <s v="Bazanella"/>
    <s v="OF.198"/>
    <s v="DC/3105/2022"/>
    <x v="5"/>
    <n v="339"/>
    <n v="19.059999999999999"/>
    <n v="6461.34"/>
    <s v="ARP"/>
    <d v="2022-08-31T00:00:00"/>
    <m/>
  </r>
  <r>
    <n v="1072"/>
    <x v="137"/>
    <d v="2022-08-10T00:00:00"/>
    <x v="10"/>
    <s v="Itajaí"/>
    <s v="Bazanella"/>
    <s v="OF.198"/>
    <s v="DC/3105/2022"/>
    <x v="6"/>
    <n v="76"/>
    <n v="64.92"/>
    <n v="4933.92"/>
    <s v="ARP"/>
    <d v="2022-08-31T00:00:00"/>
    <m/>
  </r>
  <r>
    <n v="1073"/>
    <x v="62"/>
    <d v="2022-08-10T00:00:00"/>
    <x v="10"/>
    <s v="Florianópolis"/>
    <s v="Miranda"/>
    <s v="OF.199"/>
    <s v="DC/3101/2022"/>
    <x v="5"/>
    <n v="88"/>
    <n v="19.059999999999999"/>
    <n v="1677.28"/>
    <s v="ARP"/>
    <d v="2022-08-31T00:00:00"/>
    <m/>
  </r>
  <r>
    <n v="1074"/>
    <x v="135"/>
    <d v="2022-08-10T00:00:00"/>
    <x v="10"/>
    <s v="Itajaí"/>
    <s v="Bazanella"/>
    <s v="OF.200"/>
    <s v="DC/3109/2022"/>
    <x v="13"/>
    <n v="81"/>
    <n v="114.81"/>
    <n v="9299.61"/>
    <s v="ARP"/>
    <d v="2022-08-31T00:00:00"/>
    <m/>
  </r>
  <r>
    <n v="1075"/>
    <x v="135"/>
    <d v="2022-08-10T00:00:00"/>
    <x v="10"/>
    <s v="Itajaí"/>
    <s v="Bazanella"/>
    <s v="OF.200"/>
    <s v="DC/3109/2022"/>
    <x v="15"/>
    <n v="81"/>
    <n v="47"/>
    <n v="3807"/>
    <s v="ARP"/>
    <d v="2022-08-31T00:00:00"/>
    <m/>
  </r>
  <r>
    <n v="1076"/>
    <x v="135"/>
    <d v="2022-08-10T00:00:00"/>
    <x v="10"/>
    <s v="Itajaí"/>
    <s v="Bazanella"/>
    <s v="OF.200"/>
    <s v="DC/3109/2022"/>
    <x v="5"/>
    <n v="236"/>
    <n v="19.059999999999999"/>
    <n v="4498.16"/>
    <s v="ARP"/>
    <d v="2022-08-31T00:00:00"/>
    <m/>
  </r>
  <r>
    <n v="1077"/>
    <x v="135"/>
    <d v="2022-08-10T00:00:00"/>
    <x v="10"/>
    <s v="Itajaí"/>
    <s v="Bazanella"/>
    <s v="OF.200"/>
    <s v="DC/3109/2022"/>
    <x v="6"/>
    <n v="1243"/>
    <n v="64.92"/>
    <n v="80695.56"/>
    <s v="ARP"/>
    <d v="2022-08-31T00:00:00"/>
    <m/>
  </r>
  <r>
    <n v="1078"/>
    <x v="135"/>
    <d v="2022-08-10T00:00:00"/>
    <x v="10"/>
    <s v="Itajaí"/>
    <s v="Bazanella"/>
    <s v="OF.200"/>
    <s v="DC/3109/2022"/>
    <x v="7"/>
    <n v="15"/>
    <n v="69.099999999999994"/>
    <n v="1036.5"/>
    <s v="ARP"/>
    <d v="2022-08-31T00:00:00"/>
    <m/>
  </r>
  <r>
    <n v="1079"/>
    <x v="115"/>
    <d v="2022-05-13T00:00:00"/>
    <x v="10"/>
    <s v="Araranguá"/>
    <s v="Rafael"/>
    <s v="OF.121"/>
    <s v="DC/1782/2022"/>
    <x v="9"/>
    <n v="30"/>
    <n v="259.7"/>
    <n v="7791"/>
    <s v="CELOG-FL"/>
    <d v="2022-08-31T00:00:00"/>
    <m/>
  </r>
  <r>
    <n v="1080"/>
    <x v="115"/>
    <d v="2022-05-13T00:00:00"/>
    <x v="10"/>
    <s v="Araranguá"/>
    <s v="Rafael"/>
    <s v="OF.121"/>
    <s v="DC/1782/2022"/>
    <x v="8"/>
    <n v="30"/>
    <n v="152.49"/>
    <n v="4574.7"/>
    <s v="CELOG-FL"/>
    <d v="2022-08-31T00:00:00"/>
    <m/>
  </r>
  <r>
    <n v="1081"/>
    <x v="115"/>
    <d v="2022-05-13T00:00:00"/>
    <x v="10"/>
    <s v="Araranguá"/>
    <s v="Rafael"/>
    <s v="OF.121"/>
    <s v="DC/1782/2022"/>
    <x v="10"/>
    <n v="50"/>
    <n v="434.8"/>
    <n v="21740"/>
    <s v="CELOG-FL"/>
    <d v="2022-08-31T00:00:00"/>
    <m/>
  </r>
  <r>
    <n v="1082"/>
    <x v="115"/>
    <d v="2022-05-13T00:00:00"/>
    <x v="10"/>
    <s v="Araranguá"/>
    <s v="Rafael"/>
    <s v="OF.121"/>
    <s v="DC/1782/2023"/>
    <x v="11"/>
    <n v="50"/>
    <n v="173.6"/>
    <n v="8680"/>
    <s v="CELOG-FL"/>
    <d v="2022-08-31T00:00:00"/>
    <m/>
  </r>
  <r>
    <n v="1083"/>
    <x v="49"/>
    <d v="2022-10-11T00:00:00"/>
    <x v="11"/>
    <s v="Xanxerê"/>
    <s v="Peri"/>
    <s v="OF.207"/>
    <s v="DC/3679/2022"/>
    <x v="13"/>
    <n v="98"/>
    <n v="115.05"/>
    <n v="11274.9"/>
    <s v="ARP"/>
    <d v="2022-10-01T00:00:00"/>
    <m/>
  </r>
  <r>
    <n v="1084"/>
    <x v="49"/>
    <d v="2022-10-11T00:00:00"/>
    <x v="11"/>
    <s v="Xanxerê"/>
    <s v="Peri"/>
    <s v="OF.207"/>
    <s v="DC/3679/2022"/>
    <x v="15"/>
    <n v="152"/>
    <n v="45.39"/>
    <n v="6899.28"/>
    <s v="ARP"/>
    <d v="2022-10-01T00:00:00"/>
    <m/>
  </r>
  <r>
    <n v="1085"/>
    <x v="49"/>
    <d v="2022-10-11T00:00:00"/>
    <x v="11"/>
    <s v="Xanxerê"/>
    <s v="Peri"/>
    <s v="OF.208"/>
    <s v="DC/3680/2022"/>
    <x v="14"/>
    <n v="159"/>
    <n v="6.45"/>
    <n v="1025.55"/>
    <s v="CELOG-FL"/>
    <d v="2022-10-01T00:00:00"/>
    <m/>
  </r>
  <r>
    <n v="1086"/>
    <x v="49"/>
    <d v="2022-10-11T00:00:00"/>
    <x v="11"/>
    <s v="Xanxerê"/>
    <s v="Peri"/>
    <s v="OF.209"/>
    <s v="DC/3695/2022"/>
    <x v="8"/>
    <n v="137"/>
    <n v="152.49"/>
    <n v="20891.13"/>
    <s v="CELOG-JB"/>
    <d v="2022-10-01T00:00:00"/>
    <m/>
  </r>
  <r>
    <n v="1087"/>
    <x v="49"/>
    <d v="2022-10-11T00:00:00"/>
    <x v="11"/>
    <s v="Xanxerê"/>
    <s v="Peri"/>
    <s v="OF.209"/>
    <s v="DC/3695/2022"/>
    <x v="9"/>
    <n v="137"/>
    <n v="259.7"/>
    <n v="35578.9"/>
    <s v="CELOG-JB"/>
    <d v="2022-10-01T00:00:00"/>
    <m/>
  </r>
  <r>
    <n v="1088"/>
    <x v="49"/>
    <d v="2022-10-11T00:00:00"/>
    <x v="11"/>
    <s v="Xanxerê"/>
    <s v="Peri"/>
    <s v="OF.209"/>
    <s v="DC/3695/2022"/>
    <x v="11"/>
    <n v="146"/>
    <n v="173.6"/>
    <n v="25345.599999999999"/>
    <s v="CELOG-JB"/>
    <d v="2022-10-01T00:00:00"/>
    <m/>
  </r>
  <r>
    <n v="1089"/>
    <x v="49"/>
    <d v="2022-10-11T00:00:00"/>
    <x v="11"/>
    <s v="Xanxerê"/>
    <s v="Peri"/>
    <s v="OF.209"/>
    <s v="DC/3695/2022"/>
    <x v="10"/>
    <n v="146"/>
    <n v="434.8"/>
    <n v="63480.800000000003"/>
    <s v="CELOG-JB"/>
    <d v="2022-10-01T00:00:00"/>
    <m/>
  </r>
  <r>
    <n v="1090"/>
    <x v="125"/>
    <d v="2022-10-11T00:00:00"/>
    <x v="11"/>
    <s v="Caçador"/>
    <s v="Veríssimo"/>
    <s v="Of 210"/>
    <s v="DC/3688/2022"/>
    <x v="13"/>
    <n v="5"/>
    <n v="115.05"/>
    <n v="575.25"/>
    <s v="ARP"/>
    <d v="2022-10-01T00:00:00"/>
    <m/>
  </r>
  <r>
    <n v="1091"/>
    <x v="125"/>
    <d v="2022-10-11T00:00:00"/>
    <x v="11"/>
    <s v="Caçador"/>
    <s v="Veríssimo"/>
    <s v="Of 210"/>
    <s v="DC/3688/2022"/>
    <x v="15"/>
    <n v="5"/>
    <n v="45.39"/>
    <n v="226.95"/>
    <s v="ARP"/>
    <d v="2022-10-01T00:00:00"/>
    <m/>
  </r>
  <r>
    <n v="1092"/>
    <x v="125"/>
    <d v="2022-10-11T00:00:00"/>
    <x v="11"/>
    <s v="Caçador"/>
    <s v="Veríssimo"/>
    <s v="Of 211"/>
    <s v="DC/3689/2022"/>
    <x v="9"/>
    <n v="15"/>
    <n v="259.7"/>
    <n v="3895.5"/>
    <s v="CELOG-JB"/>
    <d v="2022-10-01T00:00:00"/>
    <m/>
  </r>
  <r>
    <n v="1093"/>
    <x v="125"/>
    <d v="2022-10-11T00:00:00"/>
    <x v="11"/>
    <s v="Caçador"/>
    <s v="Veríssimo"/>
    <s v="Of 211"/>
    <s v="DC/3689/2022"/>
    <x v="8"/>
    <n v="15"/>
    <n v="152.49"/>
    <n v="2287.3500000000004"/>
    <s v="CELOG-JB"/>
    <d v="2022-10-01T00:00:00"/>
    <m/>
  </r>
  <r>
    <n v="1094"/>
    <x v="125"/>
    <d v="2022-10-11T00:00:00"/>
    <x v="11"/>
    <s v="Caçador"/>
    <s v="Veríssimo"/>
    <s v="Of 211"/>
    <s v="DC/3689/2022"/>
    <x v="10"/>
    <n v="5"/>
    <n v="434.8"/>
    <n v="2174"/>
    <s v="CELOG-JB"/>
    <d v="2022-10-01T00:00:00"/>
    <m/>
  </r>
  <r>
    <n v="1095"/>
    <x v="125"/>
    <d v="2022-10-11T00:00:00"/>
    <x v="11"/>
    <s v="Caçador"/>
    <s v="Veríssimo"/>
    <s v="Of 211"/>
    <s v="DC/3689/2022"/>
    <x v="11"/>
    <n v="5"/>
    <n v="173.6"/>
    <n v="868"/>
    <s v="CELOG-JB"/>
    <d v="2022-10-01T00:00:00"/>
    <m/>
  </r>
  <r>
    <n v="1096"/>
    <x v="96"/>
    <d v="2022-10-22T00:00:00"/>
    <x v="11"/>
    <s v="São Miguel do Oeste"/>
    <s v="Fabrício"/>
    <s v="Of 212"/>
    <s v="DC/3820/2022"/>
    <x v="8"/>
    <n v="1"/>
    <n v="152.49"/>
    <n v="152.49"/>
    <s v="CELOG-JB"/>
    <d v="2022-10-02T00:00:00"/>
    <m/>
  </r>
  <r>
    <n v="1097"/>
    <x v="96"/>
    <d v="2022-10-22T00:00:00"/>
    <x v="11"/>
    <s v="São Miguel do Oeste"/>
    <s v="Fabrício"/>
    <s v="Of 212"/>
    <s v="DC/3820/2022"/>
    <x v="11"/>
    <n v="1"/>
    <n v="173.6"/>
    <n v="173.6"/>
    <s v="CELOG-JB"/>
    <d v="2022-10-03T00:00:00"/>
    <m/>
  </r>
  <r>
    <n v="1098"/>
    <x v="96"/>
    <d v="2022-10-22T00:00:00"/>
    <x v="11"/>
    <s v="São Miguel do Oeste"/>
    <s v="Fabrício"/>
    <s v="Of 212"/>
    <s v="DC/3820/2022"/>
    <x v="9"/>
    <n v="31"/>
    <n v="259.7"/>
    <n v="8050.7"/>
    <s v="CELOG-JB"/>
    <d v="2022-10-04T00:00:00"/>
    <m/>
  </r>
  <r>
    <n v="1099"/>
    <x v="96"/>
    <d v="2022-10-22T00:00:00"/>
    <x v="11"/>
    <s v="São Miguel do Oeste"/>
    <s v="Fabrício"/>
    <s v="Of 212"/>
    <s v="DC/3820/2022"/>
    <x v="10"/>
    <n v="31"/>
    <n v="434.8"/>
    <n v="13478.800000000001"/>
    <s v="CELOG-JB"/>
    <d v="2022-10-05T00:00:00"/>
    <m/>
  </r>
  <r>
    <n v="1100"/>
    <x v="96"/>
    <d v="2022-10-22T00:00:00"/>
    <x v="11"/>
    <s v="São Miguel do Oeste"/>
    <s v="Fabrício"/>
    <s v="DL"/>
    <s v="DC/3807/2022"/>
    <x v="6"/>
    <n v="2113"/>
    <n v="64.92"/>
    <n v="137175.96"/>
    <s v="DL"/>
    <d v="2022-10-06T00:00:00"/>
    <m/>
  </r>
  <r>
    <n v="1101"/>
    <x v="96"/>
    <d v="2022-10-22T00:00:00"/>
    <x v="11"/>
    <s v="São Miguel do Oeste"/>
    <s v="Fabrício"/>
    <s v="DL"/>
    <s v="DC/3807/2022"/>
    <x v="7"/>
    <n v="369"/>
    <n v="69.099999999999994"/>
    <n v="25497.899999999998"/>
    <s v="DL"/>
    <d v="2022-10-07T00:00:00"/>
    <m/>
  </r>
  <r>
    <n v="1102"/>
    <x v="139"/>
    <d v="2022-11-28T00:00:00"/>
    <x v="12"/>
    <s v="Joinville"/>
    <s v="Edival"/>
    <s v="Of.221"/>
    <s v="DC/4170/2022"/>
    <x v="13"/>
    <n v="29"/>
    <n v="115.05"/>
    <n v="3336.45"/>
    <s v="ARP"/>
    <d v="2022-11-01T00:00:00"/>
    <m/>
  </r>
  <r>
    <n v="1103"/>
    <x v="139"/>
    <d v="2022-11-28T00:00:00"/>
    <x v="12"/>
    <s v="Joinville"/>
    <s v="Edival"/>
    <s v="Of.221"/>
    <s v="DC/4170/2022"/>
    <x v="15"/>
    <n v="31"/>
    <n v="45.39"/>
    <n v="1407.09"/>
    <s v="ARP"/>
    <d v="2022-11-01T00:00:00"/>
    <m/>
  </r>
  <r>
    <n v="1104"/>
    <x v="24"/>
    <d v="2022-11-28T00:00:00"/>
    <x v="12"/>
    <s v="Joinville"/>
    <s v="Edival"/>
    <s v="Of.223"/>
    <s v="DC/4203/2022"/>
    <x v="14"/>
    <n v="183"/>
    <n v="9.8000000000000007"/>
    <n v="1793.4"/>
    <s v="ARP"/>
    <d v="2022-11-01T00:00:00"/>
    <m/>
  </r>
  <r>
    <n v="1105"/>
    <x v="24"/>
    <d v="2022-11-28T00:00:00"/>
    <x v="12"/>
    <s v="Joinville"/>
    <s v="Edival"/>
    <s v="Of.223"/>
    <s v="DC/4203/2022"/>
    <x v="13"/>
    <n v="74"/>
    <n v="115.05"/>
    <n v="8513.6999999999989"/>
    <s v="ARP"/>
    <d v="2022-11-01T00:00:00"/>
    <m/>
  </r>
  <r>
    <n v="1106"/>
    <x v="24"/>
    <d v="2022-11-28T00:00:00"/>
    <x v="12"/>
    <s v="Joinville"/>
    <s v="Edival"/>
    <s v="Of.223"/>
    <s v="DC/4203/2022"/>
    <x v="15"/>
    <n v="54"/>
    <n v="45.39"/>
    <n v="2451.06"/>
    <s v="ARP"/>
    <d v="2022-11-01T00:00:00"/>
    <m/>
  </r>
  <r>
    <n v="1107"/>
    <x v="139"/>
    <d v="2022-11-28T00:00:00"/>
    <x v="12"/>
    <s v="Joinville"/>
    <s v="Edival"/>
    <s v="Of.227"/>
    <s v="DC/4205/2022"/>
    <x v="14"/>
    <n v="29"/>
    <n v="9.8000000000000007"/>
    <n v="284.20000000000005"/>
    <s v="ARP"/>
    <d v="2022-11-01T00:00:00"/>
    <m/>
  </r>
  <r>
    <n v="1108"/>
    <x v="140"/>
    <d v="2022-12-01T00:00:00"/>
    <x v="12"/>
    <s v="Jaraguá do Sul"/>
    <s v="Gonçalves"/>
    <s v="Of.228"/>
    <s v="DC/4216/2022"/>
    <x v="13"/>
    <n v="58"/>
    <n v="115.05"/>
    <n v="6672.9"/>
    <s v="ARP"/>
    <d v="2022-11-01T00:00:00"/>
    <m/>
  </r>
  <r>
    <n v="1109"/>
    <x v="140"/>
    <d v="2022-12-01T00:00:00"/>
    <x v="12"/>
    <s v="Jaraguá do Sul"/>
    <s v="Gonçalves"/>
    <s v="Of.228"/>
    <s v="DC/4216/2022"/>
    <x v="15"/>
    <n v="51"/>
    <n v="45.39"/>
    <n v="2314.89"/>
    <s v="ARP"/>
    <d v="2022-11-01T00:00:00"/>
    <m/>
  </r>
  <r>
    <n v="1110"/>
    <x v="140"/>
    <d v="2022-12-01T00:00:00"/>
    <x v="12"/>
    <s v="Jaraguá do Sul"/>
    <s v="Gonçalves"/>
    <s v="Of.228"/>
    <s v="DC/4216/2022"/>
    <x v="14"/>
    <n v="176"/>
    <n v="9.8000000000000007"/>
    <n v="1724.8000000000002"/>
    <s v="ARP"/>
    <d v="2022-11-01T00:00:00"/>
    <m/>
  </r>
  <r>
    <n v="1111"/>
    <x v="141"/>
    <d v="2022-12-01T00:00:00"/>
    <x v="12"/>
    <s v="Florianópolis"/>
    <s v="Miranda"/>
    <s v="Of. 232"/>
    <s v="DC/4234/2022"/>
    <x v="11"/>
    <n v="20"/>
    <n v="173.6"/>
    <n v="3472"/>
    <s v="ARP"/>
    <d v="2022-11-01T00:00:00"/>
    <m/>
  </r>
  <r>
    <n v="1112"/>
    <x v="141"/>
    <d v="2022-12-01T00:00:00"/>
    <x v="12"/>
    <s v="Florianópolis"/>
    <s v="Miranda"/>
    <s v="Of. 232"/>
    <s v="DC/4234/2022"/>
    <x v="10"/>
    <n v="20"/>
    <n v="434.8"/>
    <n v="8696"/>
    <s v="ARP"/>
    <d v="2022-11-01T00:00:00"/>
    <m/>
  </r>
  <r>
    <n v="1113"/>
    <x v="62"/>
    <d v="2022-12-01T00:00:00"/>
    <x v="12"/>
    <s v="Florianópolis"/>
    <s v="Miranda"/>
    <s v="Of. 235"/>
    <m/>
    <x v="9"/>
    <n v="195"/>
    <n v="259.7"/>
    <n v="50641.5"/>
    <s v="ARP"/>
    <d v="2022-11-01T00:00:00"/>
    <m/>
  </r>
  <r>
    <n v="1114"/>
    <x v="62"/>
    <d v="2022-12-01T00:00:00"/>
    <x v="12"/>
    <s v="Florianópolis"/>
    <s v="Miranda"/>
    <s v="Of. 235"/>
    <m/>
    <x v="8"/>
    <n v="266"/>
    <n v="152.49"/>
    <n v="40562.340000000004"/>
    <s v="ARP"/>
    <d v="2022-11-01T00:00:00"/>
    <m/>
  </r>
  <r>
    <n v="1115"/>
    <x v="141"/>
    <d v="2022-12-01T00:00:00"/>
    <x v="12"/>
    <s v="Florianópolis"/>
    <s v="Miranda"/>
    <s v="Of. 230"/>
    <s v="DC/4217/2022"/>
    <x v="13"/>
    <n v="200"/>
    <n v="115.05"/>
    <n v="23010"/>
    <s v="ARP"/>
    <d v="2022-11-01T00:00:00"/>
    <m/>
  </r>
  <r>
    <n v="1116"/>
    <x v="141"/>
    <d v="2022-12-01T00:00:00"/>
    <x v="12"/>
    <s v="Florianópolis"/>
    <s v="Miranda"/>
    <s v="Of. 230"/>
    <s v="DC/4217/2022"/>
    <x v="15"/>
    <n v="200"/>
    <n v="45.39"/>
    <n v="9078"/>
    <s v="ARP"/>
    <d v="2022-11-01T00:00:00"/>
    <m/>
  </r>
  <r>
    <n v="1117"/>
    <x v="141"/>
    <d v="2022-12-01T00:00:00"/>
    <x v="12"/>
    <s v="Florianópolis"/>
    <s v="Miranda"/>
    <s v="Of. 230"/>
    <s v="DC/4217/2022"/>
    <x v="14"/>
    <n v="400"/>
    <n v="9.8000000000000007"/>
    <n v="3920.0000000000005"/>
    <s v="ARP"/>
    <d v="2022-11-01T00:00:00"/>
    <m/>
  </r>
  <r>
    <n v="1118"/>
    <x v="142"/>
    <d v="2022-12-01T00:00:00"/>
    <x v="12"/>
    <s v="Florianópolis"/>
    <s v="Miranda"/>
    <s v="Of.233"/>
    <s v="DC/4225/2022"/>
    <x v="13"/>
    <n v="60"/>
    <n v="115.05"/>
    <n v="6903"/>
    <s v="ARP"/>
    <d v="2022-11-01T00:00:00"/>
    <m/>
  </r>
  <r>
    <n v="1119"/>
    <x v="142"/>
    <d v="2022-12-01T00:00:00"/>
    <x v="12"/>
    <s v="Florianópolis"/>
    <s v="Miranda"/>
    <s v="Of.233"/>
    <s v="DC/4225/2022"/>
    <x v="14"/>
    <n v="30"/>
    <n v="9.8000000000000007"/>
    <n v="294"/>
    <s v="ARP"/>
    <d v="2022-11-01T00:00:00"/>
    <m/>
  </r>
  <r>
    <n v="1120"/>
    <x v="62"/>
    <d v="2022-12-01T00:00:00"/>
    <x v="12"/>
    <s v="Florianópolis"/>
    <s v="Miranda"/>
    <s v="OF.239"/>
    <s v="DC/4224/2022"/>
    <x v="13"/>
    <n v="3850"/>
    <n v="115.05"/>
    <n v="442942.5"/>
    <s v="ARP"/>
    <d v="2022-11-01T00:00:00"/>
    <m/>
  </r>
  <r>
    <n v="1121"/>
    <x v="62"/>
    <d v="2022-12-01T00:00:00"/>
    <x v="12"/>
    <s v="Florianópolis"/>
    <s v="Miranda"/>
    <s v="OF.239"/>
    <s v="DC/4224/2022"/>
    <x v="12"/>
    <n v="180"/>
    <n v="24.49"/>
    <n v="4408.2"/>
    <s v="ARP"/>
    <d v="2022-11-01T00:00:00"/>
    <m/>
  </r>
  <r>
    <n v="1122"/>
    <x v="62"/>
    <d v="2022-12-01T00:00:00"/>
    <x v="12"/>
    <s v="Florianópolis"/>
    <s v="Miranda"/>
    <s v="OF.239"/>
    <s v="DC/4224/2022"/>
    <x v="14"/>
    <n v="2150"/>
    <n v="9.8000000000000007"/>
    <n v="21070"/>
    <s v="ARP"/>
    <d v="2022-11-01T00:00:00"/>
    <m/>
  </r>
  <r>
    <n v="1123"/>
    <x v="62"/>
    <d v="2022-12-01T00:00:00"/>
    <x v="12"/>
    <s v="Florianópolis"/>
    <s v="Miranda"/>
    <s v="OF.239"/>
    <s v="DC/4224/2022"/>
    <x v="15"/>
    <n v="1800"/>
    <n v="45.39"/>
    <n v="81702"/>
    <s v="ARP"/>
    <d v="2022-11-01T00:00:00"/>
    <m/>
  </r>
  <r>
    <n v="1124"/>
    <x v="62"/>
    <d v="2022-12-01T00:00:00"/>
    <x v="12"/>
    <s v="Florianópolis"/>
    <s v="Miranda"/>
    <s v="OF.239"/>
    <s v="DC/4224/2022"/>
    <x v="9"/>
    <n v="240"/>
    <n v="259.7"/>
    <n v="62328"/>
    <s v="ARP"/>
    <d v="2022-11-01T00:00:00"/>
    <m/>
  </r>
  <r>
    <n v="1125"/>
    <x v="62"/>
    <d v="2022-12-01T00:00:00"/>
    <x v="12"/>
    <s v="Florianópolis"/>
    <s v="Miranda"/>
    <s v="OF.239"/>
    <s v="DC/4224/2022"/>
    <x v="8"/>
    <n v="169"/>
    <n v="152.49"/>
    <n v="25770.81"/>
    <s v="ARP"/>
    <d v="2022-11-01T00:00:00"/>
    <m/>
  </r>
  <r>
    <n v="1126"/>
    <x v="62"/>
    <d v="2022-12-01T00:00:00"/>
    <x v="12"/>
    <s v="Florianópolis"/>
    <s v="Miranda"/>
    <s v="OF.239"/>
    <s v="DC/4224/2022"/>
    <x v="10"/>
    <n v="2"/>
    <n v="434.8"/>
    <n v="869.6"/>
    <s v="ARP"/>
    <d v="2022-11-01T00:00:00"/>
    <m/>
  </r>
  <r>
    <n v="1127"/>
    <x v="62"/>
    <d v="2022-12-01T00:00:00"/>
    <x v="12"/>
    <s v="Florianópolis"/>
    <s v="Miranda"/>
    <s v="OF.239"/>
    <s v="DC/4224/2022"/>
    <x v="11"/>
    <n v="2"/>
    <n v="173.6"/>
    <n v="347.2"/>
    <s v="ARP"/>
    <d v="2022-11-01T00:00:00"/>
    <m/>
  </r>
  <r>
    <n v="1128"/>
    <x v="143"/>
    <d v="2022-12-01T00:00:00"/>
    <x v="12"/>
    <s v="Florianópolis"/>
    <s v="Miranda"/>
    <s v="of.234"/>
    <s v="DC/4232/2022"/>
    <x v="13"/>
    <n v="50"/>
    <n v="115.05"/>
    <n v="5752.5"/>
    <s v="ARP"/>
    <d v="2022-11-01T00:00:00"/>
    <m/>
  </r>
  <r>
    <n v="1129"/>
    <x v="143"/>
    <d v="2022-12-01T00:00:00"/>
    <x v="12"/>
    <s v="Florianópolis"/>
    <s v="Miranda"/>
    <s v="of.234"/>
    <s v="DC/4232/2022"/>
    <x v="12"/>
    <n v="50"/>
    <n v="24.49"/>
    <n v="1224.5"/>
    <s v="ARP"/>
    <d v="2022-11-01T00:00:00"/>
    <m/>
  </r>
  <r>
    <n v="1130"/>
    <x v="143"/>
    <d v="2022-12-01T00:00:00"/>
    <x v="12"/>
    <s v="Florianópolis"/>
    <s v="Miranda"/>
    <s v="of.234"/>
    <s v="DC/4232/2022"/>
    <x v="14"/>
    <n v="30"/>
    <n v="9.8000000000000007"/>
    <n v="294"/>
    <s v="ARP"/>
    <d v="2022-11-01T00:00:00"/>
    <m/>
  </r>
  <r>
    <n v="1131"/>
    <x v="143"/>
    <d v="2022-12-01T00:00:00"/>
    <x v="12"/>
    <s v="Florianópolis"/>
    <s v="Miranda"/>
    <s v="of.234"/>
    <s v="DC/4232/2022"/>
    <x v="9"/>
    <n v="80"/>
    <n v="259.7"/>
    <n v="20776"/>
    <s v="ARP"/>
    <d v="2022-11-01T00:00:00"/>
    <m/>
  </r>
  <r>
    <n v="1132"/>
    <x v="143"/>
    <d v="2022-12-01T00:00:00"/>
    <x v="12"/>
    <s v="Florianópolis"/>
    <s v="Miranda"/>
    <s v="of.234"/>
    <s v="DC/4232/2022"/>
    <x v="8"/>
    <n v="80"/>
    <n v="152.49"/>
    <n v="12199.2"/>
    <s v="ARP"/>
    <d v="2022-11-01T00:00:00"/>
    <m/>
  </r>
  <r>
    <n v="1133"/>
    <x v="144"/>
    <d v="2022-12-01T00:00:00"/>
    <x v="12"/>
    <s v="Tubarão"/>
    <s v="Anderson"/>
    <s v="Of.241"/>
    <s v="DC/4228/2022"/>
    <x v="13"/>
    <n v="20"/>
    <n v="115.05"/>
    <n v="2301"/>
    <s v="ARP"/>
    <d v="2022-11-01T00:00:00"/>
    <m/>
  </r>
  <r>
    <n v="1134"/>
    <x v="144"/>
    <d v="2022-12-01T00:00:00"/>
    <x v="12"/>
    <s v="Tubarão"/>
    <s v="Anderson"/>
    <s v="Of.241"/>
    <s v="DC/4228/2022"/>
    <x v="12"/>
    <n v="25"/>
    <n v="24.49"/>
    <n v="612.25"/>
    <s v="ARP"/>
    <d v="2022-11-01T00:00:00"/>
    <m/>
  </r>
  <r>
    <n v="1135"/>
    <x v="144"/>
    <d v="2022-12-01T00:00:00"/>
    <x v="12"/>
    <s v="Tubarão"/>
    <s v="Anderson"/>
    <s v="Of.241"/>
    <s v="DC/4228/2022"/>
    <x v="14"/>
    <n v="40"/>
    <n v="9.8000000000000007"/>
    <n v="392"/>
    <s v="ARP"/>
    <d v="2022-11-01T00:00:00"/>
    <m/>
  </r>
  <r>
    <n v="1136"/>
    <x v="144"/>
    <d v="2022-12-01T00:00:00"/>
    <x v="12"/>
    <s v="Tubarão"/>
    <s v="Anderson"/>
    <s v="Of.241"/>
    <s v="DC/4228/2022"/>
    <x v="15"/>
    <n v="30"/>
    <n v="45.39"/>
    <n v="1361.7"/>
    <s v="ARP"/>
    <d v="2022-11-01T00:00:00"/>
    <m/>
  </r>
  <r>
    <n v="1137"/>
    <x v="144"/>
    <d v="2022-12-01T00:00:00"/>
    <x v="12"/>
    <s v="Tubarão"/>
    <s v="Anderson"/>
    <s v="Of.241"/>
    <s v="DC/4228/2022"/>
    <x v="9"/>
    <n v="20"/>
    <n v="259.7"/>
    <n v="5194"/>
    <s v="ARP"/>
    <d v="2022-11-01T00:00:00"/>
    <m/>
  </r>
  <r>
    <n v="1138"/>
    <x v="144"/>
    <d v="2022-12-01T00:00:00"/>
    <x v="12"/>
    <s v="Tubarão"/>
    <s v="Anderson"/>
    <s v="Of.241"/>
    <s v="DC/4228/2022"/>
    <x v="8"/>
    <n v="40"/>
    <n v="152.49"/>
    <n v="6099.6"/>
    <s v="ARP"/>
    <d v="2022-11-01T00:00:00"/>
    <m/>
  </r>
  <r>
    <n v="1139"/>
    <x v="144"/>
    <d v="2022-12-01T00:00:00"/>
    <x v="12"/>
    <s v="Tubarão"/>
    <s v="Anderson"/>
    <s v="Of.241"/>
    <s v="DC/4228/2022"/>
    <x v="10"/>
    <n v="12"/>
    <n v="434.8"/>
    <n v="5217.6000000000004"/>
    <s v="ARP"/>
    <d v="2022-11-01T00:00:00"/>
    <m/>
  </r>
  <r>
    <n v="1140"/>
    <x v="145"/>
    <d v="2022-12-01T00:00:00"/>
    <x v="12"/>
    <s v="Florianópolis"/>
    <s v="Miranda"/>
    <s v="Of.243"/>
    <s v="DC/4227/2022"/>
    <x v="13"/>
    <n v="450"/>
    <n v="115.05"/>
    <n v="51772.5"/>
    <s v="ARP"/>
    <d v="2022-11-01T00:00:00"/>
    <m/>
  </r>
  <r>
    <n v="1141"/>
    <x v="145"/>
    <d v="2022-12-01T00:00:00"/>
    <x v="12"/>
    <s v="Florianópolis"/>
    <s v="Miranda"/>
    <s v="Of.243"/>
    <s v="DC/4227/2022"/>
    <x v="12"/>
    <n v="750"/>
    <n v="24.49"/>
    <n v="18367.5"/>
    <s v="ARP"/>
    <d v="2022-11-01T00:00:00"/>
    <m/>
  </r>
  <r>
    <n v="1142"/>
    <x v="145"/>
    <d v="2022-12-01T00:00:00"/>
    <x v="12"/>
    <s v="Florianópolis"/>
    <s v="Miranda"/>
    <s v="Of.243"/>
    <s v="DC/4227/2022"/>
    <x v="14"/>
    <n v="3000"/>
    <n v="9.8000000000000007"/>
    <n v="29400.000000000004"/>
    <s v="ARP"/>
    <d v="2022-11-01T00:00:00"/>
    <m/>
  </r>
  <r>
    <n v="1143"/>
    <x v="145"/>
    <d v="2022-12-01T00:00:00"/>
    <x v="12"/>
    <s v="Florianópolis"/>
    <s v="Miranda"/>
    <s v="Of.243"/>
    <s v="DC/4227/2022"/>
    <x v="15"/>
    <n v="3000"/>
    <n v="45.39"/>
    <n v="136170"/>
    <s v="ARP"/>
    <d v="2022-11-01T00:00:00"/>
    <m/>
  </r>
  <r>
    <n v="1144"/>
    <x v="145"/>
    <d v="2022-12-01T00:00:00"/>
    <x v="12"/>
    <s v="Florianópolis"/>
    <s v="Miranda"/>
    <m/>
    <m/>
    <x v="9"/>
    <n v="455"/>
    <n v="259.7"/>
    <n v="118163.5"/>
    <s v="ARP"/>
    <d v="2022-11-01T00:00:00"/>
    <m/>
  </r>
  <r>
    <n v="1145"/>
    <x v="145"/>
    <d v="2022-12-01T00:00:00"/>
    <x v="12"/>
    <s v="Florianópolis"/>
    <s v="Miranda"/>
    <m/>
    <m/>
    <x v="10"/>
    <n v="669"/>
    <n v="434.8"/>
    <n v="290881.2"/>
    <s v="ARP"/>
    <d v="2022-11-01T00:00:00"/>
    <m/>
  </r>
  <r>
    <n v="1146"/>
    <x v="145"/>
    <d v="2022-12-01T00:00:00"/>
    <x v="12"/>
    <s v="Florianópolis"/>
    <s v="Miranda"/>
    <m/>
    <m/>
    <x v="8"/>
    <n v="452"/>
    <n v="152.49"/>
    <n v="68925.48000000001"/>
    <s v="ARP"/>
    <d v="2022-11-01T00:00:00"/>
    <m/>
  </r>
  <r>
    <n v="1147"/>
    <x v="145"/>
    <d v="2022-12-01T00:00:00"/>
    <x v="12"/>
    <s v="Florianópolis"/>
    <s v="Miranda"/>
    <m/>
    <m/>
    <x v="11"/>
    <n v="819"/>
    <n v="173.6"/>
    <n v="142178.4"/>
    <s v="ARP"/>
    <d v="2022-11-01T00:00:00"/>
    <m/>
  </r>
  <r>
    <n v="1148"/>
    <x v="138"/>
    <d v="2022-12-01T00:00:00"/>
    <x v="12"/>
    <s v="Joinville"/>
    <s v="Edival"/>
    <s v="Of.244"/>
    <s v="DC/4240/2022"/>
    <x v="13"/>
    <n v="49"/>
    <n v="115.05"/>
    <n v="5637.45"/>
    <s v="ARP"/>
    <d v="2022-11-01T00:00:00"/>
    <m/>
  </r>
  <r>
    <n v="1149"/>
    <x v="138"/>
    <d v="2022-12-01T00:00:00"/>
    <x v="12"/>
    <s v="Joinville"/>
    <s v="Edival"/>
    <s v="Of.244"/>
    <s v="DC/4240/2022"/>
    <x v="12"/>
    <n v="9"/>
    <n v="24.49"/>
    <n v="220.41"/>
    <s v="ARP"/>
    <d v="2022-11-01T00:00:00"/>
    <m/>
  </r>
  <r>
    <n v="1150"/>
    <x v="146"/>
    <d v="2022-12-01T00:00:00"/>
    <x v="12"/>
    <s v="Florianópolis"/>
    <s v="Miranda"/>
    <s v="Of.245"/>
    <s v="DC/4238/2022"/>
    <x v="13"/>
    <n v="100"/>
    <n v="115.05"/>
    <n v="11505"/>
    <s v="ARP"/>
    <d v="2022-12-01T00:00:00"/>
    <m/>
  </r>
  <r>
    <n v="1151"/>
    <x v="146"/>
    <d v="2022-12-01T00:00:00"/>
    <x v="12"/>
    <s v="Florianópolis"/>
    <s v="Miranda"/>
    <s v="Of.245"/>
    <s v="DC/4238/2022"/>
    <x v="15"/>
    <n v="200"/>
    <n v="45.39"/>
    <n v="9078"/>
    <s v="ARP"/>
    <d v="2022-12-01T00:00:00"/>
    <m/>
  </r>
  <r>
    <n v="1152"/>
    <x v="146"/>
    <d v="2022-12-01T00:00:00"/>
    <x v="12"/>
    <s v="Florianópolis"/>
    <s v="Miranda"/>
    <s v="Of.245"/>
    <s v="DC/4238/2022"/>
    <x v="14"/>
    <n v="100"/>
    <n v="9.8000000000000007"/>
    <n v="980.00000000000011"/>
    <s v="ARP"/>
    <d v="2022-12-01T00:00:00"/>
    <m/>
  </r>
  <r>
    <n v="1153"/>
    <x v="147"/>
    <d v="2022-12-01T00:00:00"/>
    <x v="12"/>
    <s v="Florianópolis"/>
    <s v="Miranda"/>
    <s v="OF.246"/>
    <s v="DC/4241/2022"/>
    <x v="13"/>
    <n v="30"/>
    <n v="115.05"/>
    <n v="3451.5"/>
    <s v="ARP"/>
    <d v="2022-12-01T00:00:00"/>
    <m/>
  </r>
  <r>
    <n v="1154"/>
    <x v="147"/>
    <d v="2022-12-01T00:00:00"/>
    <x v="12"/>
    <s v="Florianópolis"/>
    <s v="Miranda"/>
    <s v="OF.246"/>
    <s v="DC/4241/2022"/>
    <x v="12"/>
    <n v="50"/>
    <n v="24.49"/>
    <n v="1224.5"/>
    <s v="ARP"/>
    <d v="2022-12-01T00:00:00"/>
    <m/>
  </r>
  <r>
    <n v="1155"/>
    <x v="147"/>
    <d v="2022-12-01T00:00:00"/>
    <x v="12"/>
    <s v="Florianópolis"/>
    <s v="Miranda"/>
    <s v="OF.246"/>
    <s v="DC/4241/2022"/>
    <x v="14"/>
    <n v="45"/>
    <n v="9.8000000000000007"/>
    <n v="441.00000000000006"/>
    <s v="ARP"/>
    <d v="2022-12-01T00:00:00"/>
    <m/>
  </r>
  <r>
    <n v="1156"/>
    <x v="147"/>
    <d v="2022-12-01T00:00:00"/>
    <x v="12"/>
    <s v="Florianópolis"/>
    <s v="Miranda"/>
    <s v="OF.246"/>
    <s v="DC/4241/2022"/>
    <x v="15"/>
    <n v="45"/>
    <n v="45.39"/>
    <n v="2042.55"/>
    <s v="ARP"/>
    <d v="2022-12-01T00:00:00"/>
    <m/>
  </r>
  <r>
    <n v="1157"/>
    <x v="147"/>
    <d v="2022-12-01T00:00:00"/>
    <x v="12"/>
    <s v="Florianópolis"/>
    <s v="Miranda"/>
    <s v="OF.246"/>
    <s v="DC/4241/2022"/>
    <x v="9"/>
    <n v="15"/>
    <n v="259.7"/>
    <n v="3895.5"/>
    <s v="ARP"/>
    <d v="2022-12-01T00:00:00"/>
    <m/>
  </r>
  <r>
    <n v="1158"/>
    <x v="147"/>
    <d v="2022-12-01T00:00:00"/>
    <x v="12"/>
    <s v="Florianópolis"/>
    <s v="Miranda"/>
    <s v="OF.246"/>
    <s v="DC/4241/2022"/>
    <x v="8"/>
    <n v="15"/>
    <n v="152.49"/>
    <n v="2287.3500000000004"/>
    <s v="ARP"/>
    <d v="2022-12-01T00:00:00"/>
    <m/>
  </r>
  <r>
    <n v="1159"/>
    <x v="147"/>
    <d v="2022-12-01T00:00:00"/>
    <x v="12"/>
    <s v="Florianópolis"/>
    <s v="Miranda"/>
    <s v="OF.246"/>
    <s v="DC/4241/2022"/>
    <x v="10"/>
    <n v="25"/>
    <n v="434.8"/>
    <n v="10870"/>
    <s v="ARP"/>
    <d v="2022-12-01T00:00:00"/>
    <m/>
  </r>
  <r>
    <n v="1160"/>
    <x v="147"/>
    <d v="2022-12-01T00:00:00"/>
    <x v="12"/>
    <s v="Florianópolis"/>
    <s v="Miranda"/>
    <s v="OF.246"/>
    <s v="DC/4241/2022"/>
    <x v="11"/>
    <n v="25"/>
    <n v="173.6"/>
    <n v="4340"/>
    <s v="ARP"/>
    <d v="2022-12-01T00:00:00"/>
    <m/>
  </r>
  <r>
    <n v="1161"/>
    <x v="24"/>
    <d v="2022-12-01T00:00:00"/>
    <x v="12"/>
    <s v="Joinville"/>
    <s v="Edival"/>
    <s v="OF.247"/>
    <s v="DC/4237/2022"/>
    <x v="13"/>
    <n v="110"/>
    <n v="115.05"/>
    <n v="12655.5"/>
    <s v="ARP"/>
    <d v="2022-12-01T00:00:00"/>
    <m/>
  </r>
  <r>
    <n v="1162"/>
    <x v="24"/>
    <d v="2022-12-01T00:00:00"/>
    <x v="12"/>
    <s v="Joinville"/>
    <s v="Edival"/>
    <s v="OF.247"/>
    <s v="DC/4237/2022"/>
    <x v="14"/>
    <n v="296"/>
    <n v="9.8000000000000007"/>
    <n v="2900.8"/>
    <s v="ARP"/>
    <d v="2022-12-01T00:00:00"/>
    <m/>
  </r>
  <r>
    <n v="1163"/>
    <x v="24"/>
    <d v="2022-12-01T00:00:00"/>
    <x v="12"/>
    <s v="Joinville"/>
    <s v="Edival"/>
    <s v="OF.247"/>
    <s v="DC/4237/2022"/>
    <x v="15"/>
    <n v="88"/>
    <n v="45.39"/>
    <n v="3994.32"/>
    <s v="ARP"/>
    <d v="2022-12-01T00:00:00"/>
    <m/>
  </r>
  <r>
    <n v="1164"/>
    <x v="24"/>
    <d v="2022-12-01T00:00:00"/>
    <x v="12"/>
    <s v="Joinville"/>
    <s v="Edival"/>
    <s v="OF.247"/>
    <s v="DC/4237/2022"/>
    <x v="9"/>
    <n v="65"/>
    <n v="259.7"/>
    <n v="16880.5"/>
    <s v="ARP"/>
    <d v="2022-12-01T00:00:00"/>
    <m/>
  </r>
  <r>
    <n v="1165"/>
    <x v="24"/>
    <d v="2022-12-01T00:00:00"/>
    <x v="12"/>
    <s v="Joinville"/>
    <s v="Edival"/>
    <s v="OF.247"/>
    <s v="DC/4237/2022"/>
    <x v="8"/>
    <n v="66"/>
    <n v="152.49"/>
    <n v="10064.34"/>
    <s v="ARP"/>
    <d v="2022-12-01T00:00:00"/>
    <m/>
  </r>
  <r>
    <n v="1166"/>
    <x v="24"/>
    <d v="2022-12-01T00:00:00"/>
    <x v="12"/>
    <s v="Joinville"/>
    <s v="Edival"/>
    <s v="OF.247"/>
    <s v="DC/4237/2022"/>
    <x v="10"/>
    <n v="42"/>
    <n v="434.8"/>
    <n v="18261.600000000002"/>
    <s v="ARP"/>
    <d v="2022-12-01T00:00:00"/>
    <m/>
  </r>
  <r>
    <n v="1167"/>
    <x v="24"/>
    <d v="2022-12-01T00:00:00"/>
    <x v="12"/>
    <s v="Joinville"/>
    <s v="Edival"/>
    <s v="OF.247"/>
    <s v="DC/4237/2022"/>
    <x v="11"/>
    <n v="44"/>
    <n v="173.6"/>
    <n v="7638.4"/>
    <s v="ARP"/>
    <d v="2022-12-01T00:00:00"/>
    <m/>
  </r>
  <r>
    <n v="1168"/>
    <x v="139"/>
    <d v="2022-12-01T00:00:00"/>
    <x v="12"/>
    <s v="Joinville"/>
    <s v="Edival"/>
    <s v="OF.248"/>
    <s v="DC/4251/2022"/>
    <x v="13"/>
    <n v="57"/>
    <n v="115.05"/>
    <n v="6557.8499999999995"/>
    <s v="ARP"/>
    <d v="2022-12-01T00:00:00"/>
    <m/>
  </r>
  <r>
    <n v="1169"/>
    <x v="139"/>
    <d v="2022-12-01T00:00:00"/>
    <x v="12"/>
    <s v="Joinville"/>
    <s v="Edival"/>
    <s v="OF.248"/>
    <s v="DC/4251/2022"/>
    <x v="14"/>
    <n v="68"/>
    <n v="9.8000000000000007"/>
    <n v="666.40000000000009"/>
    <s v="ARP"/>
    <d v="2022-12-01T00:00:00"/>
    <m/>
  </r>
  <r>
    <n v="1170"/>
    <x v="139"/>
    <d v="2022-12-01T00:00:00"/>
    <x v="12"/>
    <s v="Joinville"/>
    <s v="Edival"/>
    <s v="OF.248"/>
    <s v="DC/4251/2022"/>
    <x v="15"/>
    <n v="58"/>
    <n v="45.39"/>
    <n v="2632.62"/>
    <s v="ARP"/>
    <d v="2022-12-01T00:00:00"/>
    <m/>
  </r>
  <r>
    <n v="1171"/>
    <x v="139"/>
    <d v="2022-12-01T00:00:00"/>
    <x v="12"/>
    <s v="Joinville"/>
    <s v="Edival"/>
    <s v="OF.248"/>
    <s v="DC/4251/2022"/>
    <x v="9"/>
    <n v="29"/>
    <n v="259.7"/>
    <n v="7531.2999999999993"/>
    <s v="ARP"/>
    <d v="2022-12-01T00:00:00"/>
    <m/>
  </r>
  <r>
    <n v="1172"/>
    <x v="139"/>
    <d v="2022-12-01T00:00:00"/>
    <x v="12"/>
    <s v="Joinville"/>
    <s v="Edival"/>
    <s v="OF.248"/>
    <s v="DC/4251/2022"/>
    <x v="10"/>
    <n v="21"/>
    <n v="434.8"/>
    <n v="9130.8000000000011"/>
    <s v="ARP"/>
    <d v="2022-12-01T00:00:00"/>
    <m/>
  </r>
  <r>
    <n v="1173"/>
    <x v="139"/>
    <d v="2022-12-01T00:00:00"/>
    <x v="12"/>
    <s v="Joinville"/>
    <s v="Edival"/>
    <s v="OF.248"/>
    <s v="DC/4251/2022"/>
    <x v="8"/>
    <n v="27"/>
    <n v="152.49"/>
    <n v="4117.2300000000005"/>
    <s v="ARP"/>
    <d v="2022-12-01T00:00:00"/>
    <m/>
  </r>
  <r>
    <n v="1174"/>
    <x v="139"/>
    <d v="2022-12-01T00:00:00"/>
    <x v="12"/>
    <s v="Joinville"/>
    <s v="Edival"/>
    <s v="OF.248"/>
    <s v="DC/4251/2022"/>
    <x v="11"/>
    <n v="16"/>
    <n v="173.6"/>
    <n v="2777.6"/>
    <s v="ARP"/>
    <d v="2022-12-01T00:00:00"/>
    <m/>
  </r>
  <r>
    <n v="1175"/>
    <x v="148"/>
    <d v="2022-12-01T00:00:00"/>
    <x v="12"/>
    <s v="Florianópolis"/>
    <s v="Miranda"/>
    <s v="OF.249"/>
    <s v="DC/4253/2022"/>
    <x v="12"/>
    <n v="13"/>
    <n v="24.49"/>
    <n v="318.37"/>
    <s v="ARP"/>
    <d v="2022-12-01T00:00:00"/>
    <m/>
  </r>
  <r>
    <n v="1176"/>
    <x v="148"/>
    <d v="2022-12-01T00:00:00"/>
    <x v="12"/>
    <s v="Florianópolis"/>
    <s v="Miranda"/>
    <s v="OF.249"/>
    <s v="DC/4253/2022"/>
    <x v="13"/>
    <n v="50"/>
    <n v="115.05"/>
    <n v="5752.5"/>
    <s v="ARP"/>
    <d v="2022-12-01T00:00:00"/>
    <m/>
  </r>
  <r>
    <n v="1177"/>
    <x v="148"/>
    <d v="2022-12-01T00:00:00"/>
    <x v="12"/>
    <s v="Florianópolis"/>
    <s v="Miranda"/>
    <s v="OF.249"/>
    <s v="DC/4253/2022"/>
    <x v="14"/>
    <n v="100"/>
    <n v="9.8000000000000007"/>
    <n v="980.00000000000011"/>
    <s v="ARP"/>
    <d v="2022-12-01T00:00:00"/>
    <m/>
  </r>
  <r>
    <n v="1178"/>
    <x v="148"/>
    <d v="2022-12-01T00:00:00"/>
    <x v="12"/>
    <s v="Florianópolis"/>
    <s v="Miranda"/>
    <s v="OF.249"/>
    <s v="DC/4253/2022"/>
    <x v="15"/>
    <n v="300"/>
    <n v="45.39"/>
    <n v="13617"/>
    <s v="ARP"/>
    <d v="2022-12-01T00:00:00"/>
    <m/>
  </r>
  <r>
    <n v="1179"/>
    <x v="148"/>
    <d v="2022-12-01T00:00:00"/>
    <x v="12"/>
    <s v="Florianópolis"/>
    <s v="Miranda"/>
    <s v="OF.249"/>
    <s v="DC/4253/2022"/>
    <x v="9"/>
    <n v="50"/>
    <n v="259.7"/>
    <n v="12985"/>
    <s v="ARP"/>
    <d v="2022-12-01T00:00:00"/>
    <m/>
  </r>
  <r>
    <n v="1180"/>
    <x v="148"/>
    <d v="2022-12-01T00:00:00"/>
    <x v="12"/>
    <s v="Florianópolis"/>
    <s v="Miranda"/>
    <s v="OF.249"/>
    <s v="DC/4253/2022"/>
    <x v="10"/>
    <n v="50"/>
    <n v="434.8"/>
    <n v="21740"/>
    <s v="ARP"/>
    <d v="2022-12-01T00:00:00"/>
    <m/>
  </r>
  <r>
    <n v="1181"/>
    <x v="148"/>
    <d v="2022-12-01T00:00:00"/>
    <x v="12"/>
    <s v="Florianópolis"/>
    <s v="Miranda"/>
    <s v="OF.249"/>
    <s v="DC/4253/2022"/>
    <x v="8"/>
    <n v="50"/>
    <n v="152.49"/>
    <n v="7624.5"/>
    <s v="ARP"/>
    <d v="2022-12-01T00:00:00"/>
    <m/>
  </r>
  <r>
    <n v="1182"/>
    <x v="148"/>
    <d v="2022-12-01T00:00:00"/>
    <x v="12"/>
    <s v="Florianópolis"/>
    <s v="Miranda"/>
    <s v="OF.249"/>
    <s v="DC/4253/2022"/>
    <x v="11"/>
    <n v="50"/>
    <n v="173.6"/>
    <n v="8680"/>
    <s v="ARP"/>
    <d v="2022-12-01T00:00:00"/>
    <m/>
  </r>
  <r>
    <n v="1183"/>
    <x v="149"/>
    <d v="2022-12-01T00:00:00"/>
    <x v="12"/>
    <s v="Joinville"/>
    <s v="Edival"/>
    <s v="OF.250"/>
    <s v="DC/4249/2022"/>
    <x v="13"/>
    <n v="60"/>
    <n v="115.05"/>
    <n v="6903"/>
    <s v="ARP"/>
    <d v="2022-12-01T00:00:00"/>
    <m/>
  </r>
  <r>
    <n v="1184"/>
    <x v="149"/>
    <d v="2022-12-01T00:00:00"/>
    <x v="12"/>
    <s v="Joinville"/>
    <s v="Edival"/>
    <s v="OF.250"/>
    <s v="DC/4249/2022"/>
    <x v="14"/>
    <n v="150"/>
    <n v="9.8000000000000007"/>
    <n v="1470"/>
    <s v="ARP"/>
    <d v="2022-12-01T00:00:00"/>
    <m/>
  </r>
  <r>
    <n v="1185"/>
    <x v="149"/>
    <d v="2022-12-01T00:00:00"/>
    <x v="12"/>
    <s v="Joinville"/>
    <s v="Edival"/>
    <s v="OF.250"/>
    <s v="DC/4249/2022"/>
    <x v="15"/>
    <n v="90"/>
    <n v="45.39"/>
    <n v="4085.1"/>
    <s v="ARP"/>
    <d v="2022-12-01T00:00:00"/>
    <m/>
  </r>
  <r>
    <n v="1186"/>
    <x v="149"/>
    <d v="2022-12-01T00:00:00"/>
    <x v="12"/>
    <s v="Joinville"/>
    <s v="Edival"/>
    <s v="OF.250"/>
    <s v="DC/4249/2022"/>
    <x v="9"/>
    <n v="25"/>
    <n v="259.7"/>
    <n v="6492.5"/>
    <s v="ARP"/>
    <d v="2022-12-01T00:00:00"/>
    <m/>
  </r>
  <r>
    <n v="1187"/>
    <x v="149"/>
    <d v="2022-12-01T00:00:00"/>
    <x v="12"/>
    <s v="Joinville"/>
    <s v="Edival"/>
    <s v="OF.250"/>
    <s v="DC/4249/2022"/>
    <x v="10"/>
    <n v="30"/>
    <n v="434.8"/>
    <n v="13044"/>
    <s v="ARP"/>
    <d v="2022-12-01T00:00:00"/>
    <m/>
  </r>
  <r>
    <n v="1188"/>
    <x v="149"/>
    <d v="2022-12-01T00:00:00"/>
    <x v="12"/>
    <s v="Joinville"/>
    <s v="Edival"/>
    <s v="OF.250"/>
    <s v="DC/4249/2022"/>
    <x v="8"/>
    <n v="25"/>
    <n v="152.49"/>
    <n v="3812.25"/>
    <s v="ARP"/>
    <d v="2022-12-01T00:00:00"/>
    <m/>
  </r>
  <r>
    <n v="1189"/>
    <x v="149"/>
    <d v="2022-12-01T00:00:00"/>
    <x v="12"/>
    <s v="Joinville"/>
    <s v="Edival"/>
    <s v="OF.250"/>
    <s v="DC/4249/2022"/>
    <x v="11"/>
    <n v="30"/>
    <n v="173.6"/>
    <n v="5208"/>
    <s v="ARP"/>
    <d v="2022-12-01T00:00:00"/>
    <m/>
  </r>
  <r>
    <n v="1190"/>
    <x v="65"/>
    <d v="2022-12-01T00:00:00"/>
    <x v="12"/>
    <s v="Blumenau"/>
    <s v="Campestrini"/>
    <s v="OF.251"/>
    <s v="DC/4254/2022"/>
    <x v="12"/>
    <n v="38"/>
    <n v="24.49"/>
    <n v="930.61999999999989"/>
    <s v="ARP"/>
    <d v="2022-12-01T00:00:00"/>
    <m/>
  </r>
  <r>
    <n v="1191"/>
    <x v="65"/>
    <d v="2022-12-01T00:00:00"/>
    <x v="12"/>
    <s v="Blumenau"/>
    <s v="Campestrini"/>
    <s v="OF.251"/>
    <s v="DC/4254/2022"/>
    <x v="13"/>
    <n v="150"/>
    <n v="115.05"/>
    <n v="17257.5"/>
    <s v="ARP"/>
    <d v="2022-12-01T00:00:00"/>
    <m/>
  </r>
  <r>
    <n v="1192"/>
    <x v="65"/>
    <d v="2022-12-01T00:00:00"/>
    <x v="12"/>
    <s v="Blumenau"/>
    <s v="Campestrini"/>
    <s v="OF.251"/>
    <s v="DC/4254/2022"/>
    <x v="14"/>
    <n v="150"/>
    <n v="9.8000000000000007"/>
    <n v="1470"/>
    <s v="ARP"/>
    <d v="2022-12-01T00:00:00"/>
    <m/>
  </r>
  <r>
    <n v="1193"/>
    <x v="65"/>
    <d v="2022-12-01T00:00:00"/>
    <x v="12"/>
    <s v="Blumenau"/>
    <s v="Campestrini"/>
    <s v="OF.251"/>
    <s v="DC/4254/2022"/>
    <x v="15"/>
    <n v="150"/>
    <n v="45.39"/>
    <n v="6808.5"/>
    <s v="ARP"/>
    <d v="2022-12-01T00:00:00"/>
    <m/>
  </r>
  <r>
    <n v="1194"/>
    <x v="65"/>
    <d v="2022-12-01T00:00:00"/>
    <x v="12"/>
    <s v="Blumenau"/>
    <s v="Campestrini"/>
    <s v="OF.251"/>
    <s v="DC/4254/2022"/>
    <x v="9"/>
    <n v="150"/>
    <n v="259.7"/>
    <n v="38955"/>
    <s v="ARP"/>
    <d v="2022-12-01T00:00:00"/>
    <m/>
  </r>
  <r>
    <n v="1195"/>
    <x v="65"/>
    <d v="2022-12-01T00:00:00"/>
    <x v="12"/>
    <s v="Blumenau"/>
    <s v="Campestrini"/>
    <s v="OF.251"/>
    <s v="DC/4254/2022"/>
    <x v="10"/>
    <n v="150"/>
    <n v="434.8"/>
    <n v="65220"/>
    <s v="ARP"/>
    <d v="2022-12-01T00:00:00"/>
    <m/>
  </r>
  <r>
    <n v="1196"/>
    <x v="65"/>
    <d v="2022-12-01T00:00:00"/>
    <x v="12"/>
    <s v="Blumenau"/>
    <s v="Campestrini"/>
    <s v="OF.251"/>
    <s v="DC/4254/2022"/>
    <x v="8"/>
    <n v="150"/>
    <n v="152.49"/>
    <n v="22873.5"/>
    <s v="ARP"/>
    <d v="2022-12-01T00:00:00"/>
    <m/>
  </r>
  <r>
    <n v="1197"/>
    <x v="65"/>
    <d v="2022-12-01T00:00:00"/>
    <x v="12"/>
    <s v="Blumenau"/>
    <s v="Campestrini"/>
    <s v="OF.251"/>
    <s v="DC/4254/2022"/>
    <x v="11"/>
    <n v="150"/>
    <n v="173.6"/>
    <n v="26040"/>
    <s v="ARP"/>
    <d v="2022-12-01T00:00:00"/>
    <m/>
  </r>
  <r>
    <n v="1198"/>
    <x v="150"/>
    <d v="2022-12-01T00:00:00"/>
    <x v="12"/>
    <s v="Florianópolis"/>
    <s v="Miranda"/>
    <s v="OF.252"/>
    <s v="DC/4250/2022"/>
    <x v="12"/>
    <n v="20"/>
    <n v="24.49"/>
    <n v="489.79999999999995"/>
    <s v="ARP"/>
    <d v="2022-12-01T00:00:00"/>
    <m/>
  </r>
  <r>
    <n v="1199"/>
    <x v="150"/>
    <d v="2022-12-01T00:00:00"/>
    <x v="12"/>
    <s v="Florianópolis"/>
    <s v="Miranda"/>
    <s v="OF.252"/>
    <s v="DC/4250/2022"/>
    <x v="13"/>
    <n v="40"/>
    <n v="115.05"/>
    <n v="4602"/>
    <s v="ARP"/>
    <d v="2022-12-01T00:00:00"/>
    <m/>
  </r>
  <r>
    <n v="1200"/>
    <x v="150"/>
    <d v="2022-12-01T00:00:00"/>
    <x v="12"/>
    <s v="Florianópolis"/>
    <s v="Miranda"/>
    <s v="OF.252"/>
    <s v="DC/4250/2022"/>
    <x v="14"/>
    <n v="80"/>
    <n v="9.8000000000000007"/>
    <n v="784"/>
    <s v="ARP"/>
    <d v="2022-12-01T00:00:00"/>
    <m/>
  </r>
  <r>
    <n v="1201"/>
    <x v="150"/>
    <d v="2022-12-01T00:00:00"/>
    <x v="12"/>
    <s v="Florianópolis"/>
    <s v="Miranda"/>
    <s v="OF.252"/>
    <s v="DC/4250/2022"/>
    <x v="15"/>
    <n v="80"/>
    <n v="45.39"/>
    <n v="3631.2"/>
    <s v="ARP"/>
    <d v="2022-12-01T00:00:00"/>
    <m/>
  </r>
  <r>
    <n v="1202"/>
    <x v="150"/>
    <d v="2022-12-01T00:00:00"/>
    <x v="12"/>
    <s v="Florianópolis"/>
    <s v="Miranda"/>
    <s v="OF.252"/>
    <s v="DC/4250/2022"/>
    <x v="9"/>
    <n v="25"/>
    <n v="259.7"/>
    <n v="6492.5"/>
    <s v="ARP"/>
    <d v="2022-12-01T00:00:00"/>
    <m/>
  </r>
  <r>
    <n v="1203"/>
    <x v="150"/>
    <d v="2022-12-01T00:00:00"/>
    <x v="12"/>
    <s v="Florianópolis"/>
    <s v="Miranda"/>
    <s v="OF.252"/>
    <s v="DC/4250/2022"/>
    <x v="10"/>
    <n v="42"/>
    <n v="434.8"/>
    <n v="18261.600000000002"/>
    <s v="ARP"/>
    <d v="2022-12-01T00:00:00"/>
    <m/>
  </r>
  <r>
    <n v="1204"/>
    <x v="150"/>
    <d v="2022-12-01T00:00:00"/>
    <x v="12"/>
    <s v="Florianópolis"/>
    <s v="Miranda"/>
    <s v="OF.252"/>
    <s v="DC/4250/2022"/>
    <x v="8"/>
    <n v="25"/>
    <n v="152.49"/>
    <n v="3812.25"/>
    <s v="ARP"/>
    <d v="2022-12-01T00:00:00"/>
    <m/>
  </r>
  <r>
    <n v="1205"/>
    <x v="150"/>
    <d v="2022-12-01T00:00:00"/>
    <x v="12"/>
    <s v="Florianópolis"/>
    <s v="Miranda"/>
    <s v="OF.252"/>
    <s v="DC/4250/2022"/>
    <x v="11"/>
    <n v="42"/>
    <n v="173.6"/>
    <n v="7291.2"/>
    <s v="ARP"/>
    <d v="2022-12-01T00:00:00"/>
    <m/>
  </r>
  <r>
    <n v="1206"/>
    <x v="23"/>
    <d v="2022-12-01T00:00:00"/>
    <x v="12"/>
    <s v="Florianópolis"/>
    <s v="Miranda"/>
    <s v="OF.252"/>
    <s v="DC/4259/2022"/>
    <x v="12"/>
    <n v="100"/>
    <n v="24.49"/>
    <n v="2449"/>
    <s v="ARP"/>
    <d v="2022-12-01T00:00:00"/>
    <m/>
  </r>
  <r>
    <n v="1207"/>
    <x v="23"/>
    <d v="2022-12-01T00:00:00"/>
    <x v="12"/>
    <s v="Florianópolis"/>
    <s v="Miranda"/>
    <s v="OF.252"/>
    <s v="DC/4259/2022"/>
    <x v="13"/>
    <n v="250"/>
    <n v="115.05"/>
    <n v="28762.5"/>
    <s v="ARP"/>
    <d v="2022-12-01T00:00:00"/>
    <m/>
  </r>
  <r>
    <n v="1208"/>
    <x v="23"/>
    <d v="2022-12-01T00:00:00"/>
    <x v="12"/>
    <s v="Florianópolis"/>
    <s v="Miranda"/>
    <s v="OF.252"/>
    <s v="DC/4259/2022"/>
    <x v="14"/>
    <n v="250"/>
    <n v="9.8000000000000007"/>
    <n v="2450"/>
    <s v="ARP"/>
    <d v="2022-12-01T00:00:00"/>
    <m/>
  </r>
  <r>
    <n v="1209"/>
    <x v="23"/>
    <d v="2022-12-01T00:00:00"/>
    <x v="12"/>
    <s v="Florianópolis"/>
    <s v="Miranda"/>
    <s v="OF.252"/>
    <s v="DC/4259/2022"/>
    <x v="15"/>
    <n v="500"/>
    <n v="45.39"/>
    <n v="22695"/>
    <s v="ARP"/>
    <d v="2022-12-01T00:00:00"/>
    <m/>
  </r>
  <r>
    <n v="1210"/>
    <x v="23"/>
    <d v="2022-12-01T00:00:00"/>
    <x v="12"/>
    <s v="Florianópolis"/>
    <s v="Miranda"/>
    <s v="OF.252"/>
    <s v="DC/4259/2022"/>
    <x v="9"/>
    <n v="250"/>
    <n v="259.7"/>
    <n v="64925"/>
    <s v="ARP"/>
    <d v="2022-12-01T00:00:00"/>
    <m/>
  </r>
  <r>
    <n v="1211"/>
    <x v="23"/>
    <d v="2022-12-01T00:00:00"/>
    <x v="12"/>
    <s v="Florianópolis"/>
    <s v="Miranda"/>
    <s v="OF.252"/>
    <s v="DC/4259/2022"/>
    <x v="10"/>
    <n v="125"/>
    <n v="434.8"/>
    <n v="54350"/>
    <s v="ARP"/>
    <d v="2022-12-01T00:00:00"/>
    <m/>
  </r>
  <r>
    <n v="1212"/>
    <x v="23"/>
    <d v="2022-12-01T00:00:00"/>
    <x v="12"/>
    <s v="Florianópolis"/>
    <s v="Miranda"/>
    <s v="OF.252"/>
    <s v="DC/4259/2022"/>
    <x v="8"/>
    <n v="250"/>
    <n v="152.49"/>
    <n v="38122.5"/>
    <s v="ARP"/>
    <d v="2022-12-01T00:00:00"/>
    <m/>
  </r>
  <r>
    <n v="1213"/>
    <x v="23"/>
    <d v="2022-12-01T00:00:00"/>
    <x v="12"/>
    <s v="Florianópolis"/>
    <s v="Miranda"/>
    <s v="OF.252"/>
    <s v="DC/4259/2022"/>
    <x v="11"/>
    <n v="125"/>
    <n v="173.6"/>
    <n v="21700"/>
    <s v="ARP"/>
    <d v="2022-12-01T00:00:00"/>
    <m/>
  </r>
  <r>
    <n v="1214"/>
    <x v="151"/>
    <d v="2022-12-01T00:00:00"/>
    <x v="12"/>
    <s v="Florianópolis"/>
    <s v="Miranda"/>
    <s v="OF.254"/>
    <s v="DC/4262/2022"/>
    <x v="12"/>
    <n v="100"/>
    <n v="24.49"/>
    <n v="2449"/>
    <s v="ARP"/>
    <d v="2022-12-01T00:00:00"/>
    <m/>
  </r>
  <r>
    <n v="1215"/>
    <x v="151"/>
    <d v="2022-12-01T00:00:00"/>
    <x v="12"/>
    <s v="Florianópolis"/>
    <s v="Miranda"/>
    <s v="OF.254"/>
    <s v="DC/4262/2022"/>
    <x v="13"/>
    <n v="250"/>
    <n v="115.05"/>
    <n v="28762.5"/>
    <s v="ARP"/>
    <d v="2022-12-01T00:00:00"/>
    <m/>
  </r>
  <r>
    <n v="1216"/>
    <x v="151"/>
    <d v="2022-12-01T00:00:00"/>
    <x v="12"/>
    <s v="Florianópolis"/>
    <s v="Miranda"/>
    <s v="OF.254"/>
    <s v="DC/4262/2022"/>
    <x v="14"/>
    <n v="250"/>
    <n v="9.8000000000000007"/>
    <n v="2450"/>
    <s v="ARP"/>
    <d v="2022-12-01T00:00:00"/>
    <m/>
  </r>
  <r>
    <n v="1217"/>
    <x v="151"/>
    <d v="2022-12-01T00:00:00"/>
    <x v="12"/>
    <s v="Florianópolis"/>
    <s v="Miranda"/>
    <s v="OF.254"/>
    <s v="DC/4262/2022"/>
    <x v="15"/>
    <n v="250"/>
    <n v="45.39"/>
    <n v="11347.5"/>
    <s v="ARP"/>
    <d v="2022-12-01T00:00:00"/>
    <m/>
  </r>
  <r>
    <n v="1218"/>
    <x v="151"/>
    <d v="2022-12-01T00:00:00"/>
    <x v="12"/>
    <s v="Florianópolis"/>
    <s v="Miranda"/>
    <s v="OF.254"/>
    <s v="DC/4262/2022"/>
    <x v="9"/>
    <n v="100"/>
    <n v="259.7"/>
    <n v="25970"/>
    <s v="ARP"/>
    <d v="2022-12-01T00:00:00"/>
    <m/>
  </r>
  <r>
    <n v="1219"/>
    <x v="151"/>
    <d v="2022-12-01T00:00:00"/>
    <x v="12"/>
    <s v="Florianópolis"/>
    <s v="Miranda"/>
    <s v="OF.254"/>
    <s v="DC/4262/2022"/>
    <x v="10"/>
    <n v="100"/>
    <n v="434.8"/>
    <n v="43480"/>
    <s v="ARP"/>
    <d v="2022-12-01T00:00:00"/>
    <m/>
  </r>
  <r>
    <n v="1220"/>
    <x v="151"/>
    <d v="2022-12-01T00:00:00"/>
    <x v="12"/>
    <s v="Florianópolis"/>
    <s v="Miranda"/>
    <s v="OF.254"/>
    <s v="DC/4262/2022"/>
    <x v="8"/>
    <n v="100"/>
    <n v="152.49"/>
    <n v="15249"/>
    <s v="ARP"/>
    <d v="2022-12-01T00:00:00"/>
    <m/>
  </r>
  <r>
    <n v="1221"/>
    <x v="151"/>
    <d v="2022-12-01T00:00:00"/>
    <x v="12"/>
    <s v="Florianópolis"/>
    <s v="Miranda"/>
    <s v="OF.254"/>
    <s v="DC/4262/2022"/>
    <x v="11"/>
    <n v="100"/>
    <n v="173.6"/>
    <n v="17360"/>
    <s v="ARP"/>
    <d v="2022-12-01T00:00:00"/>
    <m/>
  </r>
  <r>
    <n v="1222"/>
    <x v="152"/>
    <d v="2022-12-01T00:00:00"/>
    <x v="12"/>
    <s v="Tubarão"/>
    <s v="Anderson"/>
    <s v="OF.255"/>
    <s v="DC/4262/2022"/>
    <x v="12"/>
    <n v="10"/>
    <n v="24.49"/>
    <n v="244.89999999999998"/>
    <s v="ARP"/>
    <d v="2022-12-01T00:00:00"/>
    <m/>
  </r>
  <r>
    <n v="1223"/>
    <x v="152"/>
    <d v="2022-12-01T00:00:00"/>
    <x v="12"/>
    <s v="Tubarão"/>
    <s v="Anderson"/>
    <s v="OF.255"/>
    <s v="DC/4261/2022"/>
    <x v="13"/>
    <n v="120"/>
    <n v="115.05"/>
    <n v="13806"/>
    <s v="ARP"/>
    <d v="2022-12-01T00:00:00"/>
    <m/>
  </r>
  <r>
    <n v="1224"/>
    <x v="152"/>
    <d v="2022-12-01T00:00:00"/>
    <x v="12"/>
    <s v="Tubarão"/>
    <s v="Anderson"/>
    <s v="OF.255"/>
    <s v="DC/4261/2022"/>
    <x v="14"/>
    <n v="120"/>
    <n v="9.8000000000000007"/>
    <n v="1176"/>
    <s v="ARP"/>
    <d v="2022-12-01T00:00:00"/>
    <m/>
  </r>
  <r>
    <n v="1225"/>
    <x v="152"/>
    <d v="2022-12-01T00:00:00"/>
    <x v="12"/>
    <s v="Tubarão"/>
    <s v="Anderson"/>
    <s v="OF.255"/>
    <s v="DC/4261/2022"/>
    <x v="15"/>
    <n v="90"/>
    <n v="45.39"/>
    <n v="4085.1"/>
    <s v="ARP"/>
    <d v="2022-12-01T00:00:00"/>
    <m/>
  </r>
  <r>
    <n v="1226"/>
    <x v="152"/>
    <d v="2022-12-01T00:00:00"/>
    <x v="12"/>
    <s v="Tubarão"/>
    <s v="Anderson"/>
    <s v="OF.255"/>
    <s v="DC/4261/2022"/>
    <x v="9"/>
    <n v="80"/>
    <n v="259.7"/>
    <n v="20776"/>
    <s v="ARP"/>
    <d v="2022-12-01T00:00:00"/>
    <m/>
  </r>
  <r>
    <n v="1227"/>
    <x v="152"/>
    <d v="2022-12-01T00:00:00"/>
    <x v="12"/>
    <s v="Tubarão"/>
    <s v="Anderson"/>
    <s v="OF.255"/>
    <s v="DC/4261/2022"/>
    <x v="10"/>
    <n v="40"/>
    <n v="434.8"/>
    <n v="17392"/>
    <s v="ARP"/>
    <d v="2022-12-01T00:00:00"/>
    <m/>
  </r>
  <r>
    <n v="1228"/>
    <x v="152"/>
    <d v="2022-12-01T00:00:00"/>
    <x v="12"/>
    <s v="Tubarão"/>
    <s v="Anderson"/>
    <s v="OF.255"/>
    <s v="DC/4261/2022"/>
    <x v="8"/>
    <n v="80"/>
    <n v="152.49"/>
    <n v="12199.2"/>
    <s v="ARP"/>
    <d v="2022-12-01T00:00:00"/>
    <m/>
  </r>
  <r>
    <n v="1229"/>
    <x v="152"/>
    <d v="2022-12-01T00:00:00"/>
    <x v="12"/>
    <s v="Tubarão"/>
    <s v="Anderson"/>
    <s v="OF.255"/>
    <s v="DC/4261/2022"/>
    <x v="11"/>
    <n v="40"/>
    <n v="173.6"/>
    <n v="6944"/>
    <s v="ARP"/>
    <d v="2022-12-01T00:00:00"/>
    <m/>
  </r>
  <r>
    <n v="1230"/>
    <x v="146"/>
    <d v="2022-12-01T00:00:00"/>
    <x v="12"/>
    <s v="Florianópolis"/>
    <s v="Miranda"/>
    <s v="OF.256"/>
    <s v="DC/4260/2022"/>
    <x v="12"/>
    <n v="500"/>
    <n v="24.49"/>
    <n v="12245"/>
    <s v="ARP"/>
    <d v="2022-12-01T00:00:00"/>
    <m/>
  </r>
  <r>
    <n v="1231"/>
    <x v="146"/>
    <d v="2022-12-01T00:00:00"/>
    <x v="12"/>
    <s v="Florianópolis"/>
    <s v="Miranda"/>
    <s v="OF.256"/>
    <s v="DC/4260/2022"/>
    <x v="13"/>
    <n v="200"/>
    <n v="115.05"/>
    <n v="23010"/>
    <s v="ARP"/>
    <d v="2022-12-01T00:00:00"/>
    <m/>
  </r>
  <r>
    <n v="1232"/>
    <x v="146"/>
    <d v="2022-12-01T00:00:00"/>
    <x v="12"/>
    <s v="Florianópolis"/>
    <s v="Miranda"/>
    <s v="OF.256"/>
    <s v="DC/4260/2022"/>
    <x v="14"/>
    <n v="300"/>
    <n v="9.8000000000000007"/>
    <n v="2940"/>
    <s v="ARP"/>
    <d v="2022-12-01T00:00:00"/>
    <m/>
  </r>
  <r>
    <n v="1233"/>
    <x v="146"/>
    <d v="2022-12-01T00:00:00"/>
    <x v="12"/>
    <s v="Florianópolis"/>
    <s v="Miranda"/>
    <s v="OF.256"/>
    <s v="DC/4260/2022"/>
    <x v="15"/>
    <n v="200"/>
    <n v="45.39"/>
    <n v="9078"/>
    <s v="ARP"/>
    <d v="2022-12-01T00:00:00"/>
    <m/>
  </r>
  <r>
    <n v="1234"/>
    <x v="146"/>
    <d v="2022-12-01T00:00:00"/>
    <x v="12"/>
    <s v="Florianópolis"/>
    <s v="Miranda"/>
    <s v="OF.256"/>
    <s v="DC/4260/2022"/>
    <x v="9"/>
    <n v="200"/>
    <n v="259.7"/>
    <n v="51940"/>
    <s v="ARP"/>
    <d v="2022-12-01T00:00:00"/>
    <m/>
  </r>
  <r>
    <n v="1235"/>
    <x v="146"/>
    <d v="2022-12-01T00:00:00"/>
    <x v="12"/>
    <s v="Florianópolis"/>
    <s v="Miranda"/>
    <s v="OF.256"/>
    <s v="DC/4260/2022"/>
    <x v="10"/>
    <n v="40"/>
    <n v="434.8"/>
    <n v="17392"/>
    <s v="ARP"/>
    <d v="2022-12-01T00:00:00"/>
    <m/>
  </r>
  <r>
    <n v="1236"/>
    <x v="146"/>
    <d v="2022-12-01T00:00:00"/>
    <x v="12"/>
    <s v="Florianópolis"/>
    <s v="Miranda"/>
    <s v="OF.256"/>
    <s v="DC/4260/2022"/>
    <x v="8"/>
    <n v="200"/>
    <n v="152.49"/>
    <n v="30498"/>
    <s v="ARP"/>
    <d v="2022-12-01T00:00:00"/>
    <m/>
  </r>
  <r>
    <n v="1237"/>
    <x v="146"/>
    <d v="2022-12-01T00:00:00"/>
    <x v="12"/>
    <s v="Florianópolis"/>
    <s v="Miranda"/>
    <s v="OF.256"/>
    <s v="DC/4260/2022"/>
    <x v="11"/>
    <n v="40"/>
    <n v="173.6"/>
    <n v="6944"/>
    <s v="ARP"/>
    <d v="2022-12-01T00:00:00"/>
    <m/>
  </r>
  <r>
    <n v="1238"/>
    <x v="153"/>
    <d v="2022-12-01T00:00:00"/>
    <x v="12"/>
    <s v="Florianópolis"/>
    <s v="Miranda"/>
    <s v="OF.257"/>
    <s v="DC/4263/2022"/>
    <x v="12"/>
    <n v="125"/>
    <n v="24.49"/>
    <n v="3061.25"/>
    <s v="ARP"/>
    <d v="2022-12-01T00:00:00"/>
    <m/>
  </r>
  <r>
    <n v="1239"/>
    <x v="153"/>
    <d v="2022-12-01T00:00:00"/>
    <x v="12"/>
    <s v="Florianópolis"/>
    <s v="Miranda"/>
    <s v="OF.257"/>
    <s v="Dc/4263/2022"/>
    <x v="13"/>
    <n v="500"/>
    <n v="115.05"/>
    <n v="57525"/>
    <s v="ARP"/>
    <d v="2022-12-01T00:00:00"/>
    <m/>
  </r>
  <r>
    <n v="1240"/>
    <x v="153"/>
    <d v="2022-12-01T00:00:00"/>
    <x v="12"/>
    <s v="Florianópolis"/>
    <s v="Miranda"/>
    <s v="OF.257"/>
    <s v="Dc/4263/2022"/>
    <x v="14"/>
    <n v="300"/>
    <n v="9.8000000000000007"/>
    <n v="2940"/>
    <s v="ARP"/>
    <d v="2022-12-01T00:00:00"/>
    <m/>
  </r>
  <r>
    <n v="1241"/>
    <x v="153"/>
    <d v="2022-12-01T00:00:00"/>
    <x v="12"/>
    <s v="Florianópolis"/>
    <s v="Miranda"/>
    <s v="OF.257"/>
    <s v="Dc/4263/2022"/>
    <x v="15"/>
    <n v="300"/>
    <n v="45.39"/>
    <n v="13617"/>
    <s v="ARP"/>
    <d v="2022-12-01T00:00:00"/>
    <m/>
  </r>
  <r>
    <n v="1242"/>
    <x v="153"/>
    <d v="2022-12-01T00:00:00"/>
    <x v="12"/>
    <s v="Florianópolis"/>
    <s v="Miranda"/>
    <s v="OF.257"/>
    <s v="Dc/4263/2022"/>
    <x v="9"/>
    <n v="200"/>
    <n v="259.7"/>
    <n v="51940"/>
    <s v="ARP"/>
    <d v="2022-12-01T00:00:00"/>
    <m/>
  </r>
  <r>
    <n v="1243"/>
    <x v="153"/>
    <d v="2022-12-01T00:00:00"/>
    <x v="12"/>
    <s v="Florianópolis"/>
    <s v="Miranda"/>
    <s v="OF.257"/>
    <s v="Dc/4263/2022"/>
    <x v="10"/>
    <n v="100"/>
    <n v="434.8"/>
    <n v="43480"/>
    <s v="ARP"/>
    <d v="2022-12-01T00:00:00"/>
    <m/>
  </r>
  <r>
    <n v="1244"/>
    <x v="153"/>
    <d v="2022-12-01T00:00:00"/>
    <x v="12"/>
    <s v="Florianópolis"/>
    <s v="Miranda"/>
    <s v="OF.257"/>
    <s v="Dc/4263/2022"/>
    <x v="8"/>
    <n v="200"/>
    <n v="152.49"/>
    <n v="30498"/>
    <s v="ARP"/>
    <d v="2022-12-01T00:00:00"/>
    <m/>
  </r>
  <r>
    <n v="1245"/>
    <x v="153"/>
    <d v="2022-12-01T00:00:00"/>
    <x v="12"/>
    <s v="Florianópolis"/>
    <s v="Miranda"/>
    <s v="OF.257"/>
    <s v="Dc/4263/2022"/>
    <x v="11"/>
    <n v="100"/>
    <n v="173.6"/>
    <n v="17360"/>
    <s v="ARP"/>
    <d v="2022-12-01T00:00:00"/>
    <m/>
  </r>
  <r>
    <n v="1246"/>
    <x v="113"/>
    <d v="2022-12-01T00:00:00"/>
    <x v="12"/>
    <s v="Tubarão"/>
    <s v="Anderson"/>
    <s v="OF.258"/>
    <s v="Dc/4270/2022"/>
    <x v="13"/>
    <n v="100"/>
    <n v="115.05"/>
    <n v="11505"/>
    <s v="ARP"/>
    <d v="2022-12-01T00:00:00"/>
    <m/>
  </r>
  <r>
    <n v="1247"/>
    <x v="113"/>
    <d v="2022-12-01T00:00:00"/>
    <x v="12"/>
    <s v="Tubarão"/>
    <s v="Anderson"/>
    <s v="OF.258"/>
    <s v="Dc/4270/2022"/>
    <x v="14"/>
    <n v="100"/>
    <n v="9.8000000000000007"/>
    <n v="980.00000000000011"/>
    <s v="ARP"/>
    <d v="2022-12-01T00:00:00"/>
    <m/>
  </r>
  <r>
    <n v="1248"/>
    <x v="113"/>
    <d v="2022-12-01T00:00:00"/>
    <x v="12"/>
    <s v="Tubarão"/>
    <s v="Anderson"/>
    <s v="OF.258"/>
    <s v="Dc/4270/2022"/>
    <x v="15"/>
    <n v="100"/>
    <n v="45.39"/>
    <n v="4539"/>
    <s v="ARP"/>
    <d v="2022-12-01T00:00:00"/>
    <m/>
  </r>
  <r>
    <n v="1249"/>
    <x v="154"/>
    <d v="2022-12-01T00:00:00"/>
    <x v="12"/>
    <s v="Canoinhas"/>
    <s v="Geter"/>
    <s v="OF.259"/>
    <s v="DC/4279/2022"/>
    <x v="12"/>
    <n v="175"/>
    <n v="24.49"/>
    <n v="4285.75"/>
    <s v="ARP"/>
    <d v="2022-12-01T00:00:00"/>
    <m/>
  </r>
  <r>
    <n v="1250"/>
    <x v="154"/>
    <d v="2022-12-01T00:00:00"/>
    <x v="12"/>
    <s v="Canoinhas"/>
    <s v="Geter"/>
    <s v="OF.259"/>
    <s v="DC/4279/2022"/>
    <x v="13"/>
    <n v="400"/>
    <n v="115.05"/>
    <n v="46020"/>
    <s v="ARP"/>
    <d v="2022-12-01T00:00:00"/>
    <m/>
  </r>
  <r>
    <n v="1251"/>
    <x v="154"/>
    <d v="2022-12-01T00:00:00"/>
    <x v="12"/>
    <s v="Canoinhas"/>
    <s v="Geter"/>
    <s v="OF.259"/>
    <s v="DC/4279/2022"/>
    <x v="14"/>
    <n v="400"/>
    <n v="9.8000000000000007"/>
    <n v="3920.0000000000005"/>
    <s v="ARP"/>
    <d v="2022-12-01T00:00:00"/>
    <m/>
  </r>
  <r>
    <n v="1252"/>
    <x v="154"/>
    <d v="2022-12-01T00:00:00"/>
    <x v="12"/>
    <s v="Canoinhas"/>
    <s v="Geter"/>
    <s v="OF.259"/>
    <s v="DC/4279/2022"/>
    <x v="15"/>
    <n v="400"/>
    <n v="45.39"/>
    <n v="18156"/>
    <s v="ARP"/>
    <d v="2022-12-01T00:00:00"/>
    <m/>
  </r>
  <r>
    <n v="1253"/>
    <x v="154"/>
    <d v="2022-12-01T00:00:00"/>
    <x v="12"/>
    <s v="Canoinhas"/>
    <s v="Geter"/>
    <s v="OF.259"/>
    <s v="DC/4279/2022"/>
    <x v="9"/>
    <n v="300"/>
    <n v="259.7"/>
    <n v="77910"/>
    <s v="ARP"/>
    <d v="2022-12-01T00:00:00"/>
    <m/>
  </r>
  <r>
    <n v="1254"/>
    <x v="154"/>
    <d v="2022-12-01T00:00:00"/>
    <x v="12"/>
    <s v="Canoinhas"/>
    <s v="Geter"/>
    <s v="OF.259"/>
    <s v="DC/4279/2022"/>
    <x v="10"/>
    <n v="150"/>
    <n v="434.8"/>
    <n v="65220"/>
    <s v="ARP"/>
    <d v="2022-12-01T00:00:00"/>
    <m/>
  </r>
  <r>
    <n v="1255"/>
    <x v="154"/>
    <d v="2022-12-01T00:00:00"/>
    <x v="12"/>
    <s v="Canoinhas"/>
    <s v="Geter"/>
    <s v="OF.259"/>
    <s v="DC/4279/2022"/>
    <x v="8"/>
    <n v="300"/>
    <n v="152.49"/>
    <n v="45747"/>
    <s v="ARP"/>
    <d v="2022-12-01T00:00:00"/>
    <m/>
  </r>
  <r>
    <n v="1256"/>
    <x v="154"/>
    <d v="2022-12-01T00:00:00"/>
    <x v="12"/>
    <s v="Canoinhas"/>
    <s v="Geter"/>
    <s v="OF.259"/>
    <s v="DC/4279/2022"/>
    <x v="11"/>
    <n v="150"/>
    <n v="173.6"/>
    <n v="26040"/>
    <s v="ARP"/>
    <d v="2022-12-01T00:00:00"/>
    <m/>
  </r>
  <r>
    <n v="1257"/>
    <x v="155"/>
    <d v="2022-12-01T00:00:00"/>
    <x v="12"/>
    <s v="Blumenau"/>
    <s v="Campestrini"/>
    <s v="OF.260"/>
    <s v="DC/4283/2022"/>
    <x v="12"/>
    <n v="25"/>
    <n v="24.49"/>
    <n v="612.25"/>
    <s v="ARP"/>
    <d v="2022-12-01T00:00:00"/>
    <m/>
  </r>
  <r>
    <n v="1258"/>
    <x v="155"/>
    <d v="2022-12-01T00:00:00"/>
    <x v="12"/>
    <s v="Blumenau"/>
    <s v="Campestrini"/>
    <s v="OF.260"/>
    <s v="DC/4283/2022"/>
    <x v="13"/>
    <n v="100"/>
    <n v="115.05"/>
    <n v="11505"/>
    <s v="ARP"/>
    <d v="2022-12-01T00:00:00"/>
    <m/>
  </r>
  <r>
    <n v="1259"/>
    <x v="155"/>
    <d v="2022-12-01T00:00:00"/>
    <x v="12"/>
    <s v="Blumenau"/>
    <s v="Campestrini"/>
    <s v="OF.260"/>
    <s v="DC/4283/2022"/>
    <x v="14"/>
    <n v="200"/>
    <n v="9.8000000000000007"/>
    <n v="1960.0000000000002"/>
    <s v="ARP"/>
    <d v="2022-12-01T00:00:00"/>
    <m/>
  </r>
  <r>
    <n v="1260"/>
    <x v="155"/>
    <d v="2022-12-01T00:00:00"/>
    <x v="12"/>
    <s v="Blumenau"/>
    <s v="Campestrini"/>
    <s v="OF.260"/>
    <s v="DC/4283/2022"/>
    <x v="15"/>
    <n v="200"/>
    <n v="45.39"/>
    <n v="9078"/>
    <s v="ARP"/>
    <d v="2022-12-01T00:00:00"/>
    <m/>
  </r>
  <r>
    <n v="1261"/>
    <x v="155"/>
    <d v="2022-12-01T00:00:00"/>
    <x v="12"/>
    <s v="Blumenau"/>
    <s v="Campestrini"/>
    <s v="OF.260"/>
    <s v="DC/4283/2022"/>
    <x v="9"/>
    <n v="150"/>
    <n v="259.7"/>
    <n v="38955"/>
    <s v="ARP"/>
    <d v="2022-12-01T00:00:00"/>
    <m/>
  </r>
  <r>
    <n v="1262"/>
    <x v="155"/>
    <d v="2022-12-01T00:00:00"/>
    <x v="12"/>
    <s v="Blumenau"/>
    <s v="Campestrini"/>
    <s v="OF.260"/>
    <s v="DC/4283/2022"/>
    <x v="10"/>
    <n v="50"/>
    <n v="434.8"/>
    <n v="21740"/>
    <s v="ARP"/>
    <d v="2022-12-01T00:00:00"/>
    <m/>
  </r>
  <r>
    <n v="1263"/>
    <x v="155"/>
    <d v="2022-12-01T00:00:00"/>
    <x v="12"/>
    <s v="Blumenau"/>
    <s v="Campestrini"/>
    <s v="OF.260"/>
    <s v="DC/4283/2022"/>
    <x v="8"/>
    <n v="150"/>
    <n v="152.49"/>
    <n v="22873.5"/>
    <s v="ARP"/>
    <d v="2022-12-01T00:00:00"/>
    <m/>
  </r>
  <r>
    <n v="1264"/>
    <x v="155"/>
    <d v="2022-12-01T00:00:00"/>
    <x v="12"/>
    <s v="Blumenau"/>
    <s v="Campestrini"/>
    <s v="OF.260"/>
    <s v="DC/4283/2022"/>
    <x v="11"/>
    <n v="50"/>
    <n v="173.6"/>
    <n v="8680"/>
    <s v="ARP"/>
    <d v="2022-12-01T00:00:00"/>
    <m/>
  </r>
  <r>
    <n v="1265"/>
    <x v="152"/>
    <d v="2022-12-01T00:00:00"/>
    <x v="12"/>
    <s v="Tubarão"/>
    <s v="Anderson"/>
    <s v="OF.261"/>
    <s v="DC/4286/2022"/>
    <x v="12"/>
    <n v="20"/>
    <n v="24.49"/>
    <n v="489.79999999999995"/>
    <s v="ARP"/>
    <d v="2022-12-01T00:00:00"/>
    <m/>
  </r>
  <r>
    <n v="1266"/>
    <x v="152"/>
    <d v="2022-12-01T00:00:00"/>
    <x v="12"/>
    <s v="Tubarão"/>
    <s v="Anderson"/>
    <s v="OF.261"/>
    <s v="DC/4286/2022"/>
    <x v="13"/>
    <n v="120"/>
    <n v="115.05"/>
    <n v="13806"/>
    <s v="ARP"/>
    <d v="2022-12-01T00:00:00"/>
    <m/>
  </r>
  <r>
    <n v="1267"/>
    <x v="152"/>
    <d v="2022-12-01T00:00:00"/>
    <x v="12"/>
    <s v="Tubarão"/>
    <s v="Anderson"/>
    <s v="OF.261"/>
    <s v="DC/4286/2022"/>
    <x v="14"/>
    <n v="120"/>
    <n v="9.8000000000000007"/>
    <n v="1176"/>
    <s v="ARP"/>
    <d v="2022-12-01T00:00:00"/>
    <m/>
  </r>
  <r>
    <n v="1268"/>
    <x v="152"/>
    <d v="2022-12-01T00:00:00"/>
    <x v="12"/>
    <s v="Tubarão"/>
    <s v="Anderson"/>
    <s v="OF.261"/>
    <s v="DC/4286/2022"/>
    <x v="15"/>
    <n v="90"/>
    <n v="45.39"/>
    <n v="4085.1"/>
    <s v="ARP"/>
    <d v="2022-12-01T00:00:00"/>
    <m/>
  </r>
  <r>
    <n v="1269"/>
    <x v="152"/>
    <d v="2022-12-01T00:00:00"/>
    <x v="12"/>
    <s v="Tubarão"/>
    <s v="Anderson"/>
    <s v="OF.261"/>
    <s v="DC/4286/2022"/>
    <x v="9"/>
    <n v="80"/>
    <n v="259.7"/>
    <n v="20776"/>
    <s v="ARP"/>
    <d v="2022-12-01T00:00:00"/>
    <m/>
  </r>
  <r>
    <n v="1270"/>
    <x v="152"/>
    <d v="2022-12-01T00:00:00"/>
    <x v="12"/>
    <s v="Tubarão"/>
    <s v="Anderson"/>
    <s v="OF.261"/>
    <s v="DC/4286/2022"/>
    <x v="10"/>
    <n v="40"/>
    <n v="434.8"/>
    <n v="17392"/>
    <s v="ARP"/>
    <d v="2022-12-01T00:00:00"/>
    <m/>
  </r>
  <r>
    <n v="1271"/>
    <x v="152"/>
    <d v="2022-12-01T00:00:00"/>
    <x v="12"/>
    <s v="Tubarão"/>
    <s v="Anderson"/>
    <s v="OF.261"/>
    <s v="DC/4286/2022"/>
    <x v="8"/>
    <n v="80"/>
    <n v="152.49"/>
    <n v="12199.2"/>
    <s v="ARP"/>
    <d v="2022-12-01T00:00:00"/>
    <m/>
  </r>
  <r>
    <n v="1272"/>
    <x v="156"/>
    <d v="2022-12-01T00:00:00"/>
    <x v="12"/>
    <s v="Blumenau"/>
    <s v="Campestrini"/>
    <s v="OF.262"/>
    <s v="DC/4287/2022"/>
    <x v="12"/>
    <n v="88"/>
    <n v="24.49"/>
    <n v="2155.12"/>
    <s v="ARP"/>
    <d v="2022-12-01T00:00:00"/>
    <m/>
  </r>
  <r>
    <n v="1273"/>
    <x v="156"/>
    <d v="2022-12-01T00:00:00"/>
    <x v="12"/>
    <s v="Blumenau"/>
    <s v="Campestrini"/>
    <s v="OF.262"/>
    <s v="DC/4287/2022"/>
    <x v="13"/>
    <n v="150"/>
    <n v="115.05"/>
    <n v="17257.5"/>
    <s v="ARP"/>
    <d v="2022-12-01T00:00:00"/>
    <m/>
  </r>
  <r>
    <n v="1274"/>
    <x v="156"/>
    <d v="2022-12-01T00:00:00"/>
    <x v="12"/>
    <s v="Blumenau"/>
    <s v="Campestrini"/>
    <s v="OF.262"/>
    <s v="DC/4287/2022"/>
    <x v="14"/>
    <n v="250"/>
    <n v="9.8000000000000007"/>
    <n v="2450"/>
    <s v="ARP"/>
    <d v="2022-12-01T00:00:00"/>
    <m/>
  </r>
  <r>
    <n v="1275"/>
    <x v="156"/>
    <d v="2022-12-01T00:00:00"/>
    <x v="12"/>
    <s v="Blumenau"/>
    <s v="Campestrini"/>
    <s v="OF.262"/>
    <s v="DC/4287/2022"/>
    <x v="15"/>
    <n v="150"/>
    <n v="45.39"/>
    <n v="6808.5"/>
    <s v="ARP"/>
    <d v="2022-12-01T00:00:00"/>
    <m/>
  </r>
  <r>
    <n v="1276"/>
    <x v="156"/>
    <d v="2022-12-01T00:00:00"/>
    <x v="12"/>
    <s v="Blumenau"/>
    <s v="Campestrini"/>
    <s v="OF.262"/>
    <s v="DC/4287/2022"/>
    <x v="9"/>
    <n v="100"/>
    <n v="259.7"/>
    <n v="25970"/>
    <s v="ARP"/>
    <d v="2022-12-01T00:00:00"/>
    <m/>
  </r>
  <r>
    <n v="1277"/>
    <x v="156"/>
    <d v="2022-12-01T00:00:00"/>
    <x v="12"/>
    <s v="Blumenau"/>
    <s v="Campestrini"/>
    <s v="OF.262"/>
    <s v="DC/4287/2022"/>
    <x v="10"/>
    <n v="50"/>
    <n v="434.8"/>
    <n v="21740"/>
    <s v="ARP"/>
    <d v="2022-12-01T00:00:00"/>
    <m/>
  </r>
  <r>
    <n v="1278"/>
    <x v="156"/>
    <d v="2022-12-01T00:00:00"/>
    <x v="12"/>
    <s v="Blumenau"/>
    <s v="Campestrini"/>
    <s v="OF.262"/>
    <s v="DC/4287/2022"/>
    <x v="8"/>
    <n v="100"/>
    <n v="152.49"/>
    <n v="15249"/>
    <s v="ARP"/>
    <d v="2022-12-01T00:00:00"/>
    <m/>
  </r>
  <r>
    <n v="1279"/>
    <x v="156"/>
    <d v="2022-12-01T00:00:00"/>
    <x v="12"/>
    <s v="Blumenau"/>
    <s v="Campestrini"/>
    <s v="OF.262"/>
    <s v="DC/4287/2022"/>
    <x v="11"/>
    <n v="50"/>
    <n v="173.6"/>
    <n v="8680"/>
    <s v="ARP"/>
    <d v="2022-12-01T00:00:00"/>
    <m/>
  </r>
  <r>
    <n v="1280"/>
    <x v="24"/>
    <d v="2022-12-01T00:00:00"/>
    <x v="12"/>
    <s v="Joinville"/>
    <s v="Edival"/>
    <s v="OF.263"/>
    <s v="DC/4288/2022"/>
    <x v="13"/>
    <n v="101"/>
    <n v="115.05"/>
    <n v="11620.05"/>
    <s v="ARP"/>
    <d v="2022-12-01T00:00:00"/>
    <m/>
  </r>
  <r>
    <n v="1281"/>
    <x v="24"/>
    <d v="2022-12-01T00:00:00"/>
    <x v="12"/>
    <s v="Joinville"/>
    <s v="Edival"/>
    <s v="OF.263"/>
    <s v="DC/4288/2022"/>
    <x v="14"/>
    <n v="275"/>
    <n v="9.8000000000000007"/>
    <n v="2695"/>
    <s v="ARP"/>
    <d v="2022-12-01T00:00:00"/>
    <m/>
  </r>
  <r>
    <n v="1282"/>
    <x v="24"/>
    <d v="2022-12-01T00:00:00"/>
    <x v="12"/>
    <s v="Joinville"/>
    <s v="Edival"/>
    <s v="OF.263"/>
    <s v="DC/4288/2022"/>
    <x v="15"/>
    <n v="85"/>
    <n v="45.39"/>
    <n v="3858.15"/>
    <s v="ARP"/>
    <d v="2022-12-01T00:00:00"/>
    <m/>
  </r>
  <r>
    <n v="1283"/>
    <x v="24"/>
    <d v="2022-12-01T00:00:00"/>
    <x v="12"/>
    <s v="Joinville"/>
    <s v="Edival"/>
    <s v="OF.263"/>
    <s v="DC/4288/2022"/>
    <x v="9"/>
    <n v="52"/>
    <n v="259.7"/>
    <n v="13504.4"/>
    <s v="ARP"/>
    <d v="2022-12-01T00:00:00"/>
    <m/>
  </r>
  <r>
    <n v="1284"/>
    <x v="24"/>
    <d v="2022-12-01T00:00:00"/>
    <x v="12"/>
    <s v="Joinville"/>
    <s v="Edival"/>
    <s v="OF.263"/>
    <s v="DC/4288/2022"/>
    <x v="10"/>
    <n v="43"/>
    <n v="434.8"/>
    <n v="18696.400000000001"/>
    <s v="ARP"/>
    <d v="2022-12-01T00:00:00"/>
    <m/>
  </r>
  <r>
    <n v="1285"/>
    <x v="24"/>
    <d v="2022-12-01T00:00:00"/>
    <x v="12"/>
    <s v="Joinville"/>
    <s v="Edival"/>
    <s v="OF.263"/>
    <s v="DC/4288/2022"/>
    <x v="8"/>
    <n v="67"/>
    <n v="152.49"/>
    <n v="10216.83"/>
    <s v="ARP"/>
    <d v="2022-12-01T00:00:00"/>
    <m/>
  </r>
  <r>
    <n v="1286"/>
    <x v="24"/>
    <d v="2022-12-01T00:00:00"/>
    <x v="12"/>
    <s v="Joinville"/>
    <s v="Edival"/>
    <s v="OF.263"/>
    <s v="DC/4288/2022"/>
    <x v="11"/>
    <n v="70"/>
    <n v="173.6"/>
    <n v="12152"/>
    <s v="ARP"/>
    <d v="2022-12-01T00:00:00"/>
    <m/>
  </r>
  <r>
    <n v="1287"/>
    <x v="157"/>
    <d v="2022-12-01T00:00:00"/>
    <x v="12"/>
    <s v="Florianópolis"/>
    <s v="Miranda"/>
    <s v="OF.265"/>
    <s v="DC/4291/2022"/>
    <x v="12"/>
    <n v="50"/>
    <n v="24.49"/>
    <n v="1224.5"/>
    <s v="ARP"/>
    <d v="2022-12-01T00:00:00"/>
    <m/>
  </r>
  <r>
    <n v="1288"/>
    <x v="157"/>
    <d v="2022-12-01T00:00:00"/>
    <x v="12"/>
    <s v="Florianópolis"/>
    <s v="Miranda"/>
    <s v="OF.265"/>
    <s v="DC/4291/2022"/>
    <x v="13"/>
    <n v="120"/>
    <n v="115.05"/>
    <n v="13806"/>
    <s v="ARP"/>
    <d v="2022-12-01T00:00:00"/>
    <m/>
  </r>
  <r>
    <n v="1289"/>
    <x v="157"/>
    <d v="2022-12-01T00:00:00"/>
    <x v="12"/>
    <s v="Florianópolis"/>
    <s v="Miranda"/>
    <s v="OF.265"/>
    <s v="DC/4291/2022"/>
    <x v="14"/>
    <n v="200"/>
    <n v="9.8000000000000007"/>
    <n v="1960.0000000000002"/>
    <s v="ARP"/>
    <d v="2022-12-01T00:00:00"/>
    <m/>
  </r>
  <r>
    <n v="1290"/>
    <x v="157"/>
    <d v="2022-12-01T00:00:00"/>
    <x v="12"/>
    <s v="Florianópolis"/>
    <s v="Miranda"/>
    <s v="OF.265"/>
    <s v="DC/4291/2022"/>
    <x v="15"/>
    <n v="200"/>
    <n v="45.39"/>
    <n v="9078"/>
    <s v="ARP"/>
    <d v="2022-12-01T00:00:00"/>
    <m/>
  </r>
  <r>
    <n v="1291"/>
    <x v="157"/>
    <d v="2022-12-01T00:00:00"/>
    <x v="12"/>
    <s v="Florianópolis"/>
    <s v="Miranda"/>
    <s v="OF.265"/>
    <s v="DC/4291/2022"/>
    <x v="9"/>
    <n v="50"/>
    <n v="259.7"/>
    <n v="12985"/>
    <s v="ARP"/>
    <d v="2022-12-01T00:00:00"/>
    <m/>
  </r>
  <r>
    <n v="1292"/>
    <x v="157"/>
    <d v="2022-12-01T00:00:00"/>
    <x v="12"/>
    <s v="Florianópolis"/>
    <s v="Miranda"/>
    <s v="OF.265"/>
    <s v="DC/4291/2022"/>
    <x v="10"/>
    <n v="50"/>
    <n v="434.8"/>
    <n v="21740"/>
    <s v="ARP"/>
    <d v="2022-12-01T00:00:00"/>
    <m/>
  </r>
  <r>
    <n v="1293"/>
    <x v="157"/>
    <d v="2022-12-01T00:00:00"/>
    <x v="12"/>
    <s v="Florianópolis"/>
    <s v="Miranda"/>
    <s v="OF.265"/>
    <s v="DC/4291/2022"/>
    <x v="8"/>
    <n v="50"/>
    <n v="152.49"/>
    <n v="7624.5"/>
    <s v="ARP"/>
    <d v="2022-12-01T00:00:00"/>
    <m/>
  </r>
  <r>
    <n v="1294"/>
    <x v="157"/>
    <d v="2022-12-01T00:00:00"/>
    <x v="12"/>
    <s v="Florianópolis"/>
    <s v="Miranda"/>
    <s v="OF.265"/>
    <s v="DC/4291/2022"/>
    <x v="11"/>
    <n v="50"/>
    <n v="173.6"/>
    <n v="8680"/>
    <s v="ARP"/>
    <d v="2022-12-01T00:00:00"/>
    <m/>
  </r>
  <r>
    <n v="1295"/>
    <x v="140"/>
    <d v="2022-12-01T00:00:00"/>
    <x v="12"/>
    <s v="Jaraguá do Sul"/>
    <s v="Gonçalves"/>
    <s v="OF.266"/>
    <s v="DC/4334/2022"/>
    <x v="13"/>
    <n v="56"/>
    <n v="115.05"/>
    <n v="6442.8"/>
    <s v="ARP"/>
    <d v="2022-12-01T00:00:00"/>
    <m/>
  </r>
  <r>
    <n v="1296"/>
    <x v="140"/>
    <d v="2022-12-01T00:00:00"/>
    <x v="12"/>
    <s v="Jaraguá do Sul"/>
    <s v="Gonçalves"/>
    <s v="OF.266"/>
    <s v="DC/4334/2022"/>
    <x v="14"/>
    <n v="131"/>
    <n v="9.8000000000000007"/>
    <n v="1283.8000000000002"/>
    <s v="ARP"/>
    <d v="2022-12-01T00:00:00"/>
    <m/>
  </r>
  <r>
    <n v="1297"/>
    <x v="140"/>
    <d v="2022-12-01T00:00:00"/>
    <x v="12"/>
    <s v="Jaraguá do Sul"/>
    <s v="Gonçalves"/>
    <s v="OF.266"/>
    <s v="DC/4334/2022"/>
    <x v="15"/>
    <n v="52"/>
    <n v="45.39"/>
    <n v="2360.2800000000002"/>
    <s v="ARP"/>
    <d v="2022-12-01T00:00:00"/>
    <m/>
  </r>
  <r>
    <n v="1298"/>
    <x v="140"/>
    <d v="2022-12-01T00:00:00"/>
    <x v="12"/>
    <s v="Jaraguá do Sul"/>
    <s v="Gonçalves"/>
    <s v="OF.266"/>
    <s v="DC/4334/2022"/>
    <x v="9"/>
    <n v="32"/>
    <n v="259.7"/>
    <n v="8310.4"/>
    <s v="ARP"/>
    <d v="2022-12-01T00:00:00"/>
    <m/>
  </r>
  <r>
    <n v="1299"/>
    <x v="140"/>
    <d v="2022-12-01T00:00:00"/>
    <x v="12"/>
    <s v="Jaraguá do Sul"/>
    <s v="Gonçalves"/>
    <s v="OF.266"/>
    <s v="DC/4334/2022"/>
    <x v="10"/>
    <n v="28"/>
    <n v="434.8"/>
    <n v="12174.4"/>
    <s v="ARP"/>
    <d v="2022-12-01T00:00:00"/>
    <m/>
  </r>
  <r>
    <n v="1300"/>
    <x v="140"/>
    <d v="2022-12-01T00:00:00"/>
    <x v="12"/>
    <s v="Jaraguá do Sul"/>
    <s v="Gonçalves"/>
    <s v="OF.266"/>
    <s v="DC/4334/2022"/>
    <x v="8"/>
    <n v="31"/>
    <n v="152.49"/>
    <n v="4727.1900000000005"/>
    <s v="ARP"/>
    <d v="2022-12-01T00:00:00"/>
    <m/>
  </r>
  <r>
    <n v="1301"/>
    <x v="140"/>
    <d v="2022-12-01T00:00:00"/>
    <x v="12"/>
    <s v="Jaraguá do Sul"/>
    <s v="Gonçalves"/>
    <s v="OF.266"/>
    <s v="DC/4334/2022"/>
    <x v="11"/>
    <n v="24"/>
    <n v="173.6"/>
    <n v="4166.3999999999996"/>
    <s v="ARP"/>
    <d v="2022-12-01T00:00:00"/>
    <m/>
  </r>
  <r>
    <n v="1302"/>
    <x v="23"/>
    <d v="2022-12-01T00:00:00"/>
    <x v="12"/>
    <s v="Florianópolis"/>
    <s v="Miranda"/>
    <s v="OF.267"/>
    <s v="Dc/4342/2022"/>
    <x v="13"/>
    <n v="250"/>
    <n v="115.05"/>
    <n v="28762.5"/>
    <s v="ARP"/>
    <d v="2022-12-01T00:00:00"/>
    <m/>
  </r>
  <r>
    <n v="1303"/>
    <x v="151"/>
    <d v="2022-12-01T00:00:00"/>
    <x v="12"/>
    <s v="Florianópolis"/>
    <s v="Miranda"/>
    <s v="OF.267"/>
    <s v="Dc/4343/2022"/>
    <x v="12"/>
    <n v="200"/>
    <n v="24.49"/>
    <n v="4898"/>
    <s v="ARP"/>
    <d v="2022-12-01T00:00:00"/>
    <m/>
  </r>
  <r>
    <n v="1304"/>
    <x v="151"/>
    <d v="2022-12-01T00:00:00"/>
    <x v="12"/>
    <s v="Florianópolis"/>
    <s v="Miranda"/>
    <s v="OF.267"/>
    <s v="Dc/4343/2022"/>
    <x v="13"/>
    <n v="350"/>
    <n v="115.05"/>
    <n v="40267.5"/>
    <s v="ARP"/>
    <d v="2022-12-01T00:00:00"/>
    <m/>
  </r>
  <r>
    <n v="1305"/>
    <x v="151"/>
    <d v="2022-12-01T00:00:00"/>
    <x v="12"/>
    <s v="Florianópolis"/>
    <s v="Miranda"/>
    <s v="OF.267"/>
    <s v="Dc/4343/2022"/>
    <x v="14"/>
    <n v="350"/>
    <n v="9.8000000000000007"/>
    <n v="3430.0000000000005"/>
    <s v="ARP"/>
    <d v="2022-12-01T00:00:00"/>
    <m/>
  </r>
  <r>
    <n v="1306"/>
    <x v="151"/>
    <d v="2022-12-01T00:00:00"/>
    <x v="12"/>
    <s v="Florianópolis"/>
    <s v="Miranda"/>
    <s v="OF.267"/>
    <s v="Dc/4343/2022"/>
    <x v="15"/>
    <n v="350"/>
    <n v="45.39"/>
    <n v="15886.5"/>
    <s v="ARP"/>
    <d v="2022-12-01T00:00:00"/>
    <m/>
  </r>
  <r>
    <n v="1307"/>
    <x v="64"/>
    <d v="2022-12-01T00:00:00"/>
    <x v="12"/>
    <s v="Florianópolis"/>
    <s v="Miranda"/>
    <s v="O.F 270"/>
    <s v="DC/4352/2022"/>
    <x v="13"/>
    <n v="180"/>
    <n v="115.05"/>
    <n v="20709"/>
    <s v="ARP"/>
    <d v="2022-12-01T00:00:00"/>
    <m/>
  </r>
  <r>
    <n v="1308"/>
    <x v="64"/>
    <d v="2022-12-01T00:00:00"/>
    <x v="12"/>
    <s v="Florianópolis"/>
    <s v="Miranda"/>
    <s v="O.F 270"/>
    <s v="DC/4352/2022"/>
    <x v="14"/>
    <n v="100"/>
    <n v="9.8000000000000007"/>
    <n v="980.00000000000011"/>
    <s v="ARP"/>
    <d v="2022-12-01T00:00:00"/>
    <m/>
  </r>
  <r>
    <n v="1309"/>
    <x v="64"/>
    <d v="2022-12-01T00:00:00"/>
    <x v="12"/>
    <s v="Florianópolis"/>
    <s v="Miranda"/>
    <s v="O.F 270"/>
    <s v="DC/4352/2022"/>
    <x v="15"/>
    <n v="150"/>
    <n v="45.39"/>
    <n v="6808.5"/>
    <s v="ARP"/>
    <d v="2022-12-01T00:00:00"/>
    <m/>
  </r>
  <r>
    <n v="1310"/>
    <x v="64"/>
    <d v="2022-12-01T00:00:00"/>
    <x v="12"/>
    <s v="Florianópolis"/>
    <s v="Miranda"/>
    <s v="O.F 270"/>
    <s v="DC/4352/2022"/>
    <x v="9"/>
    <n v="100"/>
    <n v="259.7"/>
    <n v="25970"/>
    <s v="ARP"/>
    <d v="2022-12-01T00:00:00"/>
    <m/>
  </r>
  <r>
    <n v="1311"/>
    <x v="64"/>
    <d v="2022-12-01T00:00:00"/>
    <x v="12"/>
    <s v="Florianópolis"/>
    <s v="Miranda"/>
    <s v="O.F 270"/>
    <s v="DC/4352/2022"/>
    <x v="10"/>
    <n v="60"/>
    <n v="434.8"/>
    <n v="26088"/>
    <s v="ARP"/>
    <d v="2022-12-01T00:00:00"/>
    <m/>
  </r>
  <r>
    <n v="1312"/>
    <x v="64"/>
    <d v="2022-12-01T00:00:00"/>
    <x v="12"/>
    <s v="Florianópolis"/>
    <s v="Miranda"/>
    <s v="O.F 270"/>
    <s v="DC/4352/2022"/>
    <x v="8"/>
    <n v="100"/>
    <n v="152.49"/>
    <n v="15249"/>
    <s v="ARP"/>
    <d v="2022-12-01T00:00:00"/>
    <m/>
  </r>
  <r>
    <n v="1313"/>
    <x v="64"/>
    <d v="2022-12-01T00:00:00"/>
    <x v="12"/>
    <s v="Florianópolis"/>
    <s v="Miranda"/>
    <s v="O.F 270"/>
    <s v="DC/4352/2022"/>
    <x v="11"/>
    <n v="60"/>
    <n v="173.6"/>
    <n v="10416"/>
    <s v="ARP"/>
    <d v="2022-12-01T00:00:00"/>
    <m/>
  </r>
  <r>
    <n v="1314"/>
    <x v="132"/>
    <d v="2022-12-20T00:00:00"/>
    <x v="13"/>
    <s v="Joinville"/>
    <s v="Edival"/>
    <s v="O.F 271"/>
    <s v="DC/4441/2022"/>
    <x v="13"/>
    <n v="30"/>
    <n v="115.05"/>
    <n v="3451.5"/>
    <s v="ARP"/>
    <d v="2022-12-01T00:00:00"/>
    <m/>
  </r>
  <r>
    <n v="1315"/>
    <x v="132"/>
    <d v="2022-12-20T00:00:00"/>
    <x v="13"/>
    <s v="Joinville"/>
    <s v="Edival"/>
    <s v="O.F 271"/>
    <s v="DC/4441/2022"/>
    <x v="14"/>
    <n v="80"/>
    <n v="9.8000000000000007"/>
    <n v="784"/>
    <s v="ARP"/>
    <d v="2022-12-01T00:00:00"/>
    <m/>
  </r>
  <r>
    <n v="1316"/>
    <x v="132"/>
    <d v="2022-12-20T00:00:00"/>
    <x v="13"/>
    <s v="Joinville"/>
    <s v="Edival"/>
    <s v="O.F 271"/>
    <s v="DC/4441/2022"/>
    <x v="15"/>
    <n v="40"/>
    <n v="45.39"/>
    <n v="1815.6"/>
    <s v="ARP"/>
    <d v="2022-12-01T00:00:00"/>
    <m/>
  </r>
  <r>
    <n v="1317"/>
    <x v="132"/>
    <d v="2022-12-20T00:00:00"/>
    <x v="13"/>
    <s v="Joinville"/>
    <s v="Edival"/>
    <s v="O.F 271"/>
    <s v="DC/4441/2022"/>
    <x v="9"/>
    <n v="40"/>
    <n v="259.7"/>
    <n v="10388"/>
    <s v="ARP"/>
    <d v="2022-12-01T00:00:00"/>
    <m/>
  </r>
  <r>
    <n v="1318"/>
    <x v="132"/>
    <d v="2022-12-20T00:00:00"/>
    <x v="13"/>
    <s v="Joinville"/>
    <s v="Edival"/>
    <s v="O.F 271"/>
    <s v="DC/4441/2022"/>
    <x v="10"/>
    <n v="20"/>
    <n v="434.8"/>
    <n v="8696"/>
    <s v="ARP"/>
    <d v="2022-12-01T00:00:00"/>
    <m/>
  </r>
  <r>
    <n v="1319"/>
    <x v="132"/>
    <d v="2022-12-20T00:00:00"/>
    <x v="13"/>
    <s v="Joinville"/>
    <s v="Edival"/>
    <s v="O.F 271"/>
    <s v="DC/4441/2022"/>
    <x v="8"/>
    <n v="40"/>
    <n v="152.49"/>
    <n v="6099.6"/>
    <s v="ARP"/>
    <d v="2022-12-01T00:00:00"/>
    <m/>
  </r>
  <r>
    <n v="1320"/>
    <x v="132"/>
    <d v="2022-12-20T00:00:00"/>
    <x v="13"/>
    <s v="Joinville"/>
    <s v="Edival"/>
    <s v="O.F 271"/>
    <s v="DC/4441/2022"/>
    <x v="11"/>
    <n v="20"/>
    <n v="173.6"/>
    <n v="3472"/>
    <s v="ARP"/>
    <d v="2022-12-01T00:00:00"/>
    <m/>
  </r>
  <r>
    <n v="1321"/>
    <x v="145"/>
    <d v="2022-12-19T00:00:00"/>
    <x v="13"/>
    <s v="Florianópolis"/>
    <s v="Miranda"/>
    <s v="Jus 012"/>
    <s v="DC/4428/2022"/>
    <x v="5"/>
    <n v="3000"/>
    <n v="19.059999999999999"/>
    <n v="57179.999999999993"/>
    <s v="ARP"/>
    <d v="2022-12-01T00:00:00"/>
    <m/>
  </r>
  <r>
    <n v="1322"/>
    <x v="136"/>
    <d v="2022-12-20T00:00:00"/>
    <x v="13"/>
    <s v="Itajaí"/>
    <s v="Bazanella"/>
    <s v="O.F 272"/>
    <s v="DC/4464/2022"/>
    <x v="13"/>
    <n v="110"/>
    <n v="115.05"/>
    <n v="12655.5"/>
    <s v="ARP"/>
    <d v="2022-12-01T00:00:00"/>
    <m/>
  </r>
  <r>
    <n v="1323"/>
    <x v="136"/>
    <d v="2022-12-20T00:00:00"/>
    <x v="13"/>
    <s v="Itajaí"/>
    <s v="Bazanella"/>
    <s v="O.F 272"/>
    <s v="DC/4464/2022"/>
    <x v="14"/>
    <n v="110"/>
    <n v="9.8000000000000007"/>
    <n v="1078"/>
    <s v="ARP"/>
    <d v="2022-12-01T00:00:00"/>
    <m/>
  </r>
  <r>
    <n v="1324"/>
    <x v="136"/>
    <d v="2022-12-20T00:00:00"/>
    <x v="13"/>
    <s v="Itajaí"/>
    <s v="Bazanella"/>
    <s v="O.F 272"/>
    <s v="DC/4464/2022"/>
    <x v="15"/>
    <n v="110"/>
    <n v="45.39"/>
    <n v="4992.8999999999996"/>
    <s v="ARP"/>
    <d v="2022-12-01T00:00:00"/>
    <m/>
  </r>
  <r>
    <n v="1325"/>
    <x v="136"/>
    <d v="2022-12-20T00:00:00"/>
    <x v="13"/>
    <s v="Itajaí"/>
    <s v="Bazanella"/>
    <s v="O.F 272"/>
    <s v="DC/4464/2022"/>
    <x v="9"/>
    <n v="80"/>
    <n v="259.7"/>
    <n v="20776"/>
    <s v="ARP"/>
    <d v="2022-12-01T00:00:00"/>
    <m/>
  </r>
  <r>
    <n v="1326"/>
    <x v="136"/>
    <d v="2022-12-20T00:00:00"/>
    <x v="13"/>
    <s v="Itajaí"/>
    <s v="Bazanella"/>
    <s v="O.F 272"/>
    <s v="DC/4464/2022"/>
    <x v="10"/>
    <n v="40"/>
    <n v="434.8"/>
    <n v="17392"/>
    <s v="ARP"/>
    <d v="2022-12-01T00:00:00"/>
    <m/>
  </r>
  <r>
    <n v="1327"/>
    <x v="67"/>
    <d v="2022-12-20T00:00:00"/>
    <x v="13"/>
    <s v="Itajaí"/>
    <s v="Bazanella"/>
    <s v="Of.273"/>
    <s v="DC/4469/2022"/>
    <x v="13"/>
    <n v="202"/>
    <n v="115.05"/>
    <n v="23240.1"/>
    <s v="ARP"/>
    <d v="2022-12-01T00:00:00"/>
    <m/>
  </r>
  <r>
    <n v="1328"/>
    <x v="67"/>
    <d v="2022-12-20T00:00:00"/>
    <x v="13"/>
    <s v="Itajaí"/>
    <s v="Bazanella"/>
    <s v="Of.273"/>
    <s v="DC/4469/2022"/>
    <x v="15"/>
    <n v="213"/>
    <n v="45.39"/>
    <n v="9668.07"/>
    <s v="ARP"/>
    <d v="2022-12-01T00:00:00"/>
    <m/>
  </r>
  <r>
    <n v="1329"/>
    <x v="67"/>
    <d v="2022-12-20T00:00:00"/>
    <x v="13"/>
    <s v="Itajaí"/>
    <s v="Bazanella"/>
    <s v="Of.273"/>
    <s v="DC/4469/2022"/>
    <x v="9"/>
    <n v="136"/>
    <n v="259.7"/>
    <n v="35319.199999999997"/>
    <s v="ARP"/>
    <d v="2022-12-01T00:00:00"/>
    <m/>
  </r>
  <r>
    <n v="1330"/>
    <x v="67"/>
    <d v="2022-12-20T00:00:00"/>
    <x v="13"/>
    <s v="Itajaí"/>
    <s v="Bazanella"/>
    <s v="Of.273"/>
    <s v="DC/4469/2022"/>
    <x v="10"/>
    <n v="125"/>
    <n v="434.8"/>
    <n v="54350"/>
    <s v="ARP"/>
    <d v="2022-12-01T00:00:00"/>
    <m/>
  </r>
  <r>
    <n v="1331"/>
    <x v="67"/>
    <d v="2022-12-20T00:00:00"/>
    <x v="13"/>
    <s v="Itajaí"/>
    <s v="Bazanella"/>
    <s v="Of.273"/>
    <s v="DC/4469/2022"/>
    <x v="8"/>
    <n v="144"/>
    <n v="152.49"/>
    <n v="21958.560000000001"/>
    <s v="ARP"/>
    <d v="2022-12-01T00:00:00"/>
    <m/>
  </r>
  <r>
    <n v="1332"/>
    <x v="67"/>
    <d v="2022-12-20T00:00:00"/>
    <x v="13"/>
    <s v="Itajaí"/>
    <s v="Bazanella"/>
    <s v="Of.273"/>
    <s v="DC/4469/2022"/>
    <x v="11"/>
    <n v="158"/>
    <n v="173.6"/>
    <n v="27428.799999999999"/>
    <s v="ARP"/>
    <d v="2022-12-01T00:00:00"/>
    <m/>
  </r>
  <r>
    <n v="1333"/>
    <x v="158"/>
    <d v="2022-12-20T00:00:00"/>
    <x v="13"/>
    <s v="Itajaí"/>
    <s v="Bazanella"/>
    <s v="Of.274"/>
    <s v="DC/4468/2022"/>
    <x v="13"/>
    <n v="191"/>
    <n v="115.05"/>
    <n v="21974.55"/>
    <s v="ARP"/>
    <d v="2022-12-01T00:00:00"/>
    <m/>
  </r>
  <r>
    <n v="1334"/>
    <x v="158"/>
    <d v="2022-12-20T00:00:00"/>
    <x v="13"/>
    <s v="Itajaí"/>
    <s v="Bazanella"/>
    <s v="Of.274"/>
    <s v="DC/4468/2022"/>
    <x v="14"/>
    <n v="770"/>
    <n v="9.8000000000000007"/>
    <n v="7546.0000000000009"/>
    <s v="ARP"/>
    <d v="2022-12-01T00:00:00"/>
    <m/>
  </r>
  <r>
    <n v="1335"/>
    <x v="158"/>
    <d v="2022-12-20T00:00:00"/>
    <x v="13"/>
    <s v="Itajaí"/>
    <s v="Bazanella"/>
    <s v="Of.274"/>
    <s v="DC/4468/2022"/>
    <x v="15"/>
    <n v="191"/>
    <n v="45.39"/>
    <n v="8669.49"/>
    <s v="ARP"/>
    <d v="2022-12-01T00:00:00"/>
    <m/>
  </r>
  <r>
    <n v="1336"/>
    <x v="158"/>
    <d v="2022-12-20T00:00:00"/>
    <x v="13"/>
    <s v="Itajaí"/>
    <s v="Bazanella"/>
    <s v="Of.274"/>
    <s v="DC/4468/2022"/>
    <x v="9"/>
    <n v="770"/>
    <n v="259.7"/>
    <n v="199969"/>
    <s v="ARP"/>
    <d v="2022-12-01T00:00:00"/>
    <m/>
  </r>
  <r>
    <n v="1337"/>
    <x v="158"/>
    <d v="2022-12-20T00:00:00"/>
    <x v="13"/>
    <s v="Itajaí"/>
    <s v="Bazanella"/>
    <s v="Of.275"/>
    <s v="DC/4486/2022"/>
    <x v="13"/>
    <n v="169"/>
    <n v="115.05"/>
    <n v="19443.45"/>
    <s v="ARP"/>
    <d v="2022-12-01T00:00:00"/>
    <m/>
  </r>
  <r>
    <n v="1338"/>
    <x v="158"/>
    <d v="2022-12-20T00:00:00"/>
    <x v="13"/>
    <s v="Itajaí"/>
    <s v="Bazanella"/>
    <s v="Of.275"/>
    <s v="DC/4486/2022"/>
    <x v="14"/>
    <n v="688"/>
    <n v="9.8000000000000007"/>
    <n v="6742.4000000000005"/>
    <s v="ARP"/>
    <d v="2022-12-01T00:00:00"/>
    <m/>
  </r>
  <r>
    <n v="1339"/>
    <x v="158"/>
    <d v="2022-12-20T00:00:00"/>
    <x v="13"/>
    <s v="Itajaí"/>
    <s v="Bazanella"/>
    <s v="Of.275"/>
    <s v="DC/4486/2022"/>
    <x v="15"/>
    <n v="169"/>
    <n v="45.39"/>
    <n v="7670.91"/>
    <s v="ARP"/>
    <d v="2022-12-01T00:00:00"/>
    <m/>
  </r>
  <r>
    <n v="1340"/>
    <x v="158"/>
    <d v="2022-12-20T00:00:00"/>
    <x v="13"/>
    <s v="Itajaí"/>
    <s v="Bazanella"/>
    <s v="Of.275"/>
    <s v="DC/4486/2022"/>
    <x v="9"/>
    <n v="688"/>
    <n v="259.7"/>
    <n v="178673.6"/>
    <s v="ARP"/>
    <d v="2022-12-01T00:00:00"/>
    <m/>
  </r>
  <r>
    <n v="1341"/>
    <x v="158"/>
    <d v="2022-12-20T00:00:00"/>
    <x v="13"/>
    <s v="Itajaí"/>
    <s v="Bazanella"/>
    <s v="Of.275"/>
    <s v="DC/4486/2022"/>
    <x v="8"/>
    <n v="1458"/>
    <n v="152.49"/>
    <n v="222330.42"/>
    <s v="ARP"/>
    <d v="2022-12-01T00:00:00"/>
    <m/>
  </r>
  <r>
    <n v="1342"/>
    <x v="159"/>
    <d v="2022-12-20T00:00:00"/>
    <x v="13"/>
    <s v="Itajaí"/>
    <s v="Bazanella"/>
    <s v="Of.276"/>
    <s v="DC/4471/2022"/>
    <x v="13"/>
    <n v="129"/>
    <n v="115.05"/>
    <n v="14841.449999999999"/>
    <s v="ARP"/>
    <d v="2022-12-01T00:00:00"/>
    <s v="Prestação de contas  -"/>
  </r>
  <r>
    <n v="1343"/>
    <x v="159"/>
    <d v="2022-12-20T00:00:00"/>
    <x v="13"/>
    <s v="Itajaí"/>
    <s v="Bazanella"/>
    <s v="Of.276"/>
    <s v="DC/4471/2022"/>
    <x v="14"/>
    <n v="464"/>
    <n v="9.8000000000000007"/>
    <n v="4547.2000000000007"/>
    <s v="ARP"/>
    <d v="2022-12-01T00:00:00"/>
    <m/>
  </r>
  <r>
    <n v="1344"/>
    <x v="159"/>
    <d v="2022-12-20T00:00:00"/>
    <x v="13"/>
    <s v="Itajaí"/>
    <s v="Bazanella"/>
    <s v="Of.276"/>
    <s v="DC/4471/2022"/>
    <x v="15"/>
    <n v="129"/>
    <n v="45.39"/>
    <n v="5855.31"/>
    <s v="ARP"/>
    <d v="2022-12-01T00:00:00"/>
    <m/>
  </r>
  <r>
    <n v="1345"/>
    <x v="159"/>
    <d v="2022-12-20T00:00:00"/>
    <x v="13"/>
    <s v="Itajaí"/>
    <s v="Bazanella"/>
    <s v="Of.276"/>
    <s v="DC/4471/2022"/>
    <x v="9"/>
    <n v="268"/>
    <n v="259.7"/>
    <n v="69599.599999999991"/>
    <s v="ARP"/>
    <d v="2022-12-01T00:00:00"/>
    <m/>
  </r>
  <r>
    <n v="1346"/>
    <x v="160"/>
    <d v="2022-12-20T00:00:00"/>
    <x v="13"/>
    <s v="Itajaí"/>
    <s v="Bazanella"/>
    <s v="Of.277"/>
    <s v="DC/4491/2022"/>
    <x v="13"/>
    <n v="259"/>
    <n v="115.05"/>
    <n v="29797.95"/>
    <s v="ARP"/>
    <d v="2022-12-01T00:00:00"/>
    <m/>
  </r>
  <r>
    <n v="1347"/>
    <x v="160"/>
    <d v="2022-12-20T00:00:00"/>
    <x v="13"/>
    <s v="Itajaí"/>
    <s v="Bazanella"/>
    <s v="Of.277"/>
    <s v="DC/4491/2022"/>
    <x v="15"/>
    <n v="260"/>
    <n v="45.39"/>
    <n v="11801.4"/>
    <s v="ARP"/>
    <d v="2022-12-01T00:00:00"/>
    <m/>
  </r>
  <r>
    <n v="1348"/>
    <x v="160"/>
    <d v="2022-12-20T00:00:00"/>
    <x v="13"/>
    <s v="Itajaí"/>
    <s v="Bazanella"/>
    <s v="Of.277"/>
    <s v="DC/4491/2022"/>
    <x v="9"/>
    <n v="315"/>
    <n v="259.7"/>
    <n v="81805.5"/>
    <s v="ARP"/>
    <d v="2022-12-01T00:00:00"/>
    <m/>
  </r>
  <r>
    <n v="1349"/>
    <x v="160"/>
    <d v="2022-12-20T00:00:00"/>
    <x v="13"/>
    <s v="Itajaí"/>
    <s v="Bazanella"/>
    <s v="Of.277"/>
    <s v="DC/4491/2022"/>
    <x v="10"/>
    <n v="194"/>
    <n v="434.8"/>
    <n v="84351.2"/>
    <s v="ARP"/>
    <d v="2022-12-01T00:00:00"/>
    <m/>
  </r>
  <r>
    <n v="1350"/>
    <x v="160"/>
    <d v="2022-12-20T00:00:00"/>
    <x v="13"/>
    <s v="Itajaí"/>
    <s v="Bazanella"/>
    <s v="Of.277"/>
    <s v="DC/4491/2022"/>
    <x v="8"/>
    <n v="315"/>
    <n v="152.49"/>
    <n v="48034.350000000006"/>
    <s v="ARP"/>
    <d v="2022-12-01T00:00:00"/>
    <m/>
  </r>
  <r>
    <n v="1351"/>
    <x v="160"/>
    <d v="2022-12-20T00:00:00"/>
    <x v="13"/>
    <s v="Itajaí"/>
    <s v="Bazanella"/>
    <s v="Of.277"/>
    <s v="DC/4491/2022"/>
    <x v="11"/>
    <n v="194"/>
    <n v="173.6"/>
    <n v="33678.400000000001"/>
    <s v="ARP"/>
    <d v="2022-12-01T00:00:00"/>
    <m/>
  </r>
  <r>
    <n v="1352"/>
    <x v="134"/>
    <d v="2022-12-20T00:00:00"/>
    <x v="13"/>
    <s v="Jaraguá do Sul"/>
    <s v="Gonçalves"/>
    <s v="Of.278"/>
    <s v="DC/4496/2022"/>
    <x v="13"/>
    <n v="20"/>
    <n v="115.05"/>
    <n v="2301"/>
    <s v="ARP"/>
    <d v="2022-12-01T00:00:00"/>
    <s v="( Prestação de Contas )"/>
  </r>
  <r>
    <n v="1353"/>
    <x v="134"/>
    <d v="2022-12-20T00:00:00"/>
    <x v="13"/>
    <s v="Jaraguá do Sul"/>
    <s v="Gonçalves"/>
    <s v="Of.278"/>
    <s v="DC/4496/2022"/>
    <x v="14"/>
    <n v="14"/>
    <n v="9.8000000000000007"/>
    <n v="137.20000000000002"/>
    <s v="ARP"/>
    <d v="2022-12-01T00:00:00"/>
    <s v="( Prestação de Contas )"/>
  </r>
  <r>
    <n v="1354"/>
    <x v="134"/>
    <d v="2022-12-20T00:00:00"/>
    <x v="13"/>
    <s v="Jaraguá do Sul"/>
    <s v="Gonçalves"/>
    <s v="Of.278"/>
    <s v="DC/4496/2022"/>
    <x v="15"/>
    <n v="14"/>
    <n v="45.39"/>
    <n v="635.46"/>
    <s v="ARP"/>
    <d v="2022-12-01T00:00:00"/>
    <s v="( Prestação de Contas )"/>
  </r>
  <r>
    <n v="1355"/>
    <x v="134"/>
    <d v="2022-12-20T00:00:00"/>
    <x v="13"/>
    <s v="Jaraguá do Sul"/>
    <s v="Gonçalves"/>
    <s v="Of.278"/>
    <s v="DC/4496/2022"/>
    <x v="9"/>
    <n v="30"/>
    <n v="259.7"/>
    <n v="7791"/>
    <s v="ARP"/>
    <d v="2022-12-01T00:00:00"/>
    <s v="( Prestação de Contas )"/>
  </r>
  <r>
    <n v="1356"/>
    <x v="134"/>
    <d v="2022-12-20T00:00:00"/>
    <x v="13"/>
    <s v="Jaraguá do Sul"/>
    <s v="Gonçalves"/>
    <s v="Of.278"/>
    <s v="DC/4496/2022"/>
    <x v="10"/>
    <n v="16"/>
    <n v="434.8"/>
    <n v="6956.8"/>
    <s v="ARP"/>
    <d v="2022-12-01T00:00:00"/>
    <s v="( Prestação de Contas )"/>
  </r>
  <r>
    <n v="1357"/>
    <x v="134"/>
    <d v="2022-12-20T00:00:00"/>
    <x v="13"/>
    <s v="Jaraguá do Sul"/>
    <s v="Gonçalves"/>
    <s v="Of.278"/>
    <s v="DC/4496/2022"/>
    <x v="8"/>
    <n v="22"/>
    <n v="152.49"/>
    <n v="3354.78"/>
    <s v="ARP"/>
    <d v="2022-12-01T00:00:00"/>
    <s v="( Prestação de Contas )"/>
  </r>
  <r>
    <n v="1358"/>
    <x v="134"/>
    <d v="2022-12-20T00:00:00"/>
    <x v="13"/>
    <s v="Jaraguá do Sul"/>
    <s v="Gonçalves"/>
    <s v="Of.278"/>
    <s v="DC/4496/2022"/>
    <x v="11"/>
    <n v="17"/>
    <n v="173.6"/>
    <n v="2951.2"/>
    <s v="ARP"/>
    <d v="2022-12-01T00:00:00"/>
    <s v="( Prestação de Contas )"/>
  </r>
  <r>
    <n v="1359"/>
    <x v="125"/>
    <d v="2022-12-27T00:00:00"/>
    <x v="13"/>
    <s v="Caçador"/>
    <s v="Veríssimo"/>
    <s v="Jus.013"/>
    <s v="DC/4495/2022"/>
    <x v="5"/>
    <n v="805"/>
    <n v="23.5"/>
    <n v="18917.5"/>
    <m/>
    <d v="2022-12-01T00:00:00"/>
    <s v="Devolvido para reanalisar o pedido "/>
  </r>
  <r>
    <n v="1360"/>
    <x v="125"/>
    <d v="2022-12-27T00:00:00"/>
    <x v="13"/>
    <s v="Caçador"/>
    <s v="Veríssimo"/>
    <s v="Jus.013"/>
    <s v="DC/4495/2022"/>
    <x v="6"/>
    <n v="523"/>
    <n v="78.5"/>
    <n v="41055.5"/>
    <m/>
    <d v="2022-12-01T00:00:00"/>
    <m/>
  </r>
  <r>
    <n v="1361"/>
    <x v="67"/>
    <d v="2022-12-20T00:00:00"/>
    <x v="13"/>
    <s v="Itajaí"/>
    <s v="Bazanella"/>
    <s v="Of.279"/>
    <s v="DC/4505/2022"/>
    <x v="13"/>
    <n v="110"/>
    <n v="115.05"/>
    <n v="12655.5"/>
    <s v="ARP"/>
    <d v="2022-12-01T00:00:00"/>
    <m/>
  </r>
  <r>
    <n v="1362"/>
    <x v="67"/>
    <d v="2022-12-20T00:00:00"/>
    <x v="13"/>
    <s v="Itajaí"/>
    <s v="Bazanella"/>
    <s v="Of.279"/>
    <s v="DC/4505/2022"/>
    <x v="15"/>
    <n v="117"/>
    <n v="45.39"/>
    <n v="5310.63"/>
    <s v="ARP"/>
    <d v="2022-12-01T00:00:00"/>
    <m/>
  </r>
  <r>
    <n v="1363"/>
    <x v="67"/>
    <d v="2022-12-20T00:00:00"/>
    <x v="13"/>
    <s v="Itajaí"/>
    <s v="Bazanella"/>
    <s v="Of.279"/>
    <s v="DC/4505/2022"/>
    <x v="9"/>
    <n v="76"/>
    <n v="259.7"/>
    <n v="19737.2"/>
    <s v="ARP"/>
    <d v="2022-12-01T00:00:00"/>
    <m/>
  </r>
  <r>
    <n v="1364"/>
    <x v="67"/>
    <d v="2022-12-20T00:00:00"/>
    <x v="13"/>
    <s v="Itajaí"/>
    <s v="Bazanella"/>
    <s v="Of.279"/>
    <s v="DC/4505/2022"/>
    <x v="10"/>
    <n v="91"/>
    <n v="434.8"/>
    <n v="39566.800000000003"/>
    <s v="ARP"/>
    <d v="2022-12-01T00:00:00"/>
    <m/>
  </r>
  <r>
    <n v="1365"/>
    <x v="67"/>
    <d v="2022-12-20T00:00:00"/>
    <x v="13"/>
    <s v="Itajaí"/>
    <s v="Bazanella"/>
    <s v="Of.279"/>
    <s v="DC/4505/2022"/>
    <x v="8"/>
    <n v="102"/>
    <n v="152.49"/>
    <n v="15553.980000000001"/>
    <s v="ARP"/>
    <d v="2022-12-01T00:00:00"/>
    <m/>
  </r>
  <r>
    <n v="1366"/>
    <x v="67"/>
    <d v="2022-12-20T00:00:00"/>
    <x v="13"/>
    <s v="Itajaí"/>
    <s v="Bazanella"/>
    <s v="Of.279"/>
    <s v="DC/4505/2022"/>
    <x v="11"/>
    <n v="97"/>
    <n v="173.6"/>
    <n v="16839.2"/>
    <s v="ARP"/>
    <d v="2022-12-01T00:00:00"/>
    <m/>
  </r>
  <r>
    <n v="1367"/>
    <x v="160"/>
    <d v="2022-12-20T00:00:00"/>
    <x v="13"/>
    <s v="Itajaí"/>
    <s v="Bazanella"/>
    <s v="Of.280"/>
    <s v="DC/4511/2022"/>
    <x v="13"/>
    <n v="271"/>
    <n v="115.05"/>
    <n v="31178.55"/>
    <s v="ARP"/>
    <d v="2022-12-01T00:00:00"/>
    <m/>
  </r>
  <r>
    <n v="1368"/>
    <x v="160"/>
    <d v="2022-12-20T00:00:00"/>
    <x v="13"/>
    <s v="Itajaí"/>
    <s v="Bazanella"/>
    <s v="Of.280"/>
    <s v="DC/4511/2022"/>
    <x v="14"/>
    <n v="271"/>
    <n v="9.8000000000000007"/>
    <n v="2655.8"/>
    <s v="ARP"/>
    <d v="2022-12-01T00:00:00"/>
    <m/>
  </r>
  <r>
    <n v="1369"/>
    <x v="160"/>
    <d v="2022-12-20T00:00:00"/>
    <x v="13"/>
    <s v="Itajaí"/>
    <s v="Bazanella"/>
    <s v="Of.280"/>
    <s v="DC/4511/2022"/>
    <x v="15"/>
    <n v="271"/>
    <n v="45.39"/>
    <n v="12300.69"/>
    <s v="ARP"/>
    <d v="2022-12-01T00:00:00"/>
    <m/>
  </r>
  <r>
    <n v="1370"/>
    <x v="160"/>
    <d v="2022-12-20T00:00:00"/>
    <x v="13"/>
    <s v="Itajaí"/>
    <s v="Bazanella"/>
    <s v="Of.280"/>
    <s v="DC/4511/2022"/>
    <x v="9"/>
    <n v="311"/>
    <n v="259.7"/>
    <n v="80766.7"/>
    <s v="ARP"/>
    <d v="2022-12-01T00:00:00"/>
    <m/>
  </r>
  <r>
    <n v="1371"/>
    <x v="160"/>
    <d v="2022-12-20T00:00:00"/>
    <x v="13"/>
    <s v="Itajaí"/>
    <s v="Bazanella"/>
    <s v="Of.280"/>
    <s v="DC/4511/2022"/>
    <x v="10"/>
    <n v="139"/>
    <n v="434.8"/>
    <n v="60437.200000000004"/>
    <s v="ARP"/>
    <d v="2022-12-01T00:00:00"/>
    <m/>
  </r>
  <r>
    <n v="1372"/>
    <x v="160"/>
    <d v="2022-12-20T00:00:00"/>
    <x v="13"/>
    <s v="Itajaí"/>
    <s v="Bazanella"/>
    <s v="Of.280"/>
    <s v="DC/4511/2022"/>
    <x v="8"/>
    <n v="311"/>
    <n v="152.49"/>
    <n v="47424.39"/>
    <s v="ARP"/>
    <d v="2022-12-01T00:00:00"/>
    <m/>
  </r>
  <r>
    <n v="1373"/>
    <x v="160"/>
    <d v="2022-12-20T00:00:00"/>
    <x v="13"/>
    <s v="Itajaí"/>
    <s v="Bazanella"/>
    <s v="Of.280"/>
    <s v="DC/4511/2022"/>
    <x v="11"/>
    <n v="139"/>
    <n v="173.6"/>
    <n v="24130.399999999998"/>
    <s v="ARP"/>
    <d v="2022-12-01T00:00:00"/>
    <m/>
  </r>
  <r>
    <n v="1374"/>
    <x v="140"/>
    <d v="2023-01-19T00:00:00"/>
    <x v="14"/>
    <s v="Jaraguá do Sul"/>
    <s v="Gonçalves"/>
    <s v="Of.001"/>
    <s v="DC/199/20223"/>
    <x v="5"/>
    <n v="84"/>
    <n v="23.5"/>
    <n v="1974"/>
    <s v="ARP"/>
    <d v="2023-01-01T00:00:00"/>
    <m/>
  </r>
  <r>
    <n v="1375"/>
    <x v="140"/>
    <d v="2023-01-19T00:00:00"/>
    <x v="14"/>
    <s v="Jaraguá do Sul"/>
    <s v="Gonçalves"/>
    <s v="Of.001"/>
    <s v="DC/199/20223"/>
    <x v="6"/>
    <n v="67"/>
    <n v="78.5"/>
    <n v="5259.5"/>
    <s v="ARP"/>
    <d v="2023-01-01T00:00:00"/>
    <m/>
  </r>
  <r>
    <n v="1376"/>
    <x v="161"/>
    <d v="2023-01-19T00:00:00"/>
    <x v="14"/>
    <s v="Joinville"/>
    <s v="Edival"/>
    <s v="Of.003"/>
    <s v="Dc/236/2023"/>
    <x v="13"/>
    <n v="15"/>
    <n v="115.05"/>
    <n v="1725.75"/>
    <s v="ARP"/>
    <d v="2023-01-01T00:00:00"/>
    <m/>
  </r>
  <r>
    <n v="1377"/>
    <x v="161"/>
    <d v="2023-01-19T00:00:00"/>
    <x v="14"/>
    <s v="Joinville"/>
    <s v="Edival"/>
    <s v="Of.003"/>
    <s v="Dc/236/2023"/>
    <x v="14"/>
    <n v="47"/>
    <n v="9.8000000000000007"/>
    <n v="460.6"/>
    <s v="ARP"/>
    <d v="2023-01-01T00:00:00"/>
    <m/>
  </r>
  <r>
    <n v="1378"/>
    <x v="161"/>
    <d v="2023-01-19T00:00:00"/>
    <x v="14"/>
    <s v="Joinville"/>
    <s v="Edival"/>
    <s v="Of.003"/>
    <s v="Dc/236/2023"/>
    <x v="15"/>
    <n v="54"/>
    <n v="45.39"/>
    <n v="2451.06"/>
    <s v="ARP"/>
    <d v="2023-01-01T00:00:00"/>
    <m/>
  </r>
  <r>
    <n v="1379"/>
    <x v="161"/>
    <d v="2023-01-19T00:00:00"/>
    <x v="14"/>
    <s v="Joinville"/>
    <s v="Edival"/>
    <s v="Of.004"/>
    <s v="DC/252/2023"/>
    <x v="9"/>
    <n v="8"/>
    <n v="259.7"/>
    <n v="2077.6"/>
    <s v="CELOG-FL"/>
    <d v="2023-01-01T00:00:00"/>
    <m/>
  </r>
  <r>
    <n v="1380"/>
    <x v="161"/>
    <d v="2023-01-19T00:00:00"/>
    <x v="14"/>
    <s v="Joinville"/>
    <s v="Edival"/>
    <s v="Of.004"/>
    <s v="DC/252/2023"/>
    <x v="10"/>
    <n v="12"/>
    <n v="434.8"/>
    <n v="5217.6000000000004"/>
    <s v="CELOG-FL"/>
    <d v="2023-01-01T00:00:00"/>
    <m/>
  </r>
  <r>
    <n v="1381"/>
    <x v="161"/>
    <d v="2023-01-19T00:00:00"/>
    <x v="14"/>
    <s v="Joinville"/>
    <s v="Edival"/>
    <s v="Of.004"/>
    <s v="DC/252/2023"/>
    <x v="8"/>
    <n v="12"/>
    <n v="152.49"/>
    <n v="1829.88"/>
    <s v="CELOG-FL"/>
    <d v="2023-01-01T00:00:00"/>
    <m/>
  </r>
  <r>
    <n v="1382"/>
    <x v="161"/>
    <d v="2023-01-19T00:00:00"/>
    <x v="14"/>
    <s v="Joinville"/>
    <s v="Edival"/>
    <s v="Of.004"/>
    <s v="DC/252/2023"/>
    <x v="11"/>
    <n v="15"/>
    <n v="173.6"/>
    <n v="2604"/>
    <s v="CELOG-FL"/>
    <d v="2023-01-01T00:00:00"/>
    <m/>
  </r>
  <r>
    <n v="1383"/>
    <x v="155"/>
    <d v="2023-01-19T00:00:00"/>
    <x v="14"/>
    <s v="Blumenau"/>
    <s v="Campestrini"/>
    <s v="Of.005"/>
    <s v="DC/201/2023"/>
    <x v="12"/>
    <n v="375"/>
    <n v="24.49"/>
    <n v="9183.75"/>
    <s v="ARP"/>
    <d v="2023-01-01T00:00:00"/>
    <m/>
  </r>
  <r>
    <n v="1384"/>
    <x v="155"/>
    <d v="2023-01-19T00:00:00"/>
    <x v="14"/>
    <s v="Blumenau"/>
    <s v="Campestrini"/>
    <s v="Of.005"/>
    <s v="DC/201/2023"/>
    <x v="13"/>
    <n v="500"/>
    <n v="115.05"/>
    <n v="57525"/>
    <s v="ARP"/>
    <d v="2023-01-01T00:00:00"/>
    <m/>
  </r>
  <r>
    <n v="1385"/>
    <x v="155"/>
    <d v="2023-01-19T00:00:00"/>
    <x v="14"/>
    <s v="Blumenau"/>
    <s v="Campestrini"/>
    <s v="Of.005"/>
    <s v="DC/201/2023"/>
    <x v="14"/>
    <n v="2950"/>
    <n v="9.8000000000000007"/>
    <n v="28910.000000000004"/>
    <s v="ARP"/>
    <d v="2023-01-01T00:00:00"/>
    <m/>
  </r>
  <r>
    <n v="1386"/>
    <x v="155"/>
    <d v="2023-01-19T00:00:00"/>
    <x v="14"/>
    <s v="Blumenau"/>
    <s v="Campestrini"/>
    <s v="Of.005"/>
    <s v="DC/201/2023"/>
    <x v="15"/>
    <n v="500"/>
    <n v="45.39"/>
    <n v="22695"/>
    <s v="ARP"/>
    <d v="2023-01-01T00:00:00"/>
    <m/>
  </r>
  <r>
    <n v="1387"/>
    <x v="155"/>
    <d v="2023-01-19T00:00:00"/>
    <x v="14"/>
    <s v="Blumenau"/>
    <s v="Campestrini"/>
    <s v="Of.013"/>
    <s v="DC/308/2023"/>
    <x v="9"/>
    <n v="150"/>
    <n v="259.7"/>
    <n v="38955"/>
    <s v="CELOG-RS"/>
    <d v="2023-01-01T00:00:00"/>
    <m/>
  </r>
  <r>
    <n v="1388"/>
    <x v="155"/>
    <d v="2023-01-19T00:00:00"/>
    <x v="14"/>
    <s v="Blumenau"/>
    <s v="Campestrini"/>
    <s v="Of.013"/>
    <s v="DC/308/2023"/>
    <x v="10"/>
    <n v="100"/>
    <n v="434.8"/>
    <n v="43480"/>
    <s v="CELOG-RS"/>
    <d v="2023-01-01T00:00:00"/>
    <m/>
  </r>
  <r>
    <n v="1389"/>
    <x v="155"/>
    <d v="2023-01-19T00:00:00"/>
    <x v="14"/>
    <s v="Blumenau"/>
    <s v="Campestrini"/>
    <s v="Of.013"/>
    <s v="DC/308/2023"/>
    <x v="8"/>
    <n v="150"/>
    <n v="152.49"/>
    <n v="22873.5"/>
    <s v="CELOG-RS"/>
    <d v="2023-01-01T00:00:00"/>
    <m/>
  </r>
  <r>
    <n v="1390"/>
    <x v="155"/>
    <d v="2023-01-19T00:00:00"/>
    <x v="14"/>
    <s v="Blumenau"/>
    <s v="Campestrini"/>
    <s v="Of.013"/>
    <s v="DC/308/2023"/>
    <x v="11"/>
    <n v="100"/>
    <n v="173.6"/>
    <n v="17360"/>
    <s v="CELOG-RS"/>
    <d v="2023-01-01T00:00:00"/>
    <m/>
  </r>
  <r>
    <n v="1391"/>
    <x v="161"/>
    <d v="2023-01-19T00:00:00"/>
    <x v="14"/>
    <s v="Joinville"/>
    <s v="Edival"/>
    <s v="Of.006"/>
    <s v="DC/264/2023"/>
    <x v="13"/>
    <n v="10"/>
    <n v="115.05"/>
    <n v="1150.5"/>
    <m/>
    <d v="2023-01-01T00:00:00"/>
    <m/>
  </r>
  <r>
    <n v="1392"/>
    <x v="161"/>
    <d v="2023-01-19T00:00:00"/>
    <x v="14"/>
    <s v="Joinville"/>
    <s v="Edival"/>
    <s v="Of.006"/>
    <s v="DC/264/2023"/>
    <x v="14"/>
    <n v="44"/>
    <n v="9.8000000000000007"/>
    <n v="431.20000000000005"/>
    <m/>
    <d v="2023-01-01T00:00:00"/>
    <m/>
  </r>
  <r>
    <n v="1393"/>
    <x v="161"/>
    <d v="2023-01-19T00:00:00"/>
    <x v="14"/>
    <s v="Joinville"/>
    <s v="Edival"/>
    <s v="Of.006"/>
    <s v="DC/264/2023"/>
    <x v="15"/>
    <n v="16"/>
    <n v="45.39"/>
    <n v="726.24"/>
    <m/>
    <d v="2023-01-01T00:00:00"/>
    <m/>
  </r>
  <r>
    <n v="1394"/>
    <x v="161"/>
    <d v="2023-01-19T00:00:00"/>
    <x v="14"/>
    <s v="Joinville"/>
    <s v="Edival"/>
    <s v="Of.007"/>
    <s v="DC/270/2023"/>
    <x v="9"/>
    <n v="23"/>
    <n v="259.7"/>
    <n v="5973.0999999999995"/>
    <s v="CELOG-FL"/>
    <d v="2023-01-01T00:00:00"/>
    <m/>
  </r>
  <r>
    <n v="1395"/>
    <x v="161"/>
    <d v="2023-01-19T00:00:00"/>
    <x v="14"/>
    <s v="Joinville"/>
    <s v="Edival"/>
    <s v="Of.007"/>
    <s v="DC/270/2023"/>
    <x v="10"/>
    <n v="9"/>
    <n v="434.8"/>
    <n v="3913.2000000000003"/>
    <s v="CELOG-FL"/>
    <d v="2023-01-01T00:00:00"/>
    <m/>
  </r>
  <r>
    <n v="1396"/>
    <x v="161"/>
    <d v="2023-01-19T00:00:00"/>
    <x v="14"/>
    <s v="Joinville"/>
    <s v="Edival"/>
    <s v="Of.007"/>
    <s v="DC/270/2023"/>
    <x v="8"/>
    <n v="22"/>
    <n v="152.49"/>
    <n v="3354.78"/>
    <s v="CELOG-FL"/>
    <d v="2023-01-01T00:00:00"/>
    <m/>
  </r>
  <r>
    <n v="1397"/>
    <x v="161"/>
    <d v="2023-01-19T00:00:00"/>
    <x v="14"/>
    <s v="Joinville"/>
    <s v="Edival"/>
    <s v="Of.007"/>
    <s v="DC/270/2023"/>
    <x v="11"/>
    <n v="10"/>
    <n v="173.6"/>
    <n v="1736"/>
    <s v="CELOG-FL"/>
    <d v="2023-01-01T00:00:00"/>
    <m/>
  </r>
  <r>
    <n v="1398"/>
    <x v="162"/>
    <d v="2023-01-19T00:00:00"/>
    <x v="14"/>
    <s v="Rio do Sul"/>
    <s v="Sabino"/>
    <s v="Of.008"/>
    <s v="DC/285/2023"/>
    <x v="13"/>
    <n v="8"/>
    <n v="115.05"/>
    <n v="920.4"/>
    <m/>
    <d v="2023-01-01T00:00:00"/>
    <m/>
  </r>
  <r>
    <n v="1399"/>
    <x v="162"/>
    <d v="2023-01-19T00:00:00"/>
    <x v="14"/>
    <s v="Rio do Sul"/>
    <s v="Sabino"/>
    <s v="Of.008"/>
    <s v="DC/285/2023"/>
    <x v="14"/>
    <n v="26"/>
    <n v="9.8000000000000007"/>
    <n v="254.8"/>
    <m/>
    <d v="2023-01-01T00:00:00"/>
    <m/>
  </r>
  <r>
    <n v="1400"/>
    <x v="162"/>
    <d v="2023-01-19T00:00:00"/>
    <x v="14"/>
    <s v="Rio do Sul"/>
    <s v="Sabino"/>
    <s v="Of.008"/>
    <s v="DC/285/2023"/>
    <x v="15"/>
    <n v="8"/>
    <n v="45.39"/>
    <n v="363.12"/>
    <m/>
    <d v="2023-01-01T00:00:00"/>
    <m/>
  </r>
  <r>
    <n v="1401"/>
    <x v="162"/>
    <d v="2023-01-19T00:00:00"/>
    <x v="14"/>
    <s v="Rio do Sul"/>
    <s v="Sabino"/>
    <s v="Of.009"/>
    <s v="Dc/297/2023"/>
    <x v="8"/>
    <n v="8"/>
    <n v="152.49"/>
    <n v="1219.92"/>
    <s v="CELOG-RS"/>
    <d v="2023-01-01T00:00:00"/>
    <m/>
  </r>
  <r>
    <n v="1402"/>
    <x v="162"/>
    <d v="2023-01-19T00:00:00"/>
    <x v="14"/>
    <s v="Rio do Sul"/>
    <s v="Sabino"/>
    <s v="Of.009"/>
    <s v="Dc/297/2023"/>
    <x v="8"/>
    <n v="8"/>
    <n v="152.49"/>
    <n v="1219.92"/>
    <s v="CELOG-RS"/>
    <d v="2023-01-01T00:00:00"/>
    <m/>
  </r>
  <r>
    <n v="1403"/>
    <x v="162"/>
    <d v="2023-01-19T00:00:00"/>
    <x v="14"/>
    <s v="Rio do Sul"/>
    <s v="Sabino"/>
    <s v="Of.009"/>
    <s v="Dc/297/2023"/>
    <x v="9"/>
    <n v="8"/>
    <n v="259.7"/>
    <n v="2077.6"/>
    <s v="CELOG-RS"/>
    <d v="2023-01-01T00:00:00"/>
    <m/>
  </r>
  <r>
    <n v="1404"/>
    <x v="162"/>
    <d v="2023-01-19T00:00:00"/>
    <x v="14"/>
    <s v="Rio do Sul"/>
    <s v="Sabino"/>
    <s v="Of.009"/>
    <s v="Dc/297/2023"/>
    <x v="10"/>
    <n v="8"/>
    <n v="434.8"/>
    <n v="3478.4"/>
    <s v="CELOG-RS"/>
    <d v="2023-01-01T00:00:00"/>
    <m/>
  </r>
  <r>
    <n v="1405"/>
    <x v="161"/>
    <d v="2023-01-19T00:00:00"/>
    <x v="14"/>
    <s v="Joinville"/>
    <s v="Edival"/>
    <s v="Of.010"/>
    <s v="DC/296/2023"/>
    <x v="13"/>
    <n v="19"/>
    <n v="115.05"/>
    <n v="2185.9499999999998"/>
    <s v="ARP"/>
    <d v="2023-01-01T00:00:00"/>
    <m/>
  </r>
  <r>
    <n v="1406"/>
    <x v="161"/>
    <d v="2023-01-19T00:00:00"/>
    <x v="14"/>
    <s v="Joinville"/>
    <s v="Edival"/>
    <s v="Of.010"/>
    <s v="DC/296/2023"/>
    <x v="14"/>
    <n v="46"/>
    <n v="9.8000000000000007"/>
    <n v="450.8"/>
    <s v="ARP"/>
    <d v="2023-01-01T00:00:00"/>
    <m/>
  </r>
  <r>
    <n v="1407"/>
    <x v="161"/>
    <d v="2023-01-19T00:00:00"/>
    <x v="14"/>
    <s v="Joinville"/>
    <s v="Edival"/>
    <s v="Of.010"/>
    <s v="DC/296/2023"/>
    <x v="15"/>
    <n v="45"/>
    <n v="45.39"/>
    <n v="2042.55"/>
    <s v="ARP"/>
    <d v="2023-01-01T00:00:00"/>
    <m/>
  </r>
  <r>
    <n v="1408"/>
    <x v="161"/>
    <d v="2023-01-19T00:00:00"/>
    <x v="14"/>
    <s v="Joinville"/>
    <s v="Edival"/>
    <s v="Of.011"/>
    <s v="DC/299/2023"/>
    <x v="8"/>
    <n v="11"/>
    <n v="152.49"/>
    <n v="1677.39"/>
    <s v="CELOG-FL"/>
    <d v="2023-01-01T00:00:00"/>
    <m/>
  </r>
  <r>
    <n v="1409"/>
    <x v="161"/>
    <d v="2023-01-19T00:00:00"/>
    <x v="14"/>
    <s v="Joinville"/>
    <s v="Edival"/>
    <s v="Of.011"/>
    <s v="DC/299/2023"/>
    <x v="11"/>
    <n v="18"/>
    <n v="173.6"/>
    <n v="3124.7999999999997"/>
    <s v="CELOG-FL"/>
    <d v="2023-01-01T00:00:00"/>
    <m/>
  </r>
  <r>
    <n v="1410"/>
    <x v="161"/>
    <d v="2023-01-19T00:00:00"/>
    <x v="14"/>
    <s v="Joinville"/>
    <s v="Edival"/>
    <s v="Of.011"/>
    <s v="DC/299/2023"/>
    <x v="9"/>
    <n v="12"/>
    <n v="259.7"/>
    <n v="3116.3999999999996"/>
    <s v="CELOG-FL"/>
    <d v="2023-01-01T00:00:00"/>
    <m/>
  </r>
  <r>
    <n v="1411"/>
    <x v="161"/>
    <d v="2023-01-19T00:00:00"/>
    <x v="14"/>
    <s v="Joinville"/>
    <s v="Edival"/>
    <s v="Of.011"/>
    <s v="DC/299/2023"/>
    <x v="10"/>
    <n v="16"/>
    <n v="434.8"/>
    <n v="6956.8"/>
    <s v="CELOG-FL"/>
    <d v="2023-01-01T00:00:00"/>
    <m/>
  </r>
  <r>
    <n v="1412"/>
    <x v="163"/>
    <d v="2023-01-30T00:00:00"/>
    <x v="14"/>
    <s v="Araranguá"/>
    <s v="Rafael"/>
    <s v="OF.015"/>
    <s v="DC/402/2023"/>
    <x v="13"/>
    <n v="297"/>
    <n v="115.05"/>
    <n v="34169.85"/>
    <s v="ARP"/>
    <d v="2023-01-01T00:00:00"/>
    <m/>
  </r>
  <r>
    <n v="1413"/>
    <x v="163"/>
    <d v="2023-01-30T00:00:00"/>
    <x v="14"/>
    <s v="Araranguá"/>
    <s v="Rafael"/>
    <s v="OF.015"/>
    <s v="DC/402/2023"/>
    <x v="14"/>
    <n v="833"/>
    <n v="9.8000000000000007"/>
    <n v="8163.4000000000005"/>
    <s v="ARP"/>
    <d v="2023-01-01T00:00:00"/>
    <m/>
  </r>
  <r>
    <n v="1414"/>
    <x v="163"/>
    <d v="2023-01-30T00:00:00"/>
    <x v="14"/>
    <s v="Araranguá"/>
    <s v="Rafael"/>
    <s v="OF.015"/>
    <s v="DC/402/2023"/>
    <x v="15"/>
    <n v="297"/>
    <n v="45.39"/>
    <n v="13480.83"/>
    <s v="ARP"/>
    <d v="2023-01-01T00:00:00"/>
    <m/>
  </r>
  <r>
    <n v="1415"/>
    <x v="163"/>
    <d v="2023-01-30T00:00:00"/>
    <x v="14"/>
    <s v="Araranguá"/>
    <s v="Rafael"/>
    <s v="OF.016"/>
    <s v="DC/404/2023"/>
    <x v="8"/>
    <n v="88"/>
    <n v="152.49"/>
    <n v="13419.12"/>
    <s v="CELOG-FL"/>
    <d v="2023-01-01T00:00:00"/>
    <m/>
  </r>
  <r>
    <n v="1416"/>
    <x v="163"/>
    <d v="2023-01-30T00:00:00"/>
    <x v="14"/>
    <s v="Araranguá"/>
    <s v="Rafael"/>
    <s v="OF.016"/>
    <s v="DC/404/2023"/>
    <x v="11"/>
    <n v="88"/>
    <n v="173.6"/>
    <n v="15276.8"/>
    <s v="CELOG-FL"/>
    <d v="2023-01-01T00:00:00"/>
    <m/>
  </r>
  <r>
    <n v="1417"/>
    <x v="163"/>
    <d v="2023-01-30T00:00:00"/>
    <x v="14"/>
    <s v="Araranguá"/>
    <s v="Rafael"/>
    <s v="OF.016"/>
    <s v="DC/404/2023"/>
    <x v="9"/>
    <n v="88"/>
    <n v="259.7"/>
    <n v="22853.599999999999"/>
    <s v="CELOG-FL"/>
    <d v="2023-01-01T00:00:00"/>
    <m/>
  </r>
  <r>
    <n v="1418"/>
    <x v="163"/>
    <d v="2023-01-30T00:00:00"/>
    <x v="14"/>
    <s v="Araranguá"/>
    <s v="Rafael"/>
    <s v="OF.016"/>
    <s v="DC/404/2023"/>
    <x v="10"/>
    <n v="88"/>
    <n v="434.8"/>
    <n v="38262.400000000001"/>
    <s v="CELOG-FL"/>
    <d v="2023-01-01T00:00:00"/>
    <m/>
  </r>
  <r>
    <n v="1419"/>
    <x v="164"/>
    <d v="2023-02-03T00:00:00"/>
    <x v="15"/>
    <s v="Taió"/>
    <s v="Alexander"/>
    <s v="OF.017"/>
    <s v="Dc/506/2023"/>
    <x v="12"/>
    <n v="55"/>
    <n v="24.49"/>
    <n v="1346.9499999999998"/>
    <s v="ARP"/>
    <d v="2023-02-01T00:00:00"/>
    <m/>
  </r>
  <r>
    <n v="1420"/>
    <x v="164"/>
    <d v="2023-02-03T00:00:00"/>
    <x v="15"/>
    <s v="Taió"/>
    <s v="Alexander"/>
    <s v="OF.017"/>
    <s v="Dc/506/2023"/>
    <x v="13"/>
    <n v="95"/>
    <n v="115.05"/>
    <n v="10929.75"/>
    <s v="ARP"/>
    <d v="2023-02-01T00:00:00"/>
    <m/>
  </r>
  <r>
    <n v="1421"/>
    <x v="164"/>
    <d v="2023-02-03T00:00:00"/>
    <x v="15"/>
    <s v="Taió"/>
    <s v="Alexander"/>
    <s v="OF.017"/>
    <s v="Dc/506/2023"/>
    <x v="14"/>
    <n v="217"/>
    <n v="9.8000000000000007"/>
    <n v="2126.6000000000004"/>
    <s v="ARP"/>
    <d v="2023-02-01T00:00:00"/>
    <m/>
  </r>
  <r>
    <n v="1422"/>
    <x v="164"/>
    <d v="2023-02-03T00:00:00"/>
    <x v="15"/>
    <s v="Taió"/>
    <s v="Alexander"/>
    <s v="OF.017"/>
    <s v="Dc/506/2023"/>
    <x v="15"/>
    <n v="116"/>
    <n v="45.39"/>
    <n v="5265.24"/>
    <s v="ARP"/>
    <d v="2023-02-01T00:00:00"/>
    <m/>
  </r>
  <r>
    <n v="1423"/>
    <x v="164"/>
    <d v="2023-02-03T00:00:00"/>
    <x v="15"/>
    <s v="Taió"/>
    <s v="Alexander"/>
    <s v="OF.018"/>
    <s v="DC/507/2023"/>
    <x v="9"/>
    <n v="62"/>
    <n v="259.7"/>
    <n v="16101.4"/>
    <s v="CELOG-RS"/>
    <d v="2023-02-01T00:00:00"/>
    <m/>
  </r>
  <r>
    <n v="1424"/>
    <x v="164"/>
    <d v="2023-02-03T00:00:00"/>
    <x v="15"/>
    <s v="Taió"/>
    <s v="Alexander"/>
    <s v="OF.018"/>
    <s v="DC/507/2023"/>
    <x v="10"/>
    <n v="42"/>
    <n v="434.8"/>
    <n v="18261.600000000002"/>
    <s v="CELOG-RS"/>
    <d v="2023-02-01T00:00:00"/>
    <m/>
  </r>
  <r>
    <n v="1425"/>
    <x v="164"/>
    <d v="2023-02-03T00:00:00"/>
    <x v="15"/>
    <s v="Taió"/>
    <s v="Alexander"/>
    <s v="OF.018"/>
    <s v="DC/507/2023"/>
    <x v="8"/>
    <n v="62"/>
    <n v="152.49"/>
    <n v="9454.380000000001"/>
    <s v="CELOG-RS"/>
    <d v="2023-02-01T00:00:00"/>
    <m/>
  </r>
  <r>
    <n v="1426"/>
    <x v="164"/>
    <d v="2023-02-03T00:00:00"/>
    <x v="15"/>
    <s v="Taió"/>
    <s v="Alexander"/>
    <s v="OF.018"/>
    <s v="DC/507/2023"/>
    <x v="11"/>
    <n v="42"/>
    <n v="173.6"/>
    <n v="7291.2"/>
    <s v="CELOG-RS"/>
    <d v="2023-02-01T00:00:00"/>
    <m/>
  </r>
  <r>
    <n v="1427"/>
    <x v="165"/>
    <d v="2023-02-03T00:00:00"/>
    <x v="15"/>
    <s v="Jaraguá do Sul"/>
    <s v="Gonçalves"/>
    <s v="OF.019"/>
    <s v="DC/504/2023"/>
    <x v="13"/>
    <n v="49"/>
    <n v="115.05"/>
    <n v="5637.45"/>
    <s v="ARP"/>
    <d v="2023-02-01T00:00:00"/>
    <m/>
  </r>
  <r>
    <n v="1428"/>
    <x v="165"/>
    <d v="2023-02-03T00:00:00"/>
    <x v="15"/>
    <s v="Jaraguá do Sul"/>
    <s v="Gonçalves"/>
    <s v="OF.019"/>
    <s v="DC/504/2023"/>
    <x v="14"/>
    <n v="95"/>
    <n v="9.8000000000000007"/>
    <n v="931.00000000000011"/>
    <s v="ARP"/>
    <d v="2023-02-01T00:00:00"/>
    <m/>
  </r>
  <r>
    <n v="1429"/>
    <x v="165"/>
    <d v="2023-02-03T00:00:00"/>
    <x v="15"/>
    <s v="Jaraguá do Sul"/>
    <s v="Gonçalves"/>
    <s v="OF.019"/>
    <s v="DC/504/2023"/>
    <x v="15"/>
    <n v="49"/>
    <n v="45.39"/>
    <n v="2224.11"/>
    <s v="ARP"/>
    <d v="2023-02-01T00:00:00"/>
    <m/>
  </r>
  <r>
    <n v="1430"/>
    <x v="165"/>
    <d v="2023-02-03T00:00:00"/>
    <x v="15"/>
    <s v="Jaraguá do Sul"/>
    <s v="Gonçalves"/>
    <s v="OF.020"/>
    <s v="DC/508/2023"/>
    <x v="8"/>
    <n v="14"/>
    <n v="152.49"/>
    <n v="2134.86"/>
    <s v="CELOG-RS"/>
    <d v="2023-02-01T00:00:00"/>
    <m/>
  </r>
  <r>
    <n v="1431"/>
    <x v="165"/>
    <d v="2023-02-03T00:00:00"/>
    <x v="15"/>
    <s v="Jaraguá do Sul"/>
    <s v="Gonçalves"/>
    <s v="OF.020"/>
    <s v="DC/508/2023"/>
    <x v="11"/>
    <n v="12"/>
    <n v="173.6"/>
    <n v="2083.1999999999998"/>
    <s v="CELOG-RS"/>
    <d v="2023-02-01T00:00:00"/>
    <m/>
  </r>
  <r>
    <n v="1432"/>
    <x v="165"/>
    <d v="2023-02-03T00:00:00"/>
    <x v="15"/>
    <s v="Jaraguá do Sul"/>
    <s v="Gonçalves"/>
    <s v="OF.020"/>
    <s v="DC/508/2023"/>
    <x v="9"/>
    <n v="14"/>
    <n v="259.7"/>
    <n v="3635.7999999999997"/>
    <s v="CELOG-RS"/>
    <d v="2023-02-01T00:00:00"/>
    <m/>
  </r>
  <r>
    <n v="1433"/>
    <x v="165"/>
    <d v="2023-02-03T00:00:00"/>
    <x v="15"/>
    <s v="Jaraguá do Sul"/>
    <s v="Gonçalves"/>
    <s v="OF.020"/>
    <s v="DC/508/2023"/>
    <x v="10"/>
    <n v="12"/>
    <n v="434.8"/>
    <n v="5217.6000000000004"/>
    <s v="CELOG-RS"/>
    <d v="2023-02-01T00:00:00"/>
    <m/>
  </r>
  <r>
    <n v="1434"/>
    <x v="166"/>
    <d v="2023-02-07T00:00:00"/>
    <x v="15"/>
    <s v="Rio do Sul"/>
    <s v="Sabino"/>
    <s v="OF.022"/>
    <s v="Dc/533/2023"/>
    <x v="12"/>
    <n v="25"/>
    <n v="24.49"/>
    <n v="612.25"/>
    <s v="ARP"/>
    <d v="2023-02-01T00:00:00"/>
    <m/>
  </r>
  <r>
    <n v="1435"/>
    <x v="166"/>
    <d v="2023-02-07T00:00:00"/>
    <x v="15"/>
    <s v="Rio do Sul"/>
    <s v="Sabino"/>
    <s v="OF.022"/>
    <s v="Dc/533/2023"/>
    <x v="13"/>
    <n v="46"/>
    <n v="115.05"/>
    <n v="5292.3"/>
    <s v="ARP"/>
    <d v="2023-02-01T00:00:00"/>
    <m/>
  </r>
  <r>
    <n v="1436"/>
    <x v="166"/>
    <d v="2023-02-07T00:00:00"/>
    <x v="15"/>
    <s v="Rio do Sul"/>
    <s v="Sabino"/>
    <s v="OF.022"/>
    <s v="Dc/533/2023"/>
    <x v="14"/>
    <n v="110"/>
    <n v="9.8000000000000007"/>
    <n v="1078"/>
    <s v="ARP"/>
    <d v="2023-02-01T00:00:00"/>
    <m/>
  </r>
  <r>
    <n v="1437"/>
    <x v="166"/>
    <d v="2023-02-07T00:00:00"/>
    <x v="15"/>
    <s v="Rio do Sul"/>
    <s v="Sabino"/>
    <s v="OF.022"/>
    <s v="Dc/533/2023"/>
    <x v="15"/>
    <n v="46"/>
    <n v="45.39"/>
    <n v="2087.94"/>
    <s v="ARP"/>
    <d v="2023-02-01T00:00:00"/>
    <m/>
  </r>
  <r>
    <n v="1438"/>
    <x v="166"/>
    <d v="2023-02-07T00:00:00"/>
    <x v="15"/>
    <s v="Rio do Sul"/>
    <s v="Sabino"/>
    <s v="Of.023"/>
    <s v="DC/555/2023"/>
    <x v="8"/>
    <n v="25"/>
    <n v="152.49"/>
    <n v="3812.25"/>
    <s v="CELOG-RS"/>
    <d v="2023-02-01T00:00:00"/>
    <m/>
  </r>
  <r>
    <n v="1439"/>
    <x v="166"/>
    <d v="2023-02-07T00:00:00"/>
    <x v="15"/>
    <s v="Rio do Sul"/>
    <s v="Sabino"/>
    <s v="Of.023"/>
    <s v="DC/555/2023"/>
    <x v="11"/>
    <n v="22"/>
    <n v="173.6"/>
    <n v="3819.2"/>
    <s v="CELOG-RS"/>
    <d v="2023-02-01T00:00:00"/>
    <m/>
  </r>
  <r>
    <n v="1440"/>
    <x v="166"/>
    <d v="2023-02-07T00:00:00"/>
    <x v="15"/>
    <s v="Rio do Sul"/>
    <s v="Sabino"/>
    <s v="Of.023"/>
    <s v="DC/555/2023"/>
    <x v="9"/>
    <n v="25"/>
    <n v="259.7"/>
    <n v="6492.5"/>
    <s v="CELOG-RS"/>
    <d v="2023-02-01T00:00:00"/>
    <m/>
  </r>
  <r>
    <n v="1441"/>
    <x v="166"/>
    <d v="2023-02-07T00:00:00"/>
    <x v="15"/>
    <s v="Rio do Sul"/>
    <s v="Sabino"/>
    <s v="Of.023"/>
    <s v="DC/555/2023"/>
    <x v="10"/>
    <n v="22"/>
    <n v="434.8"/>
    <n v="9565.6"/>
    <s v="CELOG-RS"/>
    <d v="2023-02-01T00:00:00"/>
    <m/>
  </r>
  <r>
    <m/>
    <x v="167"/>
    <d v="2023-02-28T00:00:00"/>
    <x v="15"/>
    <s v="Jaraguá do Sul"/>
    <s v="Gonçalves"/>
    <s v="OF. 026"/>
    <s v="DC/751/2023"/>
    <x v="13"/>
    <n v="48"/>
    <n v="115.05"/>
    <n v="5522.4"/>
    <s v="ARP"/>
    <m/>
    <m/>
  </r>
  <r>
    <m/>
    <x v="167"/>
    <d v="2023-02-28T00:00:00"/>
    <x v="15"/>
    <s v="Jaraguá do Sul"/>
    <s v="Gonçalves"/>
    <s v="OF. 026"/>
    <s v="DC/751/2023"/>
    <x v="14"/>
    <n v="133"/>
    <n v="9.8000000000000007"/>
    <n v="1303.4000000000001"/>
    <s v="ARP"/>
    <m/>
    <m/>
  </r>
  <r>
    <m/>
    <x v="167"/>
    <d v="2023-02-28T00:00:00"/>
    <x v="15"/>
    <s v="Jaraguá do Sul"/>
    <s v="Gonçalves"/>
    <s v="OF. 026"/>
    <s v="DC/751/2023"/>
    <x v="15"/>
    <n v="41"/>
    <n v="45.39"/>
    <n v="1860.99"/>
    <s v="ARP"/>
    <m/>
    <m/>
  </r>
  <r>
    <m/>
    <x v="167"/>
    <d v="2023-02-28T00:00:00"/>
    <x v="15"/>
    <s v="Jaraguá do Sul"/>
    <s v="Gonçalves"/>
    <s v="OF. 026"/>
    <s v="DC/751/2023"/>
    <x v="5"/>
    <n v="165"/>
    <n v="23.5"/>
    <n v="3877.5"/>
    <s v="ARP"/>
    <m/>
    <m/>
  </r>
  <r>
    <m/>
    <x v="167"/>
    <d v="2023-02-28T00:00:00"/>
    <x v="15"/>
    <s v="Jaraguá do Sul"/>
    <s v="Gonçalves"/>
    <s v="OF. 026"/>
    <s v="DC/751/2023"/>
    <x v="6"/>
    <n v="799"/>
    <n v="78.5"/>
    <n v="62721.5"/>
    <s v="ARP"/>
    <m/>
    <m/>
  </r>
  <r>
    <m/>
    <x v="167"/>
    <d v="2023-02-28T00:00:00"/>
    <x v="15"/>
    <s v="Jaraguá do Sul"/>
    <s v="Gonçalves"/>
    <s v="OF. 027"/>
    <s v="DC/754/2023"/>
    <x v="9"/>
    <n v="54"/>
    <n v="259.7"/>
    <n v="14023.8"/>
    <m/>
    <m/>
    <m/>
  </r>
  <r>
    <m/>
    <x v="167"/>
    <d v="2023-02-28T00:00:00"/>
    <x v="15"/>
    <s v="Jaraguá do Sul"/>
    <s v="Gonçalves"/>
    <s v="OF. 027"/>
    <s v="DC/754/2023"/>
    <x v="15"/>
    <n v="54"/>
    <n v="45.39"/>
    <n v="2451.06"/>
    <m/>
    <m/>
    <m/>
  </r>
  <r>
    <m/>
    <x v="167"/>
    <d v="2023-02-28T00:00:00"/>
    <x v="15"/>
    <s v="Jaraguá do Sul"/>
    <s v="Gonçalves"/>
    <s v="OF. 027"/>
    <s v="DC/754/2023"/>
    <x v="10"/>
    <n v="60"/>
    <n v="434.8"/>
    <n v="26088"/>
    <m/>
    <m/>
    <m/>
  </r>
  <r>
    <m/>
    <x v="167"/>
    <d v="2023-02-28T00:00:00"/>
    <x v="15"/>
    <s v="Jaraguá do Sul"/>
    <s v="Gonçalves"/>
    <s v="OF. 027"/>
    <s v="DC/754/2023"/>
    <x v="11"/>
    <n v="60"/>
    <n v="173.6"/>
    <n v="10416"/>
    <m/>
    <m/>
    <m/>
  </r>
  <r>
    <m/>
    <x v="168"/>
    <s v="-"/>
    <x v="16"/>
    <s v="-"/>
    <s v="-"/>
    <s v="Of. 025"/>
    <s v="DC/636/2023"/>
    <x v="20"/>
    <n v="100"/>
    <n v="1168.99"/>
    <n v="116899"/>
    <s v="ARP"/>
    <d v="2023-02-01T00:00:00"/>
    <m/>
  </r>
  <r>
    <m/>
    <x v="168"/>
    <m/>
    <x v="17"/>
    <s v=""/>
    <s v=""/>
    <m/>
    <m/>
    <x v="19"/>
    <m/>
    <s v=""/>
    <s v=""/>
    <m/>
    <m/>
    <m/>
  </r>
  <r>
    <m/>
    <x v="168"/>
    <m/>
    <x v="17"/>
    <s v=""/>
    <s v=""/>
    <m/>
    <m/>
    <x v="19"/>
    <m/>
    <s v=""/>
    <s v=""/>
    <m/>
    <m/>
    <m/>
  </r>
  <r>
    <m/>
    <x v="168"/>
    <m/>
    <x v="17"/>
    <s v=""/>
    <m/>
    <m/>
    <m/>
    <x v="19"/>
    <m/>
    <s v=""/>
    <s v=""/>
    <m/>
    <m/>
    <m/>
  </r>
  <r>
    <m/>
    <x v="168"/>
    <m/>
    <x v="17"/>
    <m/>
    <m/>
    <m/>
    <m/>
    <x v="19"/>
    <m/>
    <s v=""/>
    <s v=""/>
    <m/>
    <m/>
    <m/>
  </r>
  <r>
    <m/>
    <x v="168"/>
    <m/>
    <x v="17"/>
    <m/>
    <m/>
    <m/>
    <m/>
    <x v="19"/>
    <m/>
    <s v=""/>
    <s v=""/>
    <m/>
    <m/>
    <m/>
  </r>
  <r>
    <m/>
    <x v="168"/>
    <m/>
    <x v="17"/>
    <m/>
    <m/>
    <m/>
    <m/>
    <x v="19"/>
    <m/>
    <s v=""/>
    <s v="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abela dinâmica 2" cacheId="5" applyNumberFormats="0" applyBorderFormats="0" applyFontFormats="0" applyPatternFormats="0" applyAlignmentFormats="0" applyWidthHeightFormats="0" dataCaption="" updatedVersion="8" compact="0" compactData="0">
  <location ref="A1:E1149" firstHeaderRow="1" firstDataRow="2" firstDataCol="3"/>
  <pivotFields count="15">
    <pivotField name=" " compact="0" outline="0" multipleItemSelectionAllowed="1" showAll="0"/>
    <pivotField name="Município" axis="axisRow" compact="0" outline="0" multipleItemSelectionAllowed="1" showAll="0" sortType="ascending">
      <items count="170">
        <item x="19"/>
        <item x="11"/>
        <item x="59"/>
        <item x="32"/>
        <item x="53"/>
        <item x="151"/>
        <item x="55"/>
        <item x="46"/>
        <item x="153"/>
        <item x="110"/>
        <item x="141"/>
        <item x="6"/>
        <item x="138"/>
        <item x="115"/>
        <item x="144"/>
        <item x="34"/>
        <item x="105"/>
        <item x="132"/>
        <item x="160"/>
        <item x="61"/>
        <item x="136"/>
        <item x="96"/>
        <item x="74"/>
        <item x="134"/>
        <item x="156"/>
        <item x="143"/>
        <item x="70"/>
        <item x="90"/>
        <item x="65"/>
        <item x="52"/>
        <item x="67"/>
        <item x="149"/>
        <item x="92"/>
        <item x="60"/>
        <item x="16"/>
        <item x="62"/>
        <item x="98"/>
        <item x="77"/>
        <item x="117"/>
        <item x="82"/>
        <item x="124"/>
        <item x="45"/>
        <item x="95"/>
        <item x="123"/>
        <item x="30"/>
        <item x="33"/>
        <item x="36"/>
        <item x="165"/>
        <item x="133"/>
        <item x="87"/>
        <item x="17"/>
        <item x="0"/>
        <item x="21"/>
        <item x="164"/>
        <item x="10"/>
        <item x="8"/>
        <item x="103"/>
        <item x="23"/>
        <item x="83"/>
        <item x="109"/>
        <item x="112"/>
        <item x="152"/>
        <item x="140"/>
        <item x="80"/>
        <item x="130"/>
        <item x="99"/>
        <item x="120"/>
        <item x="63"/>
        <item x="89"/>
        <item x="4"/>
        <item x="47"/>
        <item x="5"/>
        <item x="56"/>
        <item x="37"/>
        <item x="72"/>
        <item x="101"/>
        <item x="13"/>
        <item x="158"/>
        <item x="12"/>
        <item x="162"/>
        <item x="14"/>
        <item x="24"/>
        <item x="111"/>
        <item x="66"/>
        <item x="40"/>
        <item x="108"/>
        <item x="25"/>
        <item x="88"/>
        <item x="78"/>
        <item x="84"/>
        <item x="157"/>
        <item x="69"/>
        <item x="48"/>
        <item x="73"/>
        <item x="91"/>
        <item x="31"/>
        <item x="118"/>
        <item x="159"/>
        <item x="18"/>
        <item x="79"/>
        <item x="93"/>
        <item x="106"/>
        <item x="100"/>
        <item x="20"/>
        <item x="148"/>
        <item x="58"/>
        <item x="122"/>
        <item x="154"/>
        <item x="131"/>
        <item x="142"/>
        <item x="135"/>
        <item x="86"/>
        <item x="15"/>
        <item x="94"/>
        <item x="1"/>
        <item x="137"/>
        <item x="127"/>
        <item x="119"/>
        <item x="35"/>
        <item x="166"/>
        <item x="121"/>
        <item x="57"/>
        <item x="125"/>
        <item x="114"/>
        <item x="107"/>
        <item x="161"/>
        <item x="39"/>
        <item x="155"/>
        <item x="26"/>
        <item x="41"/>
        <item x="42"/>
        <item x="146"/>
        <item x="139"/>
        <item x="54"/>
        <item x="150"/>
        <item x="2"/>
        <item x="75"/>
        <item x="49"/>
        <item x="22"/>
        <item x="145"/>
        <item x="167"/>
        <item x="27"/>
        <item x="44"/>
        <item x="128"/>
        <item x="9"/>
        <item x="104"/>
        <item x="76"/>
        <item x="147"/>
        <item x="50"/>
        <item x="28"/>
        <item x="29"/>
        <item x="126"/>
        <item x="38"/>
        <item x="116"/>
        <item x="102"/>
        <item x="51"/>
        <item x="64"/>
        <item x="71"/>
        <item x="113"/>
        <item x="97"/>
        <item x="163"/>
        <item x="68"/>
        <item x="85"/>
        <item x="43"/>
        <item x="129"/>
        <item x="81"/>
        <item x="7"/>
        <item x="3"/>
        <item x="168"/>
        <item t="default"/>
      </items>
    </pivotField>
    <pivotField name="Data do Decreto" compact="0" outline="0" multipleItemSelectionAllowed="1" showAll="0"/>
    <pivotField name="Evento" axis="axisRow" compact="0" outline="0" multipleItemSelectionAllowed="1" showAll="0" sortType="ascending">
      <items count="19">
        <item x="16"/>
        <item sd="0" x="4"/>
        <item x="15"/>
        <item x="14"/>
        <item sd="0" x="7"/>
        <item x="13"/>
        <item x="2"/>
        <item x="12"/>
        <item x="11"/>
        <item x="10"/>
        <item x="3"/>
        <item x="0"/>
        <item x="5"/>
        <item x="6"/>
        <item x="9"/>
        <item x="1"/>
        <item x="8"/>
        <item sd="0" x="17"/>
        <item t="default"/>
      </items>
    </pivotField>
    <pivotField name="COREDEC" compact="0" outline="0" multipleItemSelectionAllowed="1" showAll="0"/>
    <pivotField name="Coordenador Regional" compact="0" outline="0" multipleItemSelectionAllowed="1" showAll="0"/>
    <pivotField name="Nº Oficio GEASH" compact="0" outline="0" multipleItemSelectionAllowed="1" showAll="0"/>
    <pivotField name="SGPE" compact="0" outline="0" multipleItemSelectionAllowed="1" showAll="0"/>
    <pivotField name="Produtos " axis="axisRow" compact="0" outline="0" multipleItemSelectionAllowed="1" showAll="0" sortType="ascending">
      <items count="22">
        <item x="12"/>
        <item x="13"/>
        <item x="10"/>
        <item x="9"/>
        <item x="16"/>
        <item x="7"/>
        <item x="11"/>
        <item x="8"/>
        <item x="0"/>
        <item x="14"/>
        <item x="15"/>
        <item x="20"/>
        <item x="18"/>
        <item x="17"/>
        <item x="1"/>
        <item x="2"/>
        <item x="3"/>
        <item x="4"/>
        <item x="5"/>
        <item x="6"/>
        <item x="19"/>
        <item t="default"/>
      </items>
    </pivotField>
    <pivotField name="Quantidade" dataField="1" compact="0" outline="0" multipleItemSelectionAllowed="1" showAll="0"/>
    <pivotField name="Valor unitário" compact="0" outline="0" multipleItemSelectionAllowed="1" showAll="0"/>
    <pivotField name="Valor Total" dataField="1" compact="0" outline="0" multipleItemSelectionAllowed="1" showAll="0"/>
    <pivotField name="Origem dos itens a serem entregues" compact="0" outline="0" multipleItemSelectionAllowed="1" showAll="0"/>
    <pivotField name="Data de Liberação" compact="0" numFmtId="166" outline="0" multipleItemSelectionAllowed="1" showAll="0"/>
    <pivotField name="Fornecedor" compact="0" outline="0" multipleItemSelectionAllowed="1" showAll="0"/>
  </pivotFields>
  <rowFields count="3">
    <field x="3"/>
    <field x="1"/>
    <field x="8"/>
  </rowFields>
  <rowItems count="1147">
    <i>
      <x/>
      <x v="168"/>
      <x v="11"/>
    </i>
    <i t="default" r="1">
      <x v="168"/>
    </i>
    <i t="default">
      <x/>
    </i>
    <i>
      <x v="1"/>
    </i>
    <i>
      <x v="2"/>
      <x v="47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47"/>
    </i>
    <i r="1">
      <x v="53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53"/>
    </i>
    <i r="1">
      <x v="119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19"/>
    </i>
    <i r="1">
      <x v="140"/>
      <x v="1"/>
    </i>
    <i r="2">
      <x v="2"/>
    </i>
    <i r="2">
      <x v="3"/>
    </i>
    <i r="2">
      <x v="6"/>
    </i>
    <i r="2">
      <x v="9"/>
    </i>
    <i r="2">
      <x v="10"/>
    </i>
    <i r="2">
      <x v="18"/>
    </i>
    <i r="2">
      <x v="19"/>
    </i>
    <i t="default" r="1">
      <x v="140"/>
    </i>
    <i t="default">
      <x v="2"/>
    </i>
    <i>
      <x v="3"/>
      <x v="62"/>
      <x v="18"/>
    </i>
    <i r="2">
      <x v="19"/>
    </i>
    <i t="default" r="1">
      <x v="62"/>
    </i>
    <i r="1">
      <x v="79"/>
      <x v="1"/>
    </i>
    <i r="2">
      <x v="2"/>
    </i>
    <i r="2">
      <x v="3"/>
    </i>
    <i r="2">
      <x v="7"/>
    </i>
    <i r="2">
      <x v="9"/>
    </i>
    <i r="2">
      <x v="10"/>
    </i>
    <i t="default" r="1">
      <x v="79"/>
    </i>
    <i r="1">
      <x v="125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25"/>
    </i>
    <i r="1">
      <x v="127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27"/>
    </i>
    <i r="1">
      <x v="160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60"/>
    </i>
    <i t="default">
      <x v="3"/>
    </i>
    <i>
      <x v="4"/>
    </i>
    <i>
      <x v="5"/>
      <x v="17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7"/>
    </i>
    <i r="1">
      <x v="18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8"/>
    </i>
    <i r="1">
      <x v="20"/>
      <x v="1"/>
    </i>
    <i r="2">
      <x v="2"/>
    </i>
    <i r="2">
      <x v="3"/>
    </i>
    <i r="2">
      <x v="9"/>
    </i>
    <i r="2">
      <x v="10"/>
    </i>
    <i t="default" r="1">
      <x v="20"/>
    </i>
    <i r="1">
      <x v="23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23"/>
    </i>
    <i r="1">
      <x v="30"/>
      <x v="1"/>
    </i>
    <i r="2">
      <x v="2"/>
    </i>
    <i r="2">
      <x v="3"/>
    </i>
    <i r="2">
      <x v="6"/>
    </i>
    <i r="2">
      <x v="7"/>
    </i>
    <i r="2">
      <x v="10"/>
    </i>
    <i t="default" r="1">
      <x v="30"/>
    </i>
    <i r="1">
      <x v="77"/>
      <x v="1"/>
    </i>
    <i r="2">
      <x v="3"/>
    </i>
    <i r="2">
      <x v="7"/>
    </i>
    <i r="2">
      <x v="9"/>
    </i>
    <i r="2">
      <x v="10"/>
    </i>
    <i t="default" r="1">
      <x v="77"/>
    </i>
    <i r="1">
      <x v="97"/>
      <x v="1"/>
    </i>
    <i r="2">
      <x v="3"/>
    </i>
    <i r="2">
      <x v="9"/>
    </i>
    <i r="2">
      <x v="10"/>
    </i>
    <i t="default" r="1">
      <x v="97"/>
    </i>
    <i r="1">
      <x v="122"/>
      <x v="18"/>
    </i>
    <i r="2">
      <x v="19"/>
    </i>
    <i t="default" r="1">
      <x v="122"/>
    </i>
    <i r="1">
      <x v="139"/>
      <x v="18"/>
    </i>
    <i t="default" r="1">
      <x v="139"/>
    </i>
    <i t="default">
      <x v="5"/>
    </i>
    <i>
      <x v="6"/>
      <x v="57"/>
      <x/>
    </i>
    <i r="2">
      <x v="1"/>
    </i>
    <i r="2">
      <x v="3"/>
    </i>
    <i r="2">
      <x v="7"/>
    </i>
    <i r="2">
      <x v="9"/>
    </i>
    <i r="2">
      <x v="10"/>
    </i>
    <i t="default" r="1">
      <x v="57"/>
    </i>
    <i r="1">
      <x v="78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78"/>
    </i>
    <i r="1">
      <x v="81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81"/>
    </i>
    <i r="1">
      <x v="138"/>
      <x v="1"/>
    </i>
    <i r="2">
      <x v="2"/>
    </i>
    <i r="2">
      <x v="3"/>
    </i>
    <i r="2">
      <x v="6"/>
    </i>
    <i r="2">
      <x v="7"/>
    </i>
    <i r="2">
      <x v="9"/>
    </i>
    <i t="default" r="1">
      <x v="138"/>
    </i>
    <i t="default">
      <x v="6"/>
    </i>
    <i>
      <x v="7"/>
      <x v="5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5"/>
    </i>
    <i r="1">
      <x v="8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8"/>
    </i>
    <i r="1">
      <x v="10"/>
      <x v="1"/>
    </i>
    <i r="2">
      <x v="2"/>
    </i>
    <i r="2">
      <x v="6"/>
    </i>
    <i r="2">
      <x v="9"/>
    </i>
    <i r="2">
      <x v="10"/>
    </i>
    <i t="default" r="1">
      <x v="10"/>
    </i>
    <i r="1">
      <x v="12"/>
      <x/>
    </i>
    <i r="2">
      <x v="1"/>
    </i>
    <i t="default" r="1">
      <x v="12"/>
    </i>
    <i r="1">
      <x v="14"/>
      <x/>
    </i>
    <i r="2">
      <x v="1"/>
    </i>
    <i r="2">
      <x v="2"/>
    </i>
    <i r="2">
      <x v="3"/>
    </i>
    <i r="2">
      <x v="7"/>
    </i>
    <i r="2">
      <x v="9"/>
    </i>
    <i r="2">
      <x v="10"/>
    </i>
    <i t="default" r="1">
      <x v="14"/>
    </i>
    <i r="1">
      <x v="24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24"/>
    </i>
    <i r="1">
      <x v="25"/>
      <x/>
    </i>
    <i r="2">
      <x v="1"/>
    </i>
    <i r="2">
      <x v="3"/>
    </i>
    <i r="2">
      <x v="7"/>
    </i>
    <i r="2">
      <x v="9"/>
    </i>
    <i t="default" r="1">
      <x v="25"/>
    </i>
    <i r="1">
      <x v="28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28"/>
    </i>
    <i r="1">
      <x v="31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31"/>
    </i>
    <i r="1">
      <x v="35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35"/>
    </i>
    <i r="1">
      <x v="57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57"/>
    </i>
    <i r="1">
      <x v="61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61"/>
    </i>
    <i r="1">
      <x v="62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62"/>
    </i>
    <i r="1">
      <x v="81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81"/>
    </i>
    <i r="1">
      <x v="90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90"/>
    </i>
    <i r="1">
      <x v="104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04"/>
    </i>
    <i r="1">
      <x v="107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07"/>
    </i>
    <i r="1">
      <x v="109"/>
      <x v="1"/>
    </i>
    <i r="2">
      <x v="9"/>
    </i>
    <i t="default" r="1">
      <x v="109"/>
    </i>
    <i r="1">
      <x v="127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27"/>
    </i>
    <i r="1">
      <x v="131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31"/>
    </i>
    <i r="1">
      <x v="132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32"/>
    </i>
    <i r="1">
      <x v="134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34"/>
    </i>
    <i r="1">
      <x v="139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39"/>
    </i>
    <i r="1">
      <x v="147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47"/>
    </i>
    <i r="1">
      <x v="156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56"/>
    </i>
    <i r="1">
      <x v="158"/>
      <x v="1"/>
    </i>
    <i r="2">
      <x v="9"/>
    </i>
    <i r="2">
      <x v="10"/>
    </i>
    <i t="default" r="1">
      <x v="158"/>
    </i>
    <i t="default">
      <x v="7"/>
    </i>
    <i>
      <x v="8"/>
      <x v="21"/>
      <x v="2"/>
    </i>
    <i r="2">
      <x v="3"/>
    </i>
    <i r="2">
      <x v="5"/>
    </i>
    <i r="2">
      <x v="6"/>
    </i>
    <i r="2">
      <x v="7"/>
    </i>
    <i r="2">
      <x v="19"/>
    </i>
    <i t="default" r="1">
      <x v="21"/>
    </i>
    <i r="1">
      <x v="122"/>
      <x v="1"/>
    </i>
    <i r="2">
      <x v="2"/>
    </i>
    <i r="2">
      <x v="3"/>
    </i>
    <i r="2">
      <x v="6"/>
    </i>
    <i r="2">
      <x v="7"/>
    </i>
    <i r="2">
      <x v="10"/>
    </i>
    <i t="default" r="1">
      <x v="122"/>
    </i>
    <i r="1">
      <x v="137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37"/>
    </i>
    <i t="default">
      <x v="8"/>
    </i>
    <i>
      <x v="9"/>
      <x v="12"/>
      <x v="5"/>
    </i>
    <i r="2">
      <x v="19"/>
    </i>
    <i t="default" r="1">
      <x v="12"/>
    </i>
    <i r="1">
      <x v="13"/>
      <x v="1"/>
    </i>
    <i r="2">
      <x v="2"/>
    </i>
    <i r="2">
      <x v="3"/>
    </i>
    <i r="2">
      <x v="6"/>
    </i>
    <i r="2">
      <x v="7"/>
    </i>
    <i r="2">
      <x v="10"/>
    </i>
    <i t="default" r="1">
      <x v="13"/>
    </i>
    <i r="1">
      <x v="17"/>
      <x v="18"/>
    </i>
    <i t="default" r="1">
      <x v="17"/>
    </i>
    <i r="1">
      <x v="20"/>
      <x v="5"/>
    </i>
    <i r="2">
      <x v="19"/>
    </i>
    <i t="default" r="1">
      <x v="20"/>
    </i>
    <i r="1">
      <x v="23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r="2">
      <x v="19"/>
    </i>
    <i t="default" r="1">
      <x v="23"/>
    </i>
    <i r="1">
      <x v="35"/>
      <x v="18"/>
    </i>
    <i t="default" r="1">
      <x v="35"/>
    </i>
    <i r="1">
      <x v="48"/>
      <x/>
    </i>
    <i r="2"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48"/>
    </i>
    <i r="1">
      <x v="59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59"/>
    </i>
    <i r="1">
      <x v="8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8"/>
    </i>
    <i r="2">
      <x v="19"/>
    </i>
    <i t="default" r="1">
      <x v="81"/>
    </i>
    <i r="1">
      <x v="110"/>
      <x v="1"/>
    </i>
    <i r="2">
      <x v="4"/>
    </i>
    <i r="2">
      <x v="5"/>
    </i>
    <i r="2">
      <x v="10"/>
    </i>
    <i r="2">
      <x v="18"/>
    </i>
    <i r="2">
      <x v="19"/>
    </i>
    <i t="default" r="1">
      <x v="110"/>
    </i>
    <i r="1">
      <x v="115"/>
      <x v="4"/>
    </i>
    <i r="2">
      <x v="5"/>
    </i>
    <i r="2">
      <x v="18"/>
    </i>
    <i r="2">
      <x v="19"/>
    </i>
    <i t="default" r="1">
      <x v="115"/>
    </i>
    <i r="1">
      <x v="138"/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8"/>
    </i>
    <i r="2">
      <x v="19"/>
    </i>
    <i t="default" r="1">
      <x v="138"/>
    </i>
    <i t="default">
      <x v="9"/>
    </i>
    <i>
      <x v="10"/>
      <x v="86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86"/>
    </i>
    <i t="default">
      <x v="10"/>
    </i>
    <i>
      <x v="11"/>
      <x/>
      <x v="8"/>
    </i>
    <i r="2">
      <x v="14"/>
    </i>
    <i r="2">
      <x v="15"/>
    </i>
    <i r="2">
      <x v="16"/>
    </i>
    <i r="2">
      <x v="17"/>
    </i>
    <i t="default" r="1">
      <x/>
    </i>
    <i r="1">
      <x v="1"/>
      <x v="15"/>
    </i>
    <i r="2">
      <x v="16"/>
    </i>
    <i r="2">
      <x v="17"/>
    </i>
    <i t="default" r="1">
      <x v="1"/>
    </i>
    <i r="1">
      <x v="2"/>
      <x v="8"/>
    </i>
    <i r="2">
      <x v="14"/>
    </i>
    <i r="2">
      <x v="17"/>
    </i>
    <i t="default" r="1">
      <x v="2"/>
    </i>
    <i r="1">
      <x v="3"/>
      <x v="8"/>
    </i>
    <i r="2">
      <x v="14"/>
    </i>
    <i r="2">
      <x v="15"/>
    </i>
    <i r="2">
      <x v="16"/>
    </i>
    <i r="2">
      <x v="17"/>
    </i>
    <i t="default" r="1">
      <x v="3"/>
    </i>
    <i r="1">
      <x v="4"/>
      <x v="16"/>
    </i>
    <i t="default" r="1">
      <x v="4"/>
    </i>
    <i r="1">
      <x v="6"/>
      <x v="8"/>
    </i>
    <i r="2">
      <x v="17"/>
    </i>
    <i t="default" r="1">
      <x v="6"/>
    </i>
    <i r="1">
      <x v="7"/>
      <x v="8"/>
    </i>
    <i r="2">
      <x v="14"/>
    </i>
    <i r="2">
      <x v="15"/>
    </i>
    <i r="2">
      <x v="16"/>
    </i>
    <i r="2">
      <x v="17"/>
    </i>
    <i t="default" r="1">
      <x v="7"/>
    </i>
    <i r="1">
      <x v="11"/>
      <x v="16"/>
    </i>
    <i t="default" r="1">
      <x v="11"/>
    </i>
    <i r="1">
      <x v="15"/>
      <x v="8"/>
    </i>
    <i r="2">
      <x v="14"/>
    </i>
    <i r="2">
      <x v="15"/>
    </i>
    <i r="2">
      <x v="16"/>
    </i>
    <i r="2">
      <x v="17"/>
    </i>
    <i t="default" r="1">
      <x v="15"/>
    </i>
    <i r="1">
      <x v="16"/>
      <x v="8"/>
    </i>
    <i r="2">
      <x v="14"/>
    </i>
    <i r="2">
      <x v="17"/>
    </i>
    <i t="default" r="1">
      <x v="16"/>
    </i>
    <i r="1">
      <x v="21"/>
      <x v="8"/>
    </i>
    <i r="2">
      <x v="14"/>
    </i>
    <i r="2">
      <x v="15"/>
    </i>
    <i r="2">
      <x v="16"/>
    </i>
    <i r="2">
      <x v="17"/>
    </i>
    <i t="default" r="1">
      <x v="21"/>
    </i>
    <i r="1">
      <x v="22"/>
      <x v="8"/>
    </i>
    <i r="2">
      <x v="15"/>
    </i>
    <i r="2">
      <x v="16"/>
    </i>
    <i r="2">
      <x v="17"/>
    </i>
    <i t="default" r="1">
      <x v="22"/>
    </i>
    <i r="1">
      <x v="26"/>
      <x v="14"/>
    </i>
    <i r="2">
      <x v="17"/>
    </i>
    <i t="default" r="1">
      <x v="26"/>
    </i>
    <i r="1">
      <x v="27"/>
      <x v="8"/>
    </i>
    <i r="2">
      <x v="14"/>
    </i>
    <i r="2">
      <x v="15"/>
    </i>
    <i r="2">
      <x v="16"/>
    </i>
    <i r="2">
      <x v="17"/>
    </i>
    <i t="default" r="1">
      <x v="27"/>
    </i>
    <i r="1">
      <x v="29"/>
      <x v="8"/>
    </i>
    <i r="2">
      <x v="14"/>
    </i>
    <i r="2">
      <x v="15"/>
    </i>
    <i r="2">
      <x v="16"/>
    </i>
    <i r="2">
      <x v="17"/>
    </i>
    <i t="default" r="1">
      <x v="29"/>
    </i>
    <i r="1">
      <x v="32"/>
      <x v="8"/>
    </i>
    <i r="2">
      <x v="15"/>
    </i>
    <i r="2">
      <x v="16"/>
    </i>
    <i r="2">
      <x v="17"/>
    </i>
    <i t="default" r="1">
      <x v="32"/>
    </i>
    <i r="1">
      <x v="33"/>
      <x v="8"/>
    </i>
    <i r="2">
      <x v="14"/>
    </i>
    <i r="2">
      <x v="15"/>
    </i>
    <i r="2">
      <x v="16"/>
    </i>
    <i r="2">
      <x v="17"/>
    </i>
    <i t="default" r="1">
      <x v="33"/>
    </i>
    <i r="1">
      <x v="34"/>
      <x v="8"/>
    </i>
    <i r="2">
      <x v="14"/>
    </i>
    <i r="2">
      <x v="15"/>
    </i>
    <i r="2">
      <x v="17"/>
    </i>
    <i t="default" r="1">
      <x v="34"/>
    </i>
    <i r="1">
      <x v="36"/>
      <x v="8"/>
    </i>
    <i r="2">
      <x v="17"/>
    </i>
    <i t="default" r="1">
      <x v="36"/>
    </i>
    <i r="1">
      <x v="37"/>
      <x v="8"/>
    </i>
    <i r="2">
      <x v="14"/>
    </i>
    <i r="2">
      <x v="15"/>
    </i>
    <i r="2">
      <x v="16"/>
    </i>
    <i r="2">
      <x v="17"/>
    </i>
    <i t="default" r="1">
      <x v="37"/>
    </i>
    <i r="1">
      <x v="41"/>
      <x v="8"/>
    </i>
    <i r="2">
      <x v="16"/>
    </i>
    <i r="2">
      <x v="17"/>
    </i>
    <i t="default" r="1">
      <x v="41"/>
    </i>
    <i r="1">
      <x v="42"/>
      <x v="14"/>
    </i>
    <i t="default" r="1">
      <x v="42"/>
    </i>
    <i r="1">
      <x v="44"/>
      <x v="8"/>
    </i>
    <i r="2">
      <x v="16"/>
    </i>
    <i r="2">
      <x v="17"/>
    </i>
    <i t="default" r="1">
      <x v="44"/>
    </i>
    <i r="1">
      <x v="45"/>
      <x v="8"/>
    </i>
    <i r="2">
      <x v="14"/>
    </i>
    <i r="2">
      <x v="16"/>
    </i>
    <i r="2">
      <x v="17"/>
    </i>
    <i t="default" r="1">
      <x v="45"/>
    </i>
    <i r="1">
      <x v="46"/>
      <x v="8"/>
    </i>
    <i r="2">
      <x v="14"/>
    </i>
    <i r="2">
      <x v="17"/>
    </i>
    <i t="default" r="1">
      <x v="46"/>
    </i>
    <i r="1">
      <x v="49"/>
      <x v="8"/>
    </i>
    <i r="2">
      <x v="17"/>
    </i>
    <i t="default" r="1">
      <x v="49"/>
    </i>
    <i r="1">
      <x v="50"/>
      <x v="8"/>
    </i>
    <i r="2">
      <x v="17"/>
    </i>
    <i t="default" r="1">
      <x v="50"/>
    </i>
    <i r="1">
      <x v="51"/>
      <x v="8"/>
    </i>
    <i r="2">
      <x v="17"/>
    </i>
    <i t="default" r="1">
      <x v="51"/>
    </i>
    <i r="1">
      <x v="52"/>
      <x v="8"/>
    </i>
    <i r="2">
      <x v="15"/>
    </i>
    <i r="2">
      <x v="16"/>
    </i>
    <i r="2">
      <x v="17"/>
    </i>
    <i t="default" r="1">
      <x v="52"/>
    </i>
    <i r="1">
      <x v="54"/>
      <x/>
    </i>
    <i r="2">
      <x v="1"/>
    </i>
    <i r="2">
      <x v="8"/>
    </i>
    <i r="2">
      <x v="14"/>
    </i>
    <i r="2">
      <x v="15"/>
    </i>
    <i r="2">
      <x v="16"/>
    </i>
    <i r="2">
      <x v="17"/>
    </i>
    <i t="default" r="1">
      <x v="54"/>
    </i>
    <i r="1">
      <x v="55"/>
      <x v="8"/>
    </i>
    <i r="2">
      <x v="14"/>
    </i>
    <i r="2">
      <x v="16"/>
    </i>
    <i r="2">
      <x v="17"/>
    </i>
    <i t="default" r="1">
      <x v="55"/>
    </i>
    <i r="1">
      <x v="56"/>
      <x v="15"/>
    </i>
    <i r="2">
      <x v="16"/>
    </i>
    <i t="default" r="1">
      <x v="56"/>
    </i>
    <i r="1">
      <x v="58"/>
      <x v="8"/>
    </i>
    <i r="2">
      <x v="14"/>
    </i>
    <i r="2">
      <x v="15"/>
    </i>
    <i r="2">
      <x v="16"/>
    </i>
    <i r="2">
      <x v="17"/>
    </i>
    <i t="default" r="1">
      <x v="58"/>
    </i>
    <i r="1">
      <x v="63"/>
      <x v="8"/>
    </i>
    <i r="2">
      <x v="14"/>
    </i>
    <i r="2">
      <x v="15"/>
    </i>
    <i r="2">
      <x v="16"/>
    </i>
    <i r="2">
      <x v="17"/>
    </i>
    <i t="default" r="1">
      <x v="63"/>
    </i>
    <i r="1">
      <x v="65"/>
      <x v="8"/>
    </i>
    <i r="2">
      <x v="14"/>
    </i>
    <i r="2">
      <x v="17"/>
    </i>
    <i t="default" r="1">
      <x v="65"/>
    </i>
    <i r="1">
      <x v="66"/>
      <x v="8"/>
    </i>
    <i r="2">
      <x v="17"/>
    </i>
    <i t="default" r="1">
      <x v="66"/>
    </i>
    <i r="1">
      <x v="68"/>
      <x v="8"/>
    </i>
    <i r="2">
      <x v="14"/>
    </i>
    <i r="2">
      <x v="17"/>
    </i>
    <i t="default" r="1">
      <x v="68"/>
    </i>
    <i r="1">
      <x v="69"/>
      <x v="8"/>
    </i>
    <i r="2">
      <x v="15"/>
    </i>
    <i r="2">
      <x v="17"/>
    </i>
    <i t="default" r="1">
      <x v="69"/>
    </i>
    <i r="1">
      <x v="70"/>
      <x v="8"/>
    </i>
    <i r="2">
      <x v="14"/>
    </i>
    <i r="2">
      <x v="17"/>
    </i>
    <i t="default" r="1">
      <x v="70"/>
    </i>
    <i r="1">
      <x v="71"/>
      <x v="1"/>
    </i>
    <i r="2">
      <x v="14"/>
    </i>
    <i r="2">
      <x v="15"/>
    </i>
    <i r="2">
      <x v="16"/>
    </i>
    <i r="2">
      <x v="17"/>
    </i>
    <i t="default" r="1">
      <x v="71"/>
    </i>
    <i r="1">
      <x v="72"/>
      <x v="14"/>
    </i>
    <i r="2">
      <x v="15"/>
    </i>
    <i t="default" r="1">
      <x v="72"/>
    </i>
    <i r="1">
      <x v="73"/>
      <x v="8"/>
    </i>
    <i r="2">
      <x v="14"/>
    </i>
    <i r="2">
      <x v="16"/>
    </i>
    <i r="2">
      <x v="17"/>
    </i>
    <i t="default" r="1">
      <x v="73"/>
    </i>
    <i r="1">
      <x v="75"/>
      <x v="8"/>
    </i>
    <i r="2">
      <x v="14"/>
    </i>
    <i r="2">
      <x v="17"/>
    </i>
    <i t="default" r="1">
      <x v="75"/>
    </i>
    <i r="1">
      <x v="76"/>
      <x v="8"/>
    </i>
    <i r="2">
      <x v="17"/>
    </i>
    <i t="default" r="1">
      <x v="76"/>
    </i>
    <i r="1">
      <x v="80"/>
      <x v="14"/>
    </i>
    <i r="2">
      <x v="16"/>
    </i>
    <i r="2">
      <x v="17"/>
    </i>
    <i t="default" r="1">
      <x v="80"/>
    </i>
    <i r="1">
      <x v="82"/>
      <x v="8"/>
    </i>
    <i r="2">
      <x v="14"/>
    </i>
    <i r="2">
      <x v="16"/>
    </i>
    <i r="2">
      <x v="17"/>
    </i>
    <i t="default" r="1">
      <x v="82"/>
    </i>
    <i r="1">
      <x v="84"/>
      <x v="14"/>
    </i>
    <i r="2">
      <x v="17"/>
    </i>
    <i t="default" r="1">
      <x v="84"/>
    </i>
    <i r="1">
      <x v="87"/>
      <x v="8"/>
    </i>
    <i r="2">
      <x v="17"/>
    </i>
    <i t="default" r="1">
      <x v="87"/>
    </i>
    <i r="1">
      <x v="88"/>
      <x v="8"/>
    </i>
    <i r="2">
      <x v="14"/>
    </i>
    <i r="2">
      <x v="15"/>
    </i>
    <i r="2">
      <x v="16"/>
    </i>
    <i r="2">
      <x v="17"/>
    </i>
    <i t="default" r="1">
      <x v="88"/>
    </i>
    <i r="1">
      <x v="89"/>
      <x v="4"/>
    </i>
    <i r="2">
      <x v="5"/>
    </i>
    <i r="2">
      <x v="12"/>
    </i>
    <i r="2">
      <x v="13"/>
    </i>
    <i r="2">
      <x v="18"/>
    </i>
    <i r="2">
      <x v="19"/>
    </i>
    <i t="default" r="1">
      <x v="89"/>
    </i>
    <i r="1">
      <x v="91"/>
      <x v="8"/>
    </i>
    <i r="2">
      <x v="14"/>
    </i>
    <i r="2">
      <x v="15"/>
    </i>
    <i r="2">
      <x v="17"/>
    </i>
    <i t="default" r="1">
      <x v="91"/>
    </i>
    <i r="1">
      <x v="92"/>
      <x v="16"/>
    </i>
    <i t="default" r="1">
      <x v="92"/>
    </i>
    <i r="1">
      <x v="94"/>
      <x v="14"/>
    </i>
    <i r="2">
      <x v="16"/>
    </i>
    <i r="2">
      <x v="17"/>
    </i>
    <i t="default" r="1">
      <x v="94"/>
    </i>
    <i r="1">
      <x v="95"/>
      <x v="8"/>
    </i>
    <i r="2">
      <x v="14"/>
    </i>
    <i r="2">
      <x v="15"/>
    </i>
    <i r="2">
      <x v="16"/>
    </i>
    <i r="2">
      <x v="17"/>
    </i>
    <i t="default" r="1">
      <x v="95"/>
    </i>
    <i r="1">
      <x v="98"/>
      <x v="8"/>
    </i>
    <i r="2">
      <x v="14"/>
    </i>
    <i r="2">
      <x v="15"/>
    </i>
    <i r="2">
      <x v="16"/>
    </i>
    <i r="2">
      <x v="17"/>
    </i>
    <i t="default" r="1">
      <x v="98"/>
    </i>
    <i r="1">
      <x v="99"/>
      <x v="8"/>
    </i>
    <i t="default" r="1">
      <x v="99"/>
    </i>
    <i r="1">
      <x v="100"/>
      <x v="8"/>
    </i>
    <i r="2">
      <x v="17"/>
    </i>
    <i t="default" r="1">
      <x v="100"/>
    </i>
    <i r="1">
      <x v="101"/>
      <x v="8"/>
    </i>
    <i r="2">
      <x v="14"/>
    </i>
    <i r="2">
      <x v="15"/>
    </i>
    <i r="2">
      <x v="16"/>
    </i>
    <i r="2">
      <x v="17"/>
    </i>
    <i t="default" r="1">
      <x v="101"/>
    </i>
    <i r="1">
      <x v="103"/>
      <x v="14"/>
    </i>
    <i r="2">
      <x v="15"/>
    </i>
    <i r="2">
      <x v="16"/>
    </i>
    <i r="2">
      <x v="17"/>
    </i>
    <i t="default" r="1">
      <x v="103"/>
    </i>
    <i r="1">
      <x v="105"/>
      <x v="14"/>
    </i>
    <i r="2">
      <x v="15"/>
    </i>
    <i r="2">
      <x v="16"/>
    </i>
    <i t="default" r="1">
      <x v="105"/>
    </i>
    <i r="1">
      <x v="106"/>
      <x v="14"/>
    </i>
    <i r="2">
      <x v="15"/>
    </i>
    <i r="2">
      <x v="16"/>
    </i>
    <i t="default" r="1">
      <x v="106"/>
    </i>
    <i r="1">
      <x v="111"/>
      <x v="8"/>
    </i>
    <i r="2">
      <x v="14"/>
    </i>
    <i r="2">
      <x v="15"/>
    </i>
    <i r="2">
      <x v="16"/>
    </i>
    <i r="2">
      <x v="17"/>
    </i>
    <i t="default" r="1">
      <x v="111"/>
    </i>
    <i r="1">
      <x v="112"/>
      <x v="8"/>
    </i>
    <i r="2">
      <x v="17"/>
    </i>
    <i t="default" r="1">
      <x v="112"/>
    </i>
    <i r="1">
      <x v="113"/>
      <x v="17"/>
    </i>
    <i t="default" r="1">
      <x v="113"/>
    </i>
    <i r="1">
      <x v="114"/>
      <x v="8"/>
    </i>
    <i r="2">
      <x v="14"/>
    </i>
    <i r="2">
      <x v="15"/>
    </i>
    <i r="2">
      <x v="16"/>
    </i>
    <i r="2">
      <x v="17"/>
    </i>
    <i t="default" r="1">
      <x v="114"/>
    </i>
    <i r="1">
      <x v="118"/>
      <x v="14"/>
    </i>
    <i r="2">
      <x v="15"/>
    </i>
    <i r="2">
      <x v="16"/>
    </i>
    <i t="default" r="1">
      <x v="118"/>
    </i>
    <i r="1">
      <x v="120"/>
      <x v="14"/>
    </i>
    <i r="2">
      <x v="15"/>
    </i>
    <i r="2">
      <x v="16"/>
    </i>
    <i r="2">
      <x v="17"/>
    </i>
    <i t="default" r="1">
      <x v="120"/>
    </i>
    <i r="1">
      <x v="121"/>
      <x v="8"/>
    </i>
    <i r="2">
      <x v="14"/>
    </i>
    <i r="2">
      <x v="15"/>
    </i>
    <i r="2">
      <x v="16"/>
    </i>
    <i r="2">
      <x v="17"/>
    </i>
    <i t="default" r="1">
      <x v="121"/>
    </i>
    <i r="1">
      <x v="126"/>
      <x v="14"/>
    </i>
    <i r="2">
      <x v="15"/>
    </i>
    <i r="2">
      <x v="16"/>
    </i>
    <i r="2">
      <x v="17"/>
    </i>
    <i t="default" r="1">
      <x v="126"/>
    </i>
    <i r="1">
      <x v="128"/>
      <x v="8"/>
    </i>
    <i r="2">
      <x v="14"/>
    </i>
    <i r="2">
      <x v="15"/>
    </i>
    <i r="2">
      <x v="16"/>
    </i>
    <i r="2">
      <x v="17"/>
    </i>
    <i t="default" r="1">
      <x v="128"/>
    </i>
    <i r="1">
      <x v="129"/>
      <x v="8"/>
    </i>
    <i r="2">
      <x v="14"/>
    </i>
    <i r="2">
      <x v="15"/>
    </i>
    <i r="2">
      <x v="16"/>
    </i>
    <i r="2">
      <x v="17"/>
    </i>
    <i t="default" r="1">
      <x v="129"/>
    </i>
    <i r="1">
      <x v="130"/>
      <x v="8"/>
    </i>
    <i r="2">
      <x v="15"/>
    </i>
    <i r="2">
      <x v="17"/>
    </i>
    <i t="default" r="1">
      <x v="130"/>
    </i>
    <i r="1">
      <x v="133"/>
      <x v="14"/>
    </i>
    <i r="2">
      <x v="17"/>
    </i>
    <i t="default" r="1">
      <x v="133"/>
    </i>
    <i r="1">
      <x v="135"/>
      <x v="8"/>
    </i>
    <i r="2">
      <x v="14"/>
    </i>
    <i r="2">
      <x v="15"/>
    </i>
    <i r="2">
      <x v="16"/>
    </i>
    <i r="2">
      <x v="17"/>
    </i>
    <i t="default" r="1">
      <x v="135"/>
    </i>
    <i r="1">
      <x v="137"/>
      <x v="14"/>
    </i>
    <i r="2">
      <x v="17"/>
    </i>
    <i t="default" r="1">
      <x v="137"/>
    </i>
    <i r="1">
      <x v="141"/>
      <x v="8"/>
    </i>
    <i r="2">
      <x v="14"/>
    </i>
    <i r="2">
      <x v="15"/>
    </i>
    <i r="2">
      <x v="16"/>
    </i>
    <i r="2">
      <x v="17"/>
    </i>
    <i t="default" r="1">
      <x v="141"/>
    </i>
    <i r="1">
      <x v="142"/>
      <x v="8"/>
    </i>
    <i r="2">
      <x v="14"/>
    </i>
    <i r="2">
      <x v="15"/>
    </i>
    <i r="2">
      <x v="17"/>
    </i>
    <i t="default" r="1">
      <x v="142"/>
    </i>
    <i r="1">
      <x v="144"/>
      <x v="8"/>
    </i>
    <i r="2">
      <x v="14"/>
    </i>
    <i r="2">
      <x v="17"/>
    </i>
    <i t="default" r="1">
      <x v="144"/>
    </i>
    <i r="1">
      <x v="145"/>
      <x v="14"/>
    </i>
    <i r="2">
      <x v="15"/>
    </i>
    <i r="2">
      <x v="16"/>
    </i>
    <i r="2">
      <x v="17"/>
    </i>
    <i t="default" r="1">
      <x v="145"/>
    </i>
    <i r="1">
      <x v="146"/>
      <x v="8"/>
    </i>
    <i r="2">
      <x v="15"/>
    </i>
    <i r="2">
      <x v="16"/>
    </i>
    <i r="2">
      <x v="17"/>
    </i>
    <i t="default" r="1">
      <x v="146"/>
    </i>
    <i r="1">
      <x v="148"/>
      <x v="8"/>
    </i>
    <i r="2">
      <x v="14"/>
    </i>
    <i r="2">
      <x v="15"/>
    </i>
    <i r="2">
      <x v="16"/>
    </i>
    <i r="2">
      <x v="17"/>
    </i>
    <i t="default" r="1">
      <x v="148"/>
    </i>
    <i r="1">
      <x v="149"/>
      <x v="8"/>
    </i>
    <i r="2">
      <x v="14"/>
    </i>
    <i r="2">
      <x v="15"/>
    </i>
    <i r="2">
      <x v="16"/>
    </i>
    <i r="2">
      <x v="17"/>
    </i>
    <i t="default" r="1">
      <x v="149"/>
    </i>
    <i r="1">
      <x v="150"/>
      <x v="14"/>
    </i>
    <i r="2">
      <x v="16"/>
    </i>
    <i r="2">
      <x v="17"/>
    </i>
    <i t="default" r="1">
      <x v="150"/>
    </i>
    <i r="1">
      <x v="152"/>
      <x v="8"/>
    </i>
    <i r="2">
      <x v="14"/>
    </i>
    <i r="2">
      <x v="15"/>
    </i>
    <i r="2">
      <x v="17"/>
    </i>
    <i t="default" r="1">
      <x v="152"/>
    </i>
    <i r="1">
      <x v="154"/>
      <x v="8"/>
    </i>
    <i r="2">
      <x v="14"/>
    </i>
    <i r="2">
      <x v="16"/>
    </i>
    <i r="2">
      <x v="17"/>
    </i>
    <i t="default" r="1">
      <x v="154"/>
    </i>
    <i r="1">
      <x v="155"/>
      <x v="8"/>
    </i>
    <i r="2">
      <x v="17"/>
    </i>
    <i t="default" r="1">
      <x v="155"/>
    </i>
    <i r="1">
      <x v="159"/>
      <x v="8"/>
    </i>
    <i r="2">
      <x v="15"/>
    </i>
    <i r="2">
      <x v="16"/>
    </i>
    <i r="2">
      <x v="17"/>
    </i>
    <i t="default" r="1">
      <x v="159"/>
    </i>
    <i r="1">
      <x v="161"/>
      <x v="8"/>
    </i>
    <i r="2">
      <x v="14"/>
    </i>
    <i r="2">
      <x v="15"/>
    </i>
    <i r="2">
      <x v="16"/>
    </i>
    <i r="2">
      <x v="17"/>
    </i>
    <i t="default" r="1">
      <x v="161"/>
    </i>
    <i r="1">
      <x v="163"/>
      <x v="14"/>
    </i>
    <i r="2">
      <x v="16"/>
    </i>
    <i t="default" r="1">
      <x v="163"/>
    </i>
    <i r="1">
      <x v="166"/>
      <x v="8"/>
    </i>
    <i r="2">
      <x v="14"/>
    </i>
    <i r="2">
      <x v="15"/>
    </i>
    <i r="2">
      <x v="16"/>
    </i>
    <i r="2">
      <x v="17"/>
    </i>
    <i t="default" r="1">
      <x v="166"/>
    </i>
    <i r="1">
      <x v="167"/>
      <x v="14"/>
    </i>
    <i t="default" r="1">
      <x v="167"/>
    </i>
    <i t="default">
      <x v="11"/>
    </i>
    <i>
      <x v="12"/>
      <x/>
      <x v="5"/>
    </i>
    <i r="2">
      <x v="18"/>
    </i>
    <i r="2">
      <x v="19"/>
    </i>
    <i t="default" r="1">
      <x/>
    </i>
    <i r="1">
      <x v="1"/>
      <x v="5"/>
    </i>
    <i r="2">
      <x v="18"/>
    </i>
    <i r="2">
      <x v="19"/>
    </i>
    <i t="default" r="1">
      <x v="1"/>
    </i>
    <i r="1">
      <x v="26"/>
      <x v="4"/>
    </i>
    <i r="2">
      <x v="5"/>
    </i>
    <i r="2">
      <x v="18"/>
    </i>
    <i r="2">
      <x v="19"/>
    </i>
    <i t="default" r="1">
      <x v="26"/>
    </i>
    <i r="1">
      <x v="34"/>
      <x v="4"/>
    </i>
    <i r="2">
      <x v="18"/>
    </i>
    <i r="2">
      <x v="19"/>
    </i>
    <i t="default" r="1">
      <x v="34"/>
    </i>
    <i r="1">
      <x v="35"/>
      <x v="2"/>
    </i>
    <i r="2">
      <x v="3"/>
    </i>
    <i r="2">
      <x v="7"/>
    </i>
    <i r="2">
      <x v="12"/>
    </i>
    <i r="2">
      <x v="13"/>
    </i>
    <i r="2">
      <x v="18"/>
    </i>
    <i r="2">
      <x v="19"/>
    </i>
    <i t="default" r="1">
      <x v="35"/>
    </i>
    <i r="1">
      <x v="39"/>
      <x v="2"/>
    </i>
    <i r="2">
      <x v="3"/>
    </i>
    <i r="2">
      <x v="4"/>
    </i>
    <i r="2">
      <x v="5"/>
    </i>
    <i r="2">
      <x v="12"/>
    </i>
    <i r="2">
      <x v="13"/>
    </i>
    <i r="2">
      <x v="18"/>
    </i>
    <i r="2">
      <x v="19"/>
    </i>
    <i t="default" r="1">
      <x v="39"/>
    </i>
    <i r="1">
      <x v="40"/>
      <x v="13"/>
    </i>
    <i r="2">
      <x v="18"/>
    </i>
    <i t="default" r="1">
      <x v="40"/>
    </i>
    <i r="1">
      <x v="43"/>
      <x v="4"/>
    </i>
    <i r="2">
      <x v="5"/>
    </i>
    <i r="2">
      <x v="18"/>
    </i>
    <i r="2">
      <x v="19"/>
    </i>
    <i t="default" r="1">
      <x v="43"/>
    </i>
    <i r="1">
      <x v="45"/>
      <x v="4"/>
    </i>
    <i r="2">
      <x v="5"/>
    </i>
    <i r="2">
      <x v="18"/>
    </i>
    <i r="2">
      <x v="19"/>
    </i>
    <i t="default" r="1">
      <x v="45"/>
    </i>
    <i r="1">
      <x v="54"/>
      <x/>
    </i>
    <i r="2">
      <x v="1"/>
    </i>
    <i r="2">
      <x v="2"/>
    </i>
    <i r="2">
      <x v="3"/>
    </i>
    <i r="2">
      <x v="6"/>
    </i>
    <i r="2">
      <x v="7"/>
    </i>
    <i r="2">
      <x v="19"/>
    </i>
    <i t="default" r="1">
      <x v="54"/>
    </i>
    <i r="1">
      <x v="64"/>
      <x v="2"/>
    </i>
    <i r="2">
      <x v="3"/>
    </i>
    <i r="2">
      <x v="4"/>
    </i>
    <i r="2">
      <x v="5"/>
    </i>
    <i r="2">
      <x v="6"/>
    </i>
    <i r="2">
      <x v="7"/>
    </i>
    <i r="2">
      <x v="18"/>
    </i>
    <i r="2">
      <x v="19"/>
    </i>
    <i t="default" r="1">
      <x v="64"/>
    </i>
    <i r="1">
      <x v="71"/>
      <x v="2"/>
    </i>
    <i r="2">
      <x v="3"/>
    </i>
    <i r="2">
      <x v="4"/>
    </i>
    <i r="2">
      <x v="5"/>
    </i>
    <i r="2">
      <x v="6"/>
    </i>
    <i r="2">
      <x v="7"/>
    </i>
    <i r="2">
      <x v="18"/>
    </i>
    <i r="2">
      <x v="19"/>
    </i>
    <i t="default" r="1">
      <x v="71"/>
    </i>
    <i r="1">
      <x v="74"/>
      <x v="4"/>
    </i>
    <i r="2">
      <x v="5"/>
    </i>
    <i r="2">
      <x v="18"/>
    </i>
    <i r="2">
      <x v="19"/>
    </i>
    <i t="default" r="1">
      <x v="74"/>
    </i>
    <i r="1">
      <x v="84"/>
      <x v="4"/>
    </i>
    <i r="2">
      <x v="18"/>
    </i>
    <i r="2">
      <x v="19"/>
    </i>
    <i t="default" r="1">
      <x v="84"/>
    </i>
    <i r="1">
      <x v="87"/>
      <x v="18"/>
    </i>
    <i r="2">
      <x v="19"/>
    </i>
    <i t="default" r="1">
      <x v="87"/>
    </i>
    <i r="1">
      <x v="89"/>
      <x v="4"/>
    </i>
    <i r="2">
      <x v="5"/>
    </i>
    <i r="2">
      <x v="12"/>
    </i>
    <i r="2">
      <x v="13"/>
    </i>
    <i r="2">
      <x v="18"/>
    </i>
    <i r="2">
      <x v="19"/>
    </i>
    <i r="2">
      <x v="20"/>
    </i>
    <i t="default" r="1">
      <x v="89"/>
    </i>
    <i r="1">
      <x v="93"/>
      <x v="18"/>
    </i>
    <i r="2">
      <x v="19"/>
    </i>
    <i t="default" r="1">
      <x v="93"/>
    </i>
    <i r="1">
      <x v="96"/>
      <x v="2"/>
    </i>
    <i r="2">
      <x v="3"/>
    </i>
    <i r="2">
      <x v="5"/>
    </i>
    <i r="2">
      <x v="6"/>
    </i>
    <i r="2">
      <x v="19"/>
    </i>
    <i t="default" r="1">
      <x v="96"/>
    </i>
    <i r="1">
      <x v="103"/>
      <x v="2"/>
    </i>
    <i r="2">
      <x v="3"/>
    </i>
    <i r="2">
      <x v="4"/>
    </i>
    <i r="2">
      <x v="5"/>
    </i>
    <i r="2">
      <x v="6"/>
    </i>
    <i r="2">
      <x v="7"/>
    </i>
    <i r="2">
      <x v="18"/>
    </i>
    <i r="2">
      <x v="19"/>
    </i>
    <i t="default" r="1">
      <x v="103"/>
    </i>
    <i r="1">
      <x v="108"/>
      <x v="18"/>
    </i>
    <i r="2">
      <x v="19"/>
    </i>
    <i t="default" r="1">
      <x v="108"/>
    </i>
    <i r="1">
      <x v="122"/>
      <x v="18"/>
    </i>
    <i r="2">
      <x v="19"/>
    </i>
    <i t="default" r="1">
      <x v="122"/>
    </i>
    <i r="1">
      <x v="136"/>
      <x v="18"/>
    </i>
    <i t="default" r="1">
      <x v="136"/>
    </i>
    <i r="1">
      <x v="143"/>
      <x v="18"/>
    </i>
    <i r="2">
      <x v="19"/>
    </i>
    <i t="default" r="1">
      <x v="143"/>
    </i>
    <i r="1">
      <x v="151"/>
      <x v="5"/>
    </i>
    <i r="2">
      <x v="18"/>
    </i>
    <i r="2">
      <x v="19"/>
    </i>
    <i t="default" r="1">
      <x v="151"/>
    </i>
    <i r="1">
      <x v="157"/>
      <x v="18"/>
    </i>
    <i r="2">
      <x v="19"/>
    </i>
    <i t="default" r="1">
      <x v="157"/>
    </i>
    <i r="1">
      <x v="162"/>
      <x v="2"/>
    </i>
    <i r="2">
      <x v="3"/>
    </i>
    <i r="2">
      <x v="6"/>
    </i>
    <i r="2">
      <x v="7"/>
    </i>
    <i r="2">
      <x v="13"/>
    </i>
    <i r="2">
      <x v="18"/>
    </i>
    <i t="default" r="1">
      <x v="162"/>
    </i>
    <i r="1">
      <x v="164"/>
      <x v="5"/>
    </i>
    <i r="2">
      <x v="18"/>
    </i>
    <i r="2">
      <x v="19"/>
    </i>
    <i t="default" r="1">
      <x v="164"/>
    </i>
    <i r="1">
      <x v="165"/>
      <x v="4"/>
    </i>
    <i r="2">
      <x v="5"/>
    </i>
    <i r="2">
      <x v="12"/>
    </i>
    <i r="2">
      <x v="13"/>
    </i>
    <i r="2">
      <x v="18"/>
    </i>
    <i r="2">
      <x v="19"/>
    </i>
    <i t="default" r="1">
      <x v="165"/>
    </i>
    <i t="default">
      <x v="12"/>
    </i>
    <i>
      <x v="13"/>
      <x v="39"/>
      <x v="2"/>
    </i>
    <i r="2">
      <x v="3"/>
    </i>
    <i r="2">
      <x v="4"/>
    </i>
    <i r="2">
      <x v="5"/>
    </i>
    <i r="2">
      <x v="12"/>
    </i>
    <i r="2">
      <x v="13"/>
    </i>
    <i r="2">
      <x v="18"/>
    </i>
    <i r="2">
      <x v="19"/>
    </i>
    <i t="default" r="1">
      <x v="39"/>
    </i>
    <i r="1">
      <x v="50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2"/>
    </i>
    <i r="2">
      <x v="18"/>
    </i>
    <i r="2">
      <x v="19"/>
    </i>
    <i t="default" r="1">
      <x v="50"/>
    </i>
    <i r="1">
      <x v="54"/>
      <x/>
    </i>
    <i r="2">
      <x v="1"/>
    </i>
    <i r="2">
      <x v="2"/>
    </i>
    <i r="2">
      <x v="3"/>
    </i>
    <i r="2">
      <x v="6"/>
    </i>
    <i r="2">
      <x v="7"/>
    </i>
    <i r="2">
      <x v="18"/>
    </i>
    <i r="2">
      <x v="19"/>
    </i>
    <i t="default" r="1">
      <x v="54"/>
    </i>
    <i r="1">
      <x v="71"/>
      <x v="4"/>
    </i>
    <i r="2">
      <x v="5"/>
    </i>
    <i r="2">
      <x v="18"/>
    </i>
    <i r="2">
      <x v="19"/>
    </i>
    <i t="default" r="1">
      <x v="71"/>
    </i>
    <i r="1">
      <x v="136"/>
      <x v="1"/>
    </i>
    <i r="2">
      <x v="4"/>
    </i>
    <i r="2">
      <x v="5"/>
    </i>
    <i r="2">
      <x v="12"/>
    </i>
    <i r="2">
      <x v="13"/>
    </i>
    <i r="2">
      <x v="18"/>
    </i>
    <i r="2">
      <x v="19"/>
    </i>
    <i t="default" r="1">
      <x v="136"/>
    </i>
    <i r="1">
      <x v="165"/>
      <x v="2"/>
    </i>
    <i r="2">
      <x v="3"/>
    </i>
    <i r="2">
      <x v="4"/>
    </i>
    <i r="2">
      <x v="5"/>
    </i>
    <i r="2">
      <x v="12"/>
    </i>
    <i r="2">
      <x v="13"/>
    </i>
    <i r="2">
      <x v="18"/>
    </i>
    <i r="2">
      <x v="19"/>
    </i>
    <i t="default" r="1">
      <x v="165"/>
    </i>
    <i t="default">
      <x v="13"/>
    </i>
    <i>
      <x v="14"/>
      <x v="116"/>
      <x v="1"/>
    </i>
    <i r="2">
      <x v="2"/>
    </i>
    <i r="2">
      <x v="3"/>
    </i>
    <i r="2">
      <x v="6"/>
    </i>
    <i r="2">
      <x v="7"/>
    </i>
    <i r="2">
      <x v="9"/>
    </i>
    <i r="2">
      <x v="10"/>
    </i>
    <i t="default" r="1">
      <x v="116"/>
    </i>
    <i t="default">
      <x v="14"/>
    </i>
    <i>
      <x v="15"/>
      <x v="34"/>
      <x/>
    </i>
    <i r="2">
      <x v="1"/>
    </i>
    <i r="2">
      <x v="3"/>
    </i>
    <i r="2">
      <x v="4"/>
    </i>
    <i r="2">
      <x v="5"/>
    </i>
    <i r="2">
      <x v="7"/>
    </i>
    <i r="2">
      <x v="18"/>
    </i>
    <i r="2">
      <x v="19"/>
    </i>
    <i t="default" r="1">
      <x v="34"/>
    </i>
    <i r="1">
      <x v="71"/>
      <x v="2"/>
    </i>
    <i r="2">
      <x v="3"/>
    </i>
    <i r="2">
      <x v="5"/>
    </i>
    <i r="2">
      <x v="6"/>
    </i>
    <i r="2">
      <x v="7"/>
    </i>
    <i r="2">
      <x v="18"/>
    </i>
    <i r="2">
      <x v="19"/>
    </i>
    <i t="default" r="1">
      <x v="71"/>
    </i>
    <i r="1">
      <x v="89"/>
      <x v="4"/>
    </i>
    <i r="2">
      <x v="5"/>
    </i>
    <i r="2">
      <x v="12"/>
    </i>
    <i r="2">
      <x v="13"/>
    </i>
    <i r="2">
      <x v="18"/>
    </i>
    <i r="2">
      <x v="19"/>
    </i>
    <i t="default" r="1">
      <x v="89"/>
    </i>
    <i r="1">
      <x v="102"/>
      <x v="2"/>
    </i>
    <i r="2">
      <x v="3"/>
    </i>
    <i r="2">
      <x v="4"/>
    </i>
    <i r="2">
      <x v="5"/>
    </i>
    <i r="2">
      <x v="6"/>
    </i>
    <i r="2">
      <x v="7"/>
    </i>
    <i r="2">
      <x v="12"/>
    </i>
    <i r="2">
      <x v="13"/>
    </i>
    <i r="2">
      <x v="18"/>
    </i>
    <i r="2">
      <x v="19"/>
    </i>
    <i t="default" r="1">
      <x v="102"/>
    </i>
    <i t="default">
      <x v="15"/>
    </i>
    <i>
      <x v="16"/>
      <x v="117"/>
      <x v="4"/>
    </i>
    <i r="2">
      <x v="5"/>
    </i>
    <i r="2">
      <x v="12"/>
    </i>
    <i r="2">
      <x v="13"/>
    </i>
    <i r="2">
      <x v="18"/>
    </i>
    <i r="2">
      <x v="19"/>
    </i>
    <i t="default" r="1">
      <x v="117"/>
    </i>
    <i t="default"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alor Total" fld="11" baseField="0"/>
    <dataField name="SUM of Quantidad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gpe.sea.sc.gov.br/sgpe/openPage?openAddress=eyJhZGRyZXNzIjoiL2NwYXYvdmlzdWFsaXphclByb2Nlc3NvLmRvP3Byb2Nlc3NvUEs9MzIwMiwyMDAzMywyMDIyIiwiY3VycmVudE1vZHVsZSI6eyJjZE1vZHVsbyI6IlNHUEUiLCJjZFNpc3RlbWEiOiIxIiwibm1Nb2R1bG8iOiIifX0%3D" TargetMode="External"/><Relationship Id="rId13" Type="http://schemas.openxmlformats.org/officeDocument/2006/relationships/hyperlink" Target="https://sgpe.sea.sc.gov.br/sgpe/openPage?openAddress=eyJhZGRyZXNzIjoiL2NwYXYvdmlzdWFsaXphclByb2Nlc3NvLmRvP3Byb2Nlc3NvUEs9MTM3OSwyMDAzMywyMDIxIiwiY3VycmVudE1vZHVsZSI6eyJjZE1vZHVsbyI6IlNHUEUiLCJjZFNpc3RlbWEiOiIxIiwibm1Nb2R1bG8iOiIifX0%3D" TargetMode="External"/><Relationship Id="rId18" Type="http://schemas.openxmlformats.org/officeDocument/2006/relationships/hyperlink" Target="https://drive.google.com/file/d/1s8uZ1K50So5rH3H5j5i9ZmrPcq4OrJS3/view?usp=sharing" TargetMode="External"/><Relationship Id="rId26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Relationship Id="rId3" Type="http://schemas.openxmlformats.org/officeDocument/2006/relationships/hyperlink" Target="https://drive.google.com/file/d/18ihrLjph3bA_47c2Ttmd4Adwdi9-FgoP/view?usp=sharing" TargetMode="External"/><Relationship Id="rId21" Type="http://schemas.openxmlformats.org/officeDocument/2006/relationships/hyperlink" Target="https://drive.google.com/file/d/1s8uZ1K50So5rH3H5j5i9ZmrPcq4OrJS3/view?usp=sharing" TargetMode="External"/><Relationship Id="rId7" Type="http://schemas.openxmlformats.org/officeDocument/2006/relationships/hyperlink" Target="https://sgpe.sea.sc.gov.br/sgpe/openPage?openAddress=eyJhZGRyZXNzIjoiL2NwYXYvdmlzdWFsaXphclByb2Nlc3NvLmRvP3Byb2Nlc3NvUEs9MzI1NCwyMDAzMywyMDIxIiwiY3VycmVudE1vZHVsZSI6eyJjZE1vZHVsbyI6IlNHUEUiLCJjZFNpc3RlbWEiOiIxIiwibm1Nb2R1bG8iOiIifX0%3D" TargetMode="External"/><Relationship Id="rId12" Type="http://schemas.openxmlformats.org/officeDocument/2006/relationships/hyperlink" Target="https://drive.google.com/file/d/1-8dsmT0pkI7fPDLC_DS73Fqlwnb6mUfz/view?usp=sharing" TargetMode="External"/><Relationship Id="rId17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Relationship Id="rId25" Type="http://schemas.openxmlformats.org/officeDocument/2006/relationships/hyperlink" Target="https://sgpe.sea.sc.gov.br/sgpe/openPage?openAddress=eyJhZGRyZXNzIjoiL2NwYXYvdmlzdWFsaXphclByb2Nlc3NvLmRvP3Byb2Nlc3NvUEs9MTQ3OSwyMDAzMywyMDIxIiwiY3VycmVudE1vZHVsZSI6eyJjZE1vZHVsbyI6IlNHUEUiLCJjZFNpc3RlbWEiOiIxIiwibm1Nb2R1bG8iOiIifX0%3D" TargetMode="External"/><Relationship Id="rId2" Type="http://schemas.openxmlformats.org/officeDocument/2006/relationships/hyperlink" Target="https://sgpe.sea.sc.gov.br/sgpe/openPage?openAddress=eyJhZGRyZXNzIjoiL2NwYXYvdmlzdWFsaXphclByb2Nlc3NvLmRvP3Byb2Nlc3NvUEs9MjM3MSwyMDAzMywyMDIxIiwiY3VycmVudE1vZHVsZSI6eyJjZE1vZHVsbyI6IlNHUEUiLCJjZFNpc3RlbWEiOiIxIiwibm1Nb2R1bG8iOiIifX0%3D" TargetMode="External"/><Relationship Id="rId16" Type="http://schemas.openxmlformats.org/officeDocument/2006/relationships/hyperlink" Target="https://sgpe.sea.sc.gov.br/sgpe/openPage?openAddress=eyJhZGRyZXNzIjoiL2NwYXYvdmlzdWFsaXphclByb2Nlc3NvLmRvP3Byb2Nlc3NvUEs9MTQ3OSwyMDAzMywyMDIxIiwiY3VycmVudE1vZHVsZSI6eyJjZE1vZHVsbyI6IlNHUEUiLCJjZFNpc3RlbWEiOiIxIiwibm1Nb2R1bG8iOiIifX0%3D" TargetMode="External"/><Relationship Id="rId20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Relationship Id="rId1" Type="http://schemas.openxmlformats.org/officeDocument/2006/relationships/hyperlink" Target="https://drive.google.com/file/d/1MBm-HLIVx8TOEaFs4FJbxsHrXsxn26dQ/view?usp=sharing" TargetMode="External"/><Relationship Id="rId6" Type="http://schemas.openxmlformats.org/officeDocument/2006/relationships/hyperlink" Target="https://drive.google.com/file/d/1THp2S93ZFUVsop62IFW6m1I_Z003ALqe/view?usp=sharing" TargetMode="External"/><Relationship Id="rId11" Type="http://schemas.openxmlformats.org/officeDocument/2006/relationships/hyperlink" Target="https://sgpe.sea.sc.gov.br/sgpe/openPage?openAddress=eyJhZGRyZXNzIjoiL2NwYXYvdmlzdWFsaXphclByb2Nlc3NvLmRvP3Byb2Nlc3NvUEs9MzgzMCwyMDAzMywyMDIyIiwiY3VycmVudE1vZHVsZSI6eyJjZE1vZHVsbyI6IlNHUEUiLCJjZFNpc3RlbWEiOiIxIiwibm1Nb2R1bG8iOiIifX0%3D" TargetMode="External"/><Relationship Id="rId24" Type="http://schemas.openxmlformats.org/officeDocument/2006/relationships/hyperlink" Target="https://drive.google.com/file/d/1s8uZ1K50So5rH3H5j5i9ZmrPcq4OrJS3/view?usp=sharing" TargetMode="External"/><Relationship Id="rId5" Type="http://schemas.openxmlformats.org/officeDocument/2006/relationships/hyperlink" Target="https://sgpe.sea.sc.gov.br/sgpe/openPage?openAddress=eyJhZGRyZXNzIjoiL2NwYXYvdmlzdWFsaXphclByb2Nlc3NvLmRvP3Byb2Nlc3NvUEs9NDE1NSwyMDAzMywyMDIyIiwiY3VycmVudE1vZHVsZSI6eyJjZE1vZHVsbyI6IlNHUEUiLCJjZFNpc3RlbWEiOiIxIiwibm1Nb2R1bG8iOiIifX0%3D" TargetMode="External"/><Relationship Id="rId15" Type="http://schemas.openxmlformats.org/officeDocument/2006/relationships/hyperlink" Target="https://drive.google.com/file/d/1s8uZ1K50So5rH3H5j5i9ZmrPcq4OrJS3/view?usp=sharing" TargetMode="External"/><Relationship Id="rId23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Relationship Id="rId10" Type="http://schemas.openxmlformats.org/officeDocument/2006/relationships/hyperlink" Target="https://sgpe.sea.sc.gov.br/sgpe/openPage?openAddress=eyJhZGRyZXNzIjoiL2NwYXYvdmlzdWFsaXphclByb2Nlc3NvLmRvP3Byb2Nlc3NvUEs9MTM3OSwyMDAzMywyMDIxIiwiY3VycmVudE1vZHVsZSI6eyJjZE1vZHVsbyI6IlNHUEUiLCJjZFNpc3RlbWEiOiIxIiwibm1Nb2R1bG8iOiIifX0%3D" TargetMode="External"/><Relationship Id="rId19" Type="http://schemas.openxmlformats.org/officeDocument/2006/relationships/hyperlink" Target="https://sgpe.sea.sc.gov.br/sgpe/openPage?openAddress=eyJhZGRyZXNzIjoiL2NwYXYvdmlzdWFsaXphclByb2Nlc3NvLmRvP3Byb2Nlc3NvUEs9MTQ3OSwyMDAzMywyMDIxIiwiY3VycmVudE1vZHVsZSI6eyJjZE1vZHVsbyI6IlNHUEUiLCJjZFNpc3RlbWEiOiIxIiwibm1Nb2R1bG8iOiIifX0%3D" TargetMode="External"/><Relationship Id="rId4" Type="http://schemas.openxmlformats.org/officeDocument/2006/relationships/hyperlink" Target="https://sgpe.sea.sc.gov.br/sgpe/openPage?openAddress=eyJhZGRyZXNzIjoiL2NwYXYvdmlzdWFsaXphclByb2Nlc3NvLmRvP3Byb2Nlc3NvUEs9NzQ1LDIwMDMzLDIwMjIiLCJjdXJyZW50TW9kdWxlIjp7ImNkTW9kdWxvIjoiU0dQRSIsImNkU2lzdGVtYSI6IjEiLCJubU1vZHVsbyI6IiJ9fQ%3D%3D" TargetMode="External"/><Relationship Id="rId9" Type="http://schemas.openxmlformats.org/officeDocument/2006/relationships/hyperlink" Target="https://drive.google.com/file/d/1-8dsmT0pkI7fPDLC_DS73Fqlwnb6mUfz/view?usp=sharing" TargetMode="External"/><Relationship Id="rId14" Type="http://schemas.openxmlformats.org/officeDocument/2006/relationships/hyperlink" Target="https://sgpe.sea.sc.gov.br/sgpe/openPage?openAddress=eyJhZGRyZXNzIjoiL2NwYXYvdmlzdWFsaXphclByb2Nlc3NvLmRvP3Byb2Nlc3NvUEs9NDAzNCwyMDAzMywyMDIyIiwiY3VycmVudE1vZHVsZSI6eyJjZE1vZHVsbyI6IlNHUEUiLCJjZFNpc3RlbWEiOiIxIiwibm1Nb2R1bG8iOiIifX0%3D" TargetMode="External"/><Relationship Id="rId22" Type="http://schemas.openxmlformats.org/officeDocument/2006/relationships/hyperlink" Target="https://sgpe.sea.sc.gov.br/sgpe/openPage?openAddress=eyJhZGRyZXNzIjoiL2NwYXYvdmlzdWFsaXphclByb2Nlc3NvLmRvP3Byb2Nlc3NvUEs9MTQ3OSwyMDAzMywyMDIxIiwiY3VycmVudE1vZHVsZSI6eyJjZE1vZHVsbyI6IlNHUEUiLCJjZFNpc3RlbWEiOiIxIiwibm1Nb2R1bG8iOiIifX0%3D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sgpe.sea.sc.gov.br/sgpe/openPage?openAddress=eyJhZGRyZXNzIjoiL2NwYXYvdmlzdWFsaXphclByb2Nlc3NvLmRvP3Byb2Nlc3NvUEs9ODU4LDIwMDMzLDIwMjEiLCJjdXJyZW50TW9kdWxlIjp7ImNkTW9kdWxvIjoiU0dQRSIsImNkU2lzdGVtYSI6IjEiLCJubU1vZHVsbyI6IiJ9fQ%3D%3D" TargetMode="External"/><Relationship Id="rId170" Type="http://schemas.openxmlformats.org/officeDocument/2006/relationships/hyperlink" Target="https://sgpe.sea.sc.gov.br/sgpe/openPage?openAddress=eyJhZGRyZXNzIjoiL2NwYXYvdmlzdWFsaXphclByb2Nlc3NvLmRvP3Byb2Nlc3NvUEs9MjY3MiwyMDAzMywyMDIxIiwiY3VycmVudE1vZHVsZSI6eyJjZE1vZHVsbyI6IlNHUEUiLCJjZFNpc3RlbWEiOiIxIiwibm1Nb2R1bG8iOiIifX0%3D" TargetMode="External"/><Relationship Id="rId268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475" Type="http://schemas.openxmlformats.org/officeDocument/2006/relationships/hyperlink" Target="https://sgpe.sea.sc.gov.br/sgpe/openPage?openAddress=eyJhZGRyZXNzIjoiL2NwYXYvdmlzdWFsaXphclByb2Nlc3NvLmRvP3Byb2Nlc3NvUEs9MzY5NSwyMDAzMywyMDIwIiwiY3VycmVudE1vZHVsZSI6eyJjZE1vZHVsbyI6IlNHUEUiLCJjZFNpc3RlbWEiOiIxIiwibm1Nb2R1bG8iOiIifX0%3D" TargetMode="External"/><Relationship Id="rId682" Type="http://schemas.openxmlformats.org/officeDocument/2006/relationships/hyperlink" Target="https://sgpe.sea.sc.gov.br/sgpe/openPage?openAddress=eyJhZGRyZXNzIjoiL2NwYXYvdmlzdWFsaXphclByb2Nlc3NvLmRvP3Byb2Nlc3NvUEs9MTAwNywyMDAzMywyMDIyIiwiY3VycmVudE1vZHVsZSI6eyJjZE1vZHVsbyI6IlNHUEUiLCJjZFNpc3RlbWEiOiIxIiwibm1Nb2R1bG8iOiIifX0%3D" TargetMode="External"/><Relationship Id="rId128" Type="http://schemas.openxmlformats.org/officeDocument/2006/relationships/hyperlink" Target="https://sgpe.sea.sc.gov.br/sgpe/openPage?openAddress=eyJhZGRyZXNzIjoiL2NwYXYvdmlzdWFsaXphclByb2Nlc3NvLmRvP3Byb2Nlc3NvUEs9MTQ3OCwyMDAzMywyMDIxIiwiY3VycmVudE1vZHVsZSI6eyJjZE1vZHVsbyI6IlNHUEUiLCJjZFNpc3RlbWEiOiIxIiwibm1Nb2R1bG8iOiIifX0%3D" TargetMode="External"/><Relationship Id="rId335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542" Type="http://schemas.openxmlformats.org/officeDocument/2006/relationships/hyperlink" Target="https://sgpe.sea.sc.gov.br/sgpe/openPage?openAddress=eyJhZGRyZXNzIjoiL2NwYXYvdmlzdWFsaXphclByb2Nlc3NvLmRvP3Byb2Nlc3NvUEs9NzA4LDIwMDMzLDIwMjIiLCJjdXJyZW50TW9kdWxlIjp7ImNkTW9kdWxvIjoiU0dQRSIsImNkU2lzdGVtYSI6IjEiLCJubU1vZHVsbyI6IiJ9fQ%3D%3D" TargetMode="External"/><Relationship Id="rId987" Type="http://schemas.openxmlformats.org/officeDocument/2006/relationships/hyperlink" Target="https://sgpe.sea.sc.gov.br/sgpe/openPage?openAddress=eyJhZGRyZXNzIjoiL2NwYXYvdmlzdWFsaXphclByb2Nlc3NvLmRvP3Byb2Nlc3NvUEs9MzA4MCwyMDAzMywyMDIyIiwiY3VycmVudE1vZHVsZSI6eyJjZE1vZHVsbyI6IlNHUEUiLCJjZFNpc3RlbWEiOiIxIiwibm1Nb2R1bG8iOiIifX0%3D" TargetMode="External"/><Relationship Id="rId1172" Type="http://schemas.openxmlformats.org/officeDocument/2006/relationships/hyperlink" Target="https://sgpe.sea.sc.gov.br/sgpe/openPage?openAddress=eyJhZGRyZXNzIjoiL2NwYXYvdmlzdWFsaXphclByb2Nlc3NvLmRvP3Byb2Nlc3NvUEs9Mjg1LDIwMDMzLDIwMjMiLCJjdXJyZW50TW9kdWxlIjp7ImNkTW9kdWxvIjoiU0dQRSIsImNkU2lzdGVtYSI6IjEiLCJubU1vZHVsbyI6IiJ9fQ%3D%3D" TargetMode="External"/><Relationship Id="rId402" Type="http://schemas.openxmlformats.org/officeDocument/2006/relationships/hyperlink" Target="https://sgpe.sea.sc.gov.br/sgpe/openPage?openAddress=eyJhZGRyZXNzIjoiL2NwYXYvdmlzdWFsaXphclByb2Nlc3NvLmRvP3Byb2Nlc3NvUEs9MzA2MCwyMDAzMywyMDIxIiwiY3VycmVudE1vZHVsZSI6eyJjZE1vZHVsbyI6IlNHUEUiLCJjZFNpc3RlbWEiOiIxIiwibm1Nb2R1bG8iOiIifX0%3D" TargetMode="External"/><Relationship Id="rId847" Type="http://schemas.openxmlformats.org/officeDocument/2006/relationships/hyperlink" Target="https://sgpe.sea.sc.gov.br/sgpe/openPage?openAddress=eyJhZGRyZXNzIjoiL2NwYXYvdmlzdWFsaXphclByb2Nlc3NvLmRvP3Byb2Nlc3NvUEs9MjM4NywyMDAzMywyMDIyIiwiY3VycmVudE1vZHVsZSI6eyJjZE1vZHVsbyI6IlNHUEUiLCJjZFNpc3RlbWEiOiIxIiwibm1Nb2R1bG8iOiIifX0%3D" TargetMode="External"/><Relationship Id="rId1032" Type="http://schemas.openxmlformats.org/officeDocument/2006/relationships/hyperlink" Target="https://sgpe.sea.sc.gov.br/sgpe/openPage?openAddress=eyJhZGRyZXNzIjoiL2NwYXYvdmlzdWFsaXphclByb2Nlc3NvLmRvP3Byb2Nlc3NvUEs9NDIxNCwyMDAzMywyMDIyIiwiY3VycmVudE1vZHVsZSI6eyJjZE1vZHVsbyI6IlNHUEUiLCJjZFNpc3RlbWEiOiIxIiwibm1Nb2R1bG8iOiIifX0%3D" TargetMode="External"/><Relationship Id="rId707" Type="http://schemas.openxmlformats.org/officeDocument/2006/relationships/hyperlink" Target="https://sgpe.sea.sc.gov.br/sgpe/openPage?openAddress=eyJhZGRyZXNzIjoiL2NwYXYvdmlzdWFsaXphclByb2Nlc3NvLmRvP3Byb2Nlc3NvUEs9MTY0MiwyMDAzMywyMDIyIiwiY3VycmVudE1vZHVsZSI6eyJjZE1vZHVsbyI6IlNHUEUiLCJjZFNpc3RlbWEiOiIxIiwibm1Nb2R1bG8iOiIifX0%3D" TargetMode="External"/><Relationship Id="rId914" Type="http://schemas.openxmlformats.org/officeDocument/2006/relationships/hyperlink" Target="https://sgpe.sea.sc.gov.br/sgpe/openPage?openAddress=eyJhZGRyZXNzIjoiL2NwYXYvdmlzdWFsaXphclByb2Nlc3NvLmRvP3Byb2Nlc3NvUEs9MzAzNywyMDAzMywyMDIyIiwiY3VycmVudE1vZHVsZSI6eyJjZE1vZHVsbyI6IlNHUEUiLCJjZFNpc3RlbWEiOiIxIiwibm1Nb2R1bG8iOiIifX0%3D" TargetMode="External"/><Relationship Id="rId43" Type="http://schemas.openxmlformats.org/officeDocument/2006/relationships/hyperlink" Target="https://sgpe.sea.sc.gov.br/sgpe/openPage?openAddress=eyJhZGRyZXNzIjoiL2NwYXYvdmlzdWFsaXphclByb2Nlc3NvLmRvP3Byb2Nlc3NvUEs9Mzg4OSwyMDAzMywyMDIwIiwiY3VycmVudE1vZHVsZSI6eyJjZE1vZHVsbyI6IlNHUEUiLCJjZFNpc3RlbWEiOiIxIiwibm1Nb2R1bG8iOiIifX0%3D" TargetMode="External"/><Relationship Id="rId192" Type="http://schemas.openxmlformats.org/officeDocument/2006/relationships/hyperlink" Target="https://sgpe.sea.sc.gov.br/sgpe/openPage?openAddress=eyJhZGRyZXNzIjoiL2NwYXYvdmlzdWFsaXphclByb2Nlc3NvLmRvP3Byb2Nlc3NvUEs9MjA5MSwyMDAzMywyMDIxIiwiY3VycmVudE1vZHVsZSI6eyJjZE1vZHVsbyI6IlNHUEUiLCJjZFNpc3RlbWEiOiIxIiwibm1Nb2R1bG8iOiIifX0%3D" TargetMode="External"/><Relationship Id="rId497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357" Type="http://schemas.openxmlformats.org/officeDocument/2006/relationships/hyperlink" Target="https://sgpe.sea.sc.gov.br/sgpe/openPage?openAddress=eyJhZGRyZXNzIjoiL2NwYXYvdmlzdWFsaXphclByb2Nlc3NvLmRvP3Byb2Nlc3NvUEs9MjkzMSwyMDAzMywyMDIxIiwiY3VycmVudE1vZHVsZSI6eyJjZE1vZHVsbyI6IlNHUEUiLCJjZFNpc3RlbWEiOiIxIiwibm1Nb2R1bG8iOiIifX0%3D" TargetMode="External"/><Relationship Id="rId1194" Type="http://schemas.openxmlformats.org/officeDocument/2006/relationships/hyperlink" Target="https://sgpe.sea.sc.gov.br/sgpe/openPage?openAddress=eyJhZGRyZXNzIjoiL2NwYXYvdmlzdWFsaXphclByb2Nlc3NvLmRvP3Byb2Nlc3NvUEs9NTA2LDIwMDMzLDIwMjMiLCJjdXJyZW50TW9kdWxlIjp7ImNkTW9kdWxvIjoiU0dQRSIsImNkU2lzdGVtYSI6IjEiLCJubU1vZHVsbyI6IiJ9fQ%3D%3D" TargetMode="External"/><Relationship Id="rId217" Type="http://schemas.openxmlformats.org/officeDocument/2006/relationships/hyperlink" Target="https://sgpe.sea.sc.gov.br/sgpe/openPage?openAddress=eyJhZGRyZXNzIjoiL2NwYXYvdmlzdWFsaXphclByb2Nlc3NvLmRvP3Byb2Nlc3NvUEs9MTYyMCwyMDAzMywyMDIxIiwiY3VycmVudE1vZHVsZSI6eyJjZE1vZHVsbyI6IlNHUEUiLCJjZFNpc3RlbWEiOiIxIiwibm1Nb2R1bG8iOiIifX0%3D" TargetMode="External"/><Relationship Id="rId564" Type="http://schemas.openxmlformats.org/officeDocument/2006/relationships/hyperlink" Target="https://sgpe.sea.sc.gov.br/sgpe/openPage?openAddress=eyJhZGRyZXNzIjoiL2NwYXYvdmlzdWFsaXphclByb2Nlc3NvLmRvP3Byb2Nlc3NvUEs9MjE2LDIwMDMzLDIwMjIiLCJjdXJyZW50TW9kdWxlIjp7ImNkTW9kdWxvIjoiU0dQRSIsImNkU2lzdGVtYSI6IjEiLCJubU1vZHVsbyI6IiJ9fQ%3D%3D" TargetMode="External"/><Relationship Id="rId771" Type="http://schemas.openxmlformats.org/officeDocument/2006/relationships/hyperlink" Target="https://sgpe.sea.sc.gov.br/sgpe/openPage?openAddress=eyJhZGRyZXNzIjoiL2NwYXYvdmlzdWFsaXphclByb2Nlc3NvLmRvP3Byb2Nlc3NvUEs9MTY3NiwyMDAzMywyMDIyIiwiY3VycmVudE1vZHVsZSI6eyJjZE1vZHVsbyI6IlNHUEUiLCJjZFNpc3RlbWEiOiIxIiwibm1Nb2R1bG8iOiIifX0%3D" TargetMode="External"/><Relationship Id="rId869" Type="http://schemas.openxmlformats.org/officeDocument/2006/relationships/hyperlink" Target="https://sgpe.sea.sc.gov.br/sgpe/openPage?openAddress=eyJhZGRyZXNzIjoiL2NwYXYvdmlzdWFsaXphclByb2Nlc3NvLmRvP3Byb2Nlc3NvUEs9MjQzNiwyMDAzMywyMDIyIiwiY3VycmVudE1vZHVsZSI6eyJjZE1vZHVsbyI6IlNHUEUiLCJjZFNpc3RlbWEiOiIxIiwibm1Nb2R1bG8iOiIifX0%3D" TargetMode="External"/><Relationship Id="rId424" Type="http://schemas.openxmlformats.org/officeDocument/2006/relationships/hyperlink" Target="https://sgpe.sea.sc.gov.br/sgpe/openPage?openAddress=eyJhZGRyZXNzIjoiL2NwYXYvdmlzdWFsaXphclByb2Nlc3NvLmRvP3Byb2Nlc3NvUEs9MTMwLDIwMDMzLDIwMjEiLCJjdXJyZW50TW9kdWxlIjp7ImNkTW9kdWxvIjoiU0dQRSIsImNkU2lzdGVtYSI6IjEiLCJubU1vZHVsbyI6IiJ9fQ%3D%3D" TargetMode="External"/><Relationship Id="rId631" Type="http://schemas.openxmlformats.org/officeDocument/2006/relationships/hyperlink" Target="https://sgpe.sea.sc.gov.br/sgpe/openPage?openAddress=eyJhZGRyZXNzIjoiL2NwYXYvdmlzdWFsaXphclByb2Nlc3NvLmRvP3Byb2Nlc3NvUEs9OTEwLDIwMDMzLDIwMjIiLCJjdXJyZW50TW9kdWxlIjp7ImNkTW9kdWxvIjoiU0dQRSIsImNkU2lzdGVtYSI6IjEiLCJubU1vZHVsbyI6IiJ9fQ%3D%3D" TargetMode="External"/><Relationship Id="rId729" Type="http://schemas.openxmlformats.org/officeDocument/2006/relationships/hyperlink" Target="https://sgpe.sea.sc.gov.br/sgpe/openPage?openAddress=eyJhZGRyZXNzIjoiL2NwYXYvdmlzdWFsaXphclByb2Nlc3NvLmRvP3Byb2Nlc3NvUEs9MTY2NSwyMDAzMywyMDIyIiwiY3VycmVudE1vZHVsZSI6eyJjZE1vZHVsbyI6IlNHUEUiLCJjZFNpc3RlbWEiOiIxIiwibm1Nb2R1bG8iOiIifX0%3D" TargetMode="External"/><Relationship Id="rId1054" Type="http://schemas.openxmlformats.org/officeDocument/2006/relationships/hyperlink" Target="https://sgpe.sea.sc.gov.br/sgpe/openPage?openAddress=eyJhZGRyZXNzIjoiL2NwYXYvdmlzdWFsaXphclByb2Nlc3NvLmRvP3Byb2Nlc3NvUEs9NDIzNywyMDAzMywyMDIyIiwiY3VycmVudE1vZHVsZSI6eyJjZE1vZHVsbyI6IlNHUEUiLCJjZFNpc3RlbWEiOiIxIiwibm1Nb2R1bG8iOiIifX0%3D" TargetMode="External"/><Relationship Id="rId936" Type="http://schemas.openxmlformats.org/officeDocument/2006/relationships/hyperlink" Target="https://sgpe.sea.sc.gov.br/sgpe/openPage?openAddress=eyJhZGRyZXNzIjoiL2NwYXYvdmlzdWFsaXphclByb2Nlc3NvLmRvP3Byb2Nlc3NvUEs9MzA1MiwyMDAzMywyMDIyIiwiY3VycmVudE1vZHVsZSI6eyJjZE1vZHVsbyI6IlNHUEUiLCJjZFNpc3RlbWEiOiIxIiwibm1Nb2R1bG8iOiIifX0%3D" TargetMode="External"/><Relationship Id="rId1121" Type="http://schemas.openxmlformats.org/officeDocument/2006/relationships/hyperlink" Target="https://sgpe.sea.sc.gov.br/sgpe/openPage?openAddress=eyJhZGRyZXNzIjoiL2NwYXYvdmlzdWFsaXphclByb2Nlc3NvLmRvP3Byb2Nlc3NvUEs9NDUwMCwyMDAzMywyMDIyIiwiY3VycmVudE1vZHVsZSI6eyJjZE1vZHVsbyI6IlNHUEUiLCJjZFNpc3RlbWEiOiIxIiwibm1Nb2R1bG8iOiIifX0%3D" TargetMode="External"/><Relationship Id="rId1219" Type="http://schemas.openxmlformats.org/officeDocument/2006/relationships/hyperlink" Target="https://sgpe.sea.sc.gov.br/sgpe/openPage?openAddress=eyJhZGRyZXNzIjoiL2NwYXYvdmlzdWFsaXphclByb2Nlc3NvLmRvP3Byb2Nlc3NvUEs9NzUxLDIwMDMzLDIwMjMiLCJjdXJyZW50TW9kdWxlIjp7ImNkTW9kdWxvIjoiU0dQRSIsImNkU2lzdGVtYSI6IjEiLCJubU1vZHVsbyI6IiJ9fQ%3D%3D" TargetMode="External"/><Relationship Id="rId65" Type="http://schemas.openxmlformats.org/officeDocument/2006/relationships/hyperlink" Target="https://sgpe.sea.sc.gov.br/sgpe/openPage?openAddress=eyJhZGRyZXNzIjoiL2NwYXYvdmlzdWFsaXphclByb2Nlc3NvLmRvP3Byb2Nlc3NvUEs9MTgxLDIwMDMzLDIwMjEiLCJjdXJyZW50TW9kdWxlIjp7ImNkTW9kdWxvIjoiU0dQRSIsImNkU2lzdGVtYSI6IjEiLCJubU1vZHVsbyI6IiJ9fQ%3D%3D" TargetMode="External"/><Relationship Id="rId281" Type="http://schemas.openxmlformats.org/officeDocument/2006/relationships/hyperlink" Target="https://sgpe.sea.sc.gov.br/sgpe/openPage?openAddress=eyJhZGRyZXNzIjoiL2NwYXYvdmlzdWFsaXphclByb2Nlc3NvLmRvP3Byb2Nlc3NvUEs9MTgwOSwyMDAzMywyMDIxIiwiY3VycmVudE1vZHVsZSI6eyJjZE1vZHVsbyI6IlNHUEUiLCJjZFNpc3RlbWEiOiIxIiwibm1Nb2R1bG8iOiIifX0%3D" TargetMode="External"/><Relationship Id="rId141" Type="http://schemas.openxmlformats.org/officeDocument/2006/relationships/hyperlink" Target="https://sgpe.sea.sc.gov.br/sgpe/openPage?openAddress=eyJhZGRyZXNzIjoiL2NwYXYvdmlzdWFsaXphclByb2Nlc3NvLmRvP3Byb2Nlc3NvUEs9MTEzNSwyMDAzMywyMDIxIiwiY3VycmVudE1vZHVsZSI6eyJjZE1vZHVsbyI6IlNHUEUiLCJjZFNpc3RlbWEiOiIxIiwibm1Nb2R1bG8iOiIifX0%3D" TargetMode="External"/><Relationship Id="rId379" Type="http://schemas.openxmlformats.org/officeDocument/2006/relationships/hyperlink" Target="https://sgpe.sea.sc.gov.br/sgpe/openPage?openAddress=eyJhZGRyZXNzIjoiL2NwYXYvdmlzdWFsaXphclByb2Nlc3NvLmRvP3Byb2Nlc3NvUEs9MzgzNywyMDAzMywyMDIwIiwiY3VycmVudE1vZHVsZSI6eyJjZE1vZHVsbyI6IlNHUEUiLCJjZFNpc3RlbWEiOiIxIiwibm1Nb2R1bG8iOiIifX0%3D" TargetMode="External"/><Relationship Id="rId586" Type="http://schemas.openxmlformats.org/officeDocument/2006/relationships/hyperlink" Target="https://sgpe.sea.sc.gov.br/sgpe/openPage?openAddress=eyJhZGRyZXNzIjoiL2NwYXYvdmlzdWFsaXphclByb2Nlc3NvLmRvP3Byb2Nlc3NvUEs9NDg3LDIwMDMzLDIwMjIiLCJjdXJyZW50TW9kdWxlIjp7ImNkTW9kdWxvIjoiU0dQRSIsImNkU2lzdGVtYSI6IjEiLCJubU1vZHVsbyI6IiJ9fQ%3D%3D" TargetMode="External"/><Relationship Id="rId793" Type="http://schemas.openxmlformats.org/officeDocument/2006/relationships/hyperlink" Target="https://sgpe.sea.sc.gov.br/sgpe/openPage?openAddress=eyJhZGRyZXNzIjoiL2NwYXYvdmlzdWFsaXphclByb2Nlc3NvLmRvP3Byb2Nlc3NvUEs9MTc3MywyMDAzMywyMDIyIiwiY3VycmVudE1vZHVsZSI6eyJjZE1vZHVsbyI6IlNHUEUiLCJjZFNpc3RlbWEiOiIxIiwibm1Nb2R1bG8iOiIifX0%3D" TargetMode="External"/><Relationship Id="rId7" Type="http://schemas.openxmlformats.org/officeDocument/2006/relationships/hyperlink" Target="https://sgpe.sea.sc.gov.br/sgpe/openPage?openAddress=eyJhZGRyZXNzIjoiL2NwYXYvdmlzdWFsaXphclByb2Nlc3NvLmRvP3Byb2Nlc3NvUEs9ODksMjAwMzMsMjAyMSIsImN1cnJlbnRNb2R1bGUiOnsiY2RNb2R1bG8iOiJTR1BFIiwiY2RTaXN0ZW1hIjoiMSIsIm5tTW9kdWxvIjoiIn19" TargetMode="External"/><Relationship Id="rId239" Type="http://schemas.openxmlformats.org/officeDocument/2006/relationships/hyperlink" Target="https://sgpe.sea.sc.gov.br/sgpe/openPage?openAddress=eyJhZGRyZXNzIjoiL2NwYXYvdmlzdWFsaXphclByb2Nlc3NvLmRvP3Byb2Nlc3NvUEs9MTc2NiwyMDAzMywyMDIxIiwiY3VycmVudE1vZHVsZSI6eyJjZE1vZHVsbyI6IlNHUEUiLCJjZFNpc3RlbWEiOiIxIiwibm1Nb2R1bG8iOiIifX0%3D" TargetMode="External"/><Relationship Id="rId446" Type="http://schemas.openxmlformats.org/officeDocument/2006/relationships/hyperlink" Target="https://sgpe.sea.sc.gov.br/sgpe/openPage?openAddress=eyJhZGRyZXNzIjoiL2NwYXYvdmlzdWFsaXphclByb2Nlc3NvLmRvP3Byb2Nlc3NvUEs9MzM2NywyMDAzMywyMDIxIiwiY3VycmVudE1vZHVsZSI6eyJjZE1vZHVsbyI6IlNHUEUiLCJjZFNpc3RlbWEiOiIxIiwibm1Nb2R1bG8iOiIifX0%3D" TargetMode="External"/><Relationship Id="rId653" Type="http://schemas.openxmlformats.org/officeDocument/2006/relationships/hyperlink" Target="https://sgpe.sea.sc.gov.br/sgpe/openPage?openAddress=eyJhZGRyZXNzIjoiL2NwYXYvdmlzdWFsaXphclByb2Nlc3NvLmRvP3Byb2Nlc3NvUEs9OTE5LDIwMDMzLDIwMjIiLCJjdXJyZW50TW9kdWxlIjp7ImNkTW9kdWxvIjoiU0dQRSIsImNkU2lzdGVtYSI6IjEiLCJubU1vZHVsbyI6IiJ9fQ%3D%3D" TargetMode="External"/><Relationship Id="rId1076" Type="http://schemas.openxmlformats.org/officeDocument/2006/relationships/hyperlink" Target="https://sgpe.sea.sc.gov.br/sgpe/openPage?openAddress=eyJhZGRyZXNzIjoiL2NwYXYvdmlzdWFsaXphclByb2Nlc3NvLmRvP3Byb2Nlc3NvUEs9NDM1MiwyMDAzMywyMDIyIiwiY3VycmVudE1vZHVsZSI6eyJjZE1vZHVsbyI6IlNHUEUiLCJjZFNpc3RlbWEiOiIxIiwibm1Nb2R1bG8iOiIifX0%3D" TargetMode="External"/><Relationship Id="rId306" Type="http://schemas.openxmlformats.org/officeDocument/2006/relationships/hyperlink" Target="https://sgpe.sea.sc.gov.br/sgpe/openPage?openAddress=eyJhZGRyZXNzIjoiL2NwYXYvdmlzdWFsaXphclByb2Nlc3NvLmRvP3Byb2Nlc3NvUEs9Mjg4OSwyMDAzMywyMDIxIiwiY3VycmVudE1vZHVsZSI6eyJjZE1vZHVsbyI6IlNHUEUiLCJjZFNpc3RlbWEiOiIxIiwibm1Nb2R1bG8iOiIifX0%3D" TargetMode="External"/><Relationship Id="rId860" Type="http://schemas.openxmlformats.org/officeDocument/2006/relationships/hyperlink" Target="https://sgpe.sea.sc.gov.br/sgpe/openPage?openAddress=eyJhZGRyZXNzIjoiL2NwYXYvdmlzdWFsaXphclByb2Nlc3NvLmRvP3Byb2Nlc3NvUEs9MjQxMCwyMDAzMywyMDIyIiwiY3VycmVudE1vZHVsZSI6eyJjZE1vZHVsbyI6IlNHUEUiLCJjZFNpc3RlbWEiOiIxIiwibm1Nb2R1bG8iOiIifX0%3D" TargetMode="External"/><Relationship Id="rId958" Type="http://schemas.openxmlformats.org/officeDocument/2006/relationships/hyperlink" Target="https://sgpe.sea.sc.gov.br/sgpe/openPage?openAddress=eyJhZGRyZXNzIjoiL2NwYXYvdmlzdWFsaXphclByb2Nlc3NvLmRvP3Byb2Nlc3NvUEs9MzA5MSwyMDAzMywyMDIyIiwiY3VycmVudE1vZHVsZSI6eyJjZE1vZHVsbyI6IlNHUEUiLCJjZFNpc3RlbWEiOiIxIiwibm1Nb2R1bG8iOiIifX0%3D" TargetMode="External"/><Relationship Id="rId1143" Type="http://schemas.openxmlformats.org/officeDocument/2006/relationships/hyperlink" Target="https://sgpe.sea.sc.gov.br/sgpe/openPage?openAddress=eyJhZGRyZXNzIjoiL2NwYXYvdmlzdWFsaXphclByb2Nlc3NvLmRvP3Byb2Nlc3NvUEs9NDUyMCwyMDAzMywyMDIyIiwiY3VycmVudE1vZHVsZSI6eyJjZE1vZHVsbyI6IlNHUEUiLCJjZFNpc3RlbWEiOiIxIiwibm1Nb2R1bG8iOiIifX0%3D" TargetMode="External"/><Relationship Id="rId87" Type="http://schemas.openxmlformats.org/officeDocument/2006/relationships/hyperlink" Target="https://sgpe.sea.sc.gov.br/sgpe/openPage?openAddress=eyJhZGRyZXNzIjoiL2NwYXYvdmlzdWFsaXphclByb2Nlc3NvLmRvP3Byb2Nlc3NvUEs9NDA5LDIwMDMzLDIwMjEiLCJjdXJyZW50TW9kdWxlIjp7ImNkTW9kdWxvIjoiU0dQRSIsImNkU2lzdGVtYSI6IjEiLCJubU1vZHVsbyI6IiJ9fQ%3D%3D" TargetMode="External"/><Relationship Id="rId513" Type="http://schemas.openxmlformats.org/officeDocument/2006/relationships/hyperlink" Target="https://sgpe.sea.sc.gov.br/sgpe/openPage?openAddress=eyJhZGRyZXNzIjoiL2NwYXYvdmlzdWFsaXphclByb2Nlc3NvLmRvP3Byb2Nlc3NvUEs9ODksMjAwMzMsMjAyMiIsImN1cnJlbnRNb2R1bGUiOnsiY2RNb2R1bG8iOiJTR1BFIiwiY2RTaXN0ZW1hIjoiMSIsIm5tTW9kdWxvIjoiIn19" TargetMode="External"/><Relationship Id="rId720" Type="http://schemas.openxmlformats.org/officeDocument/2006/relationships/hyperlink" Target="https://sgpe.sea.sc.gov.br/sgpe/openPage?openAddress=eyJhZGRyZXNzIjoiL2NwYXYvdmlzdWFsaXphclByb2Nlc3NvLmRvP3Byb2Nlc3NvUEs9MTY1NCwyMDAzMywyMDIyIiwiY3VycmVudE1vZHVsZSI6eyJjZE1vZHVsbyI6IlNHUEUiLCJjZFNpc3RlbWEiOiIxIiwibm1Nb2R1bG8iOiIifX0%3D" TargetMode="External"/><Relationship Id="rId818" Type="http://schemas.openxmlformats.org/officeDocument/2006/relationships/hyperlink" Target="https://sgpe.sea.sc.gov.br/sgpe/openPage?openAddress=eyJhZGRyZXNzIjoiL2NwYXYvdmlzdWFsaXphclByb2Nlc3NvLmRvP3Byb2Nlc3NvUEs9Nzg1LDIwMDMzLDIwMjIiLCJjdXJyZW50TW9kdWxlIjp7ImNkTW9kdWxvIjoiU0dQRSIsImNkU2lzdGVtYSI6IjEiLCJubU1vZHVsbyI6IiJ9fQ%3D%3D" TargetMode="External"/><Relationship Id="rId1003" Type="http://schemas.openxmlformats.org/officeDocument/2006/relationships/hyperlink" Target="https://sgpe.sea.sc.gov.br/sgpe/openPage?openAddress=eyJhZGRyZXNzIjoiL2NwYXYvdmlzdWFsaXphclByb2Nlc3NvLmRvP3Byb2Nlc3NvUEs9MzExOCwyMDAzMywyMDIyIiwiY3VycmVudE1vZHVsZSI6eyJjZE1vZHVsbyI6IlNHUEUiLCJjZFNpc3RlbWEiOiIxIiwibm1Nb2R1bG8iOiIifX0%3D" TargetMode="External"/><Relationship Id="rId1210" Type="http://schemas.openxmlformats.org/officeDocument/2006/relationships/hyperlink" Target="https://sgpe.sea.sc.gov.br/sgpe/openPage?openAddress=eyJhZGRyZXNzIjoiL2NwYXYvdmlzdWFsaXphclByb2Nlc3NvLmRvP3Byb2Nlc3NvUEs9NTU1LDIwMDMzLDIwMjMiLCJjdXJyZW50TW9kdWxlIjp7ImNkTW9kdWxvIjoiU0dQRSIsImNkU2lzdGVtYSI6IjEiLCJubU1vZHVsbyI6IiJ9fQ%3D%3D" TargetMode="External"/><Relationship Id="rId14" Type="http://schemas.openxmlformats.org/officeDocument/2006/relationships/hyperlink" Target="https://sgpe.sea.sc.gov.br/sgpe/openPage?openAddress=eyJhZGRyZXNzIjoiL2NwYXYvdmlzdWFsaXphclByb2Nlc3NvLmRvP3Byb2Nlc3NvUEs9ODYyLDIwMDMzLDIwMjEiLCJjdXJyZW50TW9kdWxlIjp7ImNkTW9kdWxvIjoiU0dQRSIsImNkU2lzdGVtYSI6IjEiLCJubU1vZHVsbyI6IiJ9fQ%3D%3D" TargetMode="External"/><Relationship Id="rId163" Type="http://schemas.openxmlformats.org/officeDocument/2006/relationships/hyperlink" Target="https://sgpe.sea.sc.gov.br/sgpe/openPage?openAddress=eyJhZGRyZXNzIjoiL2NwYXYvdmlzdWFsaXphclByb2Nlc3NvLmRvP3Byb2Nlc3NvUEs9MjkwNSwyMDAzMywyMDIxIiwiY3VycmVudE1vZHVsZSI6eyJjZE1vZHVsbyI6IlNHUEUiLCJjZFNpc3RlbWEiOiIxIiwibm1Nb2R1bG8iOiIifX0%3D" TargetMode="External"/><Relationship Id="rId370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230" Type="http://schemas.openxmlformats.org/officeDocument/2006/relationships/hyperlink" Target="https://sgpe.sea.sc.gov.br/sgpe/openPage?openAddress=eyJhZGRyZXNzIjoiL2NwYXYvdmlzdWFsaXphclByb2Nlc3NvLmRvP3Byb2Nlc3NvUEs9MTM2MiwyMDAzMywyMDIxIiwiY3VycmVudE1vZHVsZSI6eyJjZE1vZHVsbyI6IlNHUEUiLCJjZFNpc3RlbWEiOiIxIiwibm1Nb2R1bG8iOiIifX0%3D" TargetMode="External"/><Relationship Id="rId468" Type="http://schemas.openxmlformats.org/officeDocument/2006/relationships/hyperlink" Target="https://sgpe.sea.sc.gov.br/sgpe/openPage?openAddress=eyJhZGRyZXNzIjoiL2NwYXYvdmlzdWFsaXphclByb2Nlc3NvLmRvP3Byb2Nlc3NvUEs9Mzg3OCwyMDAzMywyMDIwIiwiY3VycmVudE1vZHVsZSI6eyJjZE1vZHVsbyI6IlNHUEUiLCJjZFNpc3RlbWEiOiIxIiwibm1Nb2R1bG8iOiIifX0%3D" TargetMode="External"/><Relationship Id="rId675" Type="http://schemas.openxmlformats.org/officeDocument/2006/relationships/hyperlink" Target="https://sgpe.sea.sc.gov.br/sgpe/openPage?openAddress=eyJhZGRyZXNzIjoiL2NwYXYvdmlzdWFsaXphclByb2Nlc3NvLmRvP3Byb2Nlc3NvUEs9MTAwNywyMDAzMywyMDIyIiwiY3VycmVudE1vZHVsZSI6eyJjZE1vZHVsbyI6IlNHUEUiLCJjZFNpc3RlbWEiOiIxIiwibm1Nb2R1bG8iOiIifX0%3D" TargetMode="External"/><Relationship Id="rId882" Type="http://schemas.openxmlformats.org/officeDocument/2006/relationships/hyperlink" Target="https://sgpe.sea.sc.gov.br/sgpe/openPage?openAddress=eyJhZGRyZXNzIjoiL2NwYXYvdmlzdWFsaXphclByb2Nlc3NvLmRvP3Byb2Nlc3NvUEs9MjQ4NiwyMDAzMywyMDIyIiwiY3VycmVudE1vZHVsZSI6eyJjZE1vZHVsbyI6IlNHUEUiLCJjZFNpc3RlbWEiOiIxIiwibm1Nb2R1bG8iOiIifX0%3D" TargetMode="External"/><Relationship Id="rId1098" Type="http://schemas.openxmlformats.org/officeDocument/2006/relationships/hyperlink" Target="https://sgpe.sea.sc.gov.br/sgpe/openPage?openAddress=eyJhZGRyZXNzIjoiL2NwYXYvdmlzdWFsaXphclByb2Nlc3NvLmRvP3Byb2Nlc3NvUEs9NDQ3MywyMDAzMywyMDIyIiwiY3VycmVudE1vZHVsZSI6eyJjZE1vZHVsbyI6IlNHUEUiLCJjZFNpc3RlbWEiOiIxIiwibm1Nb2R1bG8iOiIifX0%3D" TargetMode="External"/><Relationship Id="rId328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35" Type="http://schemas.openxmlformats.org/officeDocument/2006/relationships/hyperlink" Target="https://sgpe.sea.sc.gov.br/sgpe/openPage?openAddress=eyJhZGRyZXNzIjoiL2NwYXYvdmlzdWFsaXphclByb2Nlc3NvLmRvP3Byb2Nlc3NvUEs9Nzc2LDIwMDMzLDIwMjIiLCJjdXJyZW50TW9kdWxlIjp7ImNkTW9kdWxvIjoiU0dQRSIsImNkU2lzdGVtYSI6IjEiLCJubU1vZHVsbyI6IiJ9fQ%3D%3D" TargetMode="External"/><Relationship Id="rId742" Type="http://schemas.openxmlformats.org/officeDocument/2006/relationships/hyperlink" Target="https://sgpe.sea.sc.gov.br/sgpe/openPage?openAddress=eyJhZGRyZXNzIjoiL2NwYXYvdmlzdWFsaXphclByb2Nlc3NvLmRvP3Byb2Nlc3NvUEs9MTY3NiwyMDAzMywyMDIyIiwiY3VycmVudE1vZHVsZSI6eyJjZE1vZHVsbyI6IlNHUEUiLCJjZFNpc3RlbWEiOiIxIiwibm1Nb2R1bG8iOiIifX0%3D" TargetMode="External"/><Relationship Id="rId1165" Type="http://schemas.openxmlformats.org/officeDocument/2006/relationships/hyperlink" Target="https://sgpe.sea.sc.gov.br/sgpe/openPage?openAddress=eyJhZGRyZXNzIjoiL2NwYXYvdmlzdWFsaXphclByb2Nlc3NvLmRvP3Byb2Nlc3NvUEs9MjY0LDIwMDMzLDIwMjMiLCJjdXJyZW50TW9kdWxlIjp7ImNkTW9kdWxvIjoiU0dQRSIsImNkU2lzdGVtYSI6IjEiLCJubU1vZHVsbyI6IiJ9fQ%3D%3D" TargetMode="External"/><Relationship Id="rId602" Type="http://schemas.openxmlformats.org/officeDocument/2006/relationships/hyperlink" Target="https://sgpe.sea.sc.gov.br/sgpe/openPage?openAddress=eyJhZGRyZXNzIjoiL2NwYXYvdmlzdWFsaXphclByb2Nlc3NvLmRvP3Byb2Nlc3NvUEs9NzUzLDIwMDMzLDIwMjIiLCJjdXJyZW50TW9kdWxlIjp7ImNkTW9kdWxvIjoiU0dQRSIsImNkU2lzdGVtYSI6IjEiLCJubU1vZHVsbyI6IiJ9fQ%3D%3D" TargetMode="External"/><Relationship Id="rId1025" Type="http://schemas.openxmlformats.org/officeDocument/2006/relationships/hyperlink" Target="https://sgpe.sea.sc.gov.br/sgpe/openPage?openAddress=eyJhZGRyZXNzIjoiL2NwYXYvdmlzdWFsaXphclByb2Nlc3NvLmRvP3Byb2Nlc3NvUEs9MzgxNiwyMDAzMywyMDIyIiwiY3VycmVudE1vZHVsZSI6eyJjZE1vZHVsbyI6IlNHUEUiLCJjZFNpc3RlbWEiOiIxIiwibm1Nb2R1bG8iOiIifX0%3D" TargetMode="External"/><Relationship Id="rId907" Type="http://schemas.openxmlformats.org/officeDocument/2006/relationships/hyperlink" Target="https://sgpe.sea.sc.gov.br/sgpe/openPage?openAddress=eyJhZGRyZXNzIjoiL2NwYXYvdmlzdWFsaXphclByb2Nlc3NvLmRvP3Byb2Nlc3NvUEs9MzAzNiwyMDAzMywyMDIyIiwiY3VycmVudE1vZHVsZSI6eyJjZE1vZHVsbyI6IlNHUEUiLCJjZFNpc3RlbWEiOiIxIiwibm1Nb2R1bG8iOiIifX0%3D" TargetMode="External"/><Relationship Id="rId36" Type="http://schemas.openxmlformats.org/officeDocument/2006/relationships/hyperlink" Target="https://sgpe.sea.sc.gov.br/sgpe/openPage?openAddress=eyJhZGRyZXNzIjoiL2NwYXYvdmlzdWFsaXphclByb2Nlc3NvLmRvP3Byb2Nlc3NvUEs9ODQwLDIwMDMzLDIwMjEiLCJjdXJyZW50TW9kdWxlIjp7ImNkTW9kdWxvIjoiU0dQRSIsImNkU2lzdGVtYSI6IjEiLCJubU1vZHVsbyI6IiJ9fQ%3D%3D" TargetMode="External"/><Relationship Id="rId185" Type="http://schemas.openxmlformats.org/officeDocument/2006/relationships/hyperlink" Target="https://sgpe.sea.sc.gov.br/sgpe/openPage?openAddress=eyJhZGRyZXNzIjoiL2NwYXYvdmlzdWFsaXphclByb2Nlc3NvLmRvP3Byb2Nlc3NvUEs9MTg1NiwyMDAzMywyMDIxIiwiY3VycmVudE1vZHVsZSI6eyJjZE1vZHVsbyI6IlNHUEUiLCJjZFNpc3RlbWEiOiIxIiwibm1Nb2R1bG8iOiIifX0%3D" TargetMode="External"/><Relationship Id="rId392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697" Type="http://schemas.openxmlformats.org/officeDocument/2006/relationships/hyperlink" Target="https://sgpe.sea.sc.gov.br/sgpe/openPage?openAddress=eyJhZGRyZXNzIjoiL2NwYXYvdmlzdWFsaXphclByb2Nlc3NvLmRvP3Byb2Nlc3NvUEs9MTYzNiwyMDAzMywyMDIyIiwiY3VycmVudE1vZHVsZSI6eyJjZE1vZHVsbyI6IlNHUEUiLCJjZFNpc3RlbWEiOiIxIiwibm1Nb2R1bG8iOiIifX0%3D" TargetMode="External"/><Relationship Id="rId252" Type="http://schemas.openxmlformats.org/officeDocument/2006/relationships/hyperlink" Target="https://sgpe.sea.sc.gov.br/sgpe/openPage?openAddress=eyJhZGRyZXNzIjoiL2NwYXYvdmlzdWFsaXphclByb2Nlc3NvLmRvP3Byb2Nlc3NvUEs9MTc3MywyMDAzMywyMDIxIiwiY3VycmVudE1vZHVsZSI6eyJjZE1vZHVsbyI6IlNHUEUiLCJjZFNpc3RlbWEiOiIxIiwibm1Nb2R1bG8iOiIifX0%3D" TargetMode="External"/><Relationship Id="rId1187" Type="http://schemas.openxmlformats.org/officeDocument/2006/relationships/hyperlink" Target="https://sgpe.sea.sc.gov.br/sgpe/openPage?openAddress=eyJhZGRyZXNzIjoiL2NwYXYvdmlzdWFsaXphclByb2Nlc3NvLmRvP3Byb2Nlc3NvUEs9NDA0LDIwMDMzLDIwMjMiLCJjdXJyZW50TW9kdWxlIjp7ImNkTW9kdWxvIjoiU0dQRSIsImNkU2lzdGVtYSI6IjEiLCJubU1vZHVsbyI6IiJ9fQ%3D%3D" TargetMode="External"/><Relationship Id="rId112" Type="http://schemas.openxmlformats.org/officeDocument/2006/relationships/hyperlink" Target="https://sgpe.sea.sc.gov.br/sgpe/openPage?openAddress=eyJhZGRyZXNzIjoiL2NwYXYvdmlzdWFsaXphclByb2Nlc3NvLmRvP3Byb2Nlc3NvUEs9MjI4MSwyMDAzMywyMDIxIiwiY3VycmVudE1vZHVsZSI6eyJjZE1vZHVsbyI6IlNHUEUiLCJjZFNpc3RlbWEiOiIxIiwibm1Nb2R1bG8iOiIifX0%3D" TargetMode="External"/><Relationship Id="rId557" Type="http://schemas.openxmlformats.org/officeDocument/2006/relationships/hyperlink" Target="https://sgpe.sea.sc.gov.br/sgpe/openPage?openAddress=eyJhZGRyZXNzIjoiL2NwYXYvdmlzdWFsaXphclByb2Nlc3NvLmRvP3Byb2Nlc3NvUEs9NDg0LDIwMDMzLDIwMjIiLCJjdXJyZW50TW9kdWxlIjp7ImNkTW9kdWxvIjoiU0dQRSIsImNkU2lzdGVtYSI6IjEiLCJubU1vZHVsbyI6IiJ9fQ%3D%3D" TargetMode="External"/><Relationship Id="rId764" Type="http://schemas.openxmlformats.org/officeDocument/2006/relationships/hyperlink" Target="https://sgpe.sea.sc.gov.br/sgpe/openPage?openAddress=eyJhZGRyZXNzIjoiL2NwYXYvdmlzdWFsaXphclByb2Nlc3NvLmRvP3Byb2Nlc3NvUEs9MTY5OCwyMDAzMywyMDIyIiwiY3VycmVudE1vZHVsZSI6eyJjZE1vZHVsbyI6IlNHUEUiLCJjZFNpc3RlbWEiOiIxIiwibm1Nb2R1bG8iOiIifX0%3D" TargetMode="External"/><Relationship Id="rId971" Type="http://schemas.openxmlformats.org/officeDocument/2006/relationships/hyperlink" Target="https://sgpe.sea.sc.gov.br/sgpe/openPage?openAddress=eyJhZGRyZXNzIjoiL2NwYXYvdmlzdWFsaXphclByb2Nlc3NvLmRvP3Byb2Nlc3NvUEs9MzA3MiwyMDAzMywyMDIyIiwiY3VycmVudE1vZHVsZSI6eyJjZE1vZHVsbyI6IlNHUEUiLCJjZFNpc3RlbWEiOiIxIiwibm1Nb2R1bG8iOiIifX0%3D" TargetMode="External"/><Relationship Id="rId417" Type="http://schemas.openxmlformats.org/officeDocument/2006/relationships/hyperlink" Target="https://sgpe.sea.sc.gov.br/sgpe/openPage?openAddress=eyJhZGRyZXNzIjoiL2NwYXYvdmlzdWFsaXphclByb2Nlc3NvLmRvP3Byb2Nlc3NvUEs9MzYsMjAwMzMsMjAyMSIsImN1cnJlbnRNb2R1bGUiOnsiY2RNb2R1bG8iOiJTR1BFIiwiY2RTaXN0ZW1hIjoiMSIsIm5tTW9kdWxvIjoiIn19" TargetMode="External"/><Relationship Id="rId624" Type="http://schemas.openxmlformats.org/officeDocument/2006/relationships/hyperlink" Target="https://sgpe.sea.sc.gov.br/sgpe/openPage?openAddress=eyJhZGRyZXNzIjoiL2NwYXYvdmlzdWFsaXphclByb2Nlc3NvLmRvP3Byb2Nlc3NvUEs9MTEzMywyMDAzMywyMDIyIiwiY3VycmVudE1vZHVsZSI6eyJjZE1vZHVsbyI6IlNHUEUiLCJjZFNpc3RlbWEiOiIxIiwibm1Nb2R1bG8iOiIifX0%3D" TargetMode="External"/><Relationship Id="rId831" Type="http://schemas.openxmlformats.org/officeDocument/2006/relationships/hyperlink" Target="https://sgpe.sea.sc.gov.br/sgpe/openPage?openAddress=eyJhZGRyZXNzIjoiL2NwYXYvdmlzdWFsaXphclByb2Nlc3NvLmRvP3Byb2Nlc3NvUEs9MjA5OSwyMDAzMywyMDIyIiwiY3VycmVudE1vZHVsZSI6eyJjZE1vZHVsbyI6IlNHUEUiLCJjZFNpc3RlbWEiOiIxIiwibm1Nb2R1bG8iOiIifX0%3D" TargetMode="External"/><Relationship Id="rId1047" Type="http://schemas.openxmlformats.org/officeDocument/2006/relationships/hyperlink" Target="https://sgpe.sea.sc.gov.br/sgpe/openPage?openAddress=eyJhZGRyZXNzIjoiL2NwYXYvdmlzdWFsaXphclByb2Nlc3NvLmRvP3Byb2Nlc3NvUEs9NDIzMywyMDAzMywyMDIyIiwiY3VycmVudE1vZHVsZSI6eyJjZE1vZHVsbyI6IlNHUEUiLCJjZFNpc3RlbWEiOiIxIiwibm1Nb2R1bG8iOiIifX0%3D" TargetMode="External"/><Relationship Id="rId929" Type="http://schemas.openxmlformats.org/officeDocument/2006/relationships/hyperlink" Target="https://sgpe.sea.sc.gov.br/sgpe/openPage?openAddress=eyJhZGRyZXNzIjoiL2NwYXYvdmlzdWFsaXphclByb2Nlc3NvLmRvP3Byb2Nlc3NvUEs9MzA1NSwyMDAzMywyMDIyIiwiY3VycmVudE1vZHVsZSI6eyJjZE1vZHVsbyI6IlNHUEUiLCJjZFNpc3RlbWEiOiIxIiwibm1Nb2R1bG8iOiIifX0%3D" TargetMode="External"/><Relationship Id="rId1114" Type="http://schemas.openxmlformats.org/officeDocument/2006/relationships/hyperlink" Target="https://sgpe.sea.sc.gov.br/sgpe/openPage?openAddress=eyJhZGRyZXNzIjoiL2NwYXYvdmlzdWFsaXphclByb2Nlc3NvLmRvP3Byb2Nlc3NvUEs9NDQ4MCwyMDAzMywyMDIyIiwiY3VycmVudE1vZHVsZSI6eyJjZE1vZHVsbyI6IlNHUEUiLCJjZFNpc3RlbWEiOiIxIiwibm1Nb2R1bG8iOiIifX0%3D" TargetMode="External"/><Relationship Id="rId58" Type="http://schemas.openxmlformats.org/officeDocument/2006/relationships/hyperlink" Target="https://sgpe.sea.sc.gov.br/sgpe/openPage?openAddress=eyJhZGRyZXNzIjoiL2NwYXYvdmlzdWFsaXphclByb2Nlc3NvLmRvP3Byb2Nlc3NvUEs9ODk1LDIwMDMzLDIwMjEiLCJjdXJyZW50TW9kdWxlIjp7ImNkTW9kdWxvIjoiU0dQRSIsImNkU2lzdGVtYSI6IjEiLCJubU1vZHVsbyI6IiJ9fQ%3D%3D" TargetMode="External"/><Relationship Id="rId274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81" Type="http://schemas.openxmlformats.org/officeDocument/2006/relationships/hyperlink" Target="https://sgpe.sea.sc.gov.br/sgpe/openPage?openAddress=eyJhZGRyZXNzIjoiL2NwYXYvdmlzdWFsaXphclByb2Nlc3NvLmRvP3Byb2Nlc3NvUEs9MzY3NCwyMDAzMywyMDIxIiwiY3VycmVudE1vZHVsZSI6eyJjZE1vZHVsbyI6IlNHUEUiLCJjZFNpc3RlbWEiOiIxIiwibm1Nb2R1bG8iOiIifX0%3D" TargetMode="External"/><Relationship Id="rId134" Type="http://schemas.openxmlformats.org/officeDocument/2006/relationships/hyperlink" Target="https://sgpe.sea.sc.gov.br/sgpe/openPage?openAddress=eyJhZGRyZXNzIjoiL2NwYXYvdmlzdWFsaXphclByb2Nlc3NvLmRvP3Byb2Nlc3NvUEs9MTU2MywyMDAzMywyMDIxIiwiY3VycmVudE1vZHVsZSI6eyJjZE1vZHVsbyI6IlNHUEUiLCJjZFNpc3RlbWEiOiIxIiwibm1Nb2R1bG8iOiIifX0%3D" TargetMode="External"/><Relationship Id="rId579" Type="http://schemas.openxmlformats.org/officeDocument/2006/relationships/hyperlink" Target="https://sgpe.sea.sc.gov.br/sgpe/openPage?openAddress=eyJhZGRyZXNzIjoiL2NwYXYvdmlzdWFsaXphclByb2Nlc3NvLmRvP3Byb2Nlc3NvUEs9Njc5LDIwMDMzLDIwMjIiLCJjdXJyZW50TW9kdWxlIjp7ImNkTW9kdWxvIjoiU0dQRSIsImNkU2lzdGVtYSI6IjEiLCJubU1vZHVsbyI6IiJ9fQ%3D%3D" TargetMode="External"/><Relationship Id="rId786" Type="http://schemas.openxmlformats.org/officeDocument/2006/relationships/hyperlink" Target="https://sgpe.sea.sc.gov.br/sgpe/openPage?openAddress=eyJhZGRyZXNzIjoiL2NwYXYvdmlzdWFsaXphclByb2Nlc3NvLmRvP3Byb2Nlc3NvUEs9MTc1OCwyMDAzMywyMDIyIiwiY3VycmVudE1vZHVsZSI6eyJjZE1vZHVsbyI6IlNHUEUiLCJjZFNpc3RlbWEiOiIxIiwibm1Nb2R1bG8iOiIifX0%3D" TargetMode="External"/><Relationship Id="rId993" Type="http://schemas.openxmlformats.org/officeDocument/2006/relationships/hyperlink" Target="https://sgpe.sea.sc.gov.br/sgpe/openPage?openAddress=eyJhZGRyZXNzIjoiL2NwYXYvdmlzdWFsaXphclByb2Nlc3NvLmRvP3Byb2Nlc3NvUEs9MzA4MCwyMDAzMywyMDIyIiwiY3VycmVudE1vZHVsZSI6eyJjZE1vZHVsbyI6IlNHUEUiLCJjZFNpc3RlbWEiOiIxIiwibm1Nb2R1bG8iOiIifX0%3D" TargetMode="External"/><Relationship Id="rId341" Type="http://schemas.openxmlformats.org/officeDocument/2006/relationships/hyperlink" Target="https://sgpe.sea.sc.gov.br/sgpe/openPage?openAddress=eyJhZGRyZXNzIjoiL2NwYXYvdmlzdWFsaXphclByb2Nlc3NvLmRvP3Byb2Nlc3NvUEs9MjkyMSwyMDAzMywyMDIxIiwiY3VycmVudE1vZHVsZSI6eyJjZE1vZHVsbyI6IlNHUEUiLCJjZFNpc3RlbWEiOiIxIiwibm1Nb2R1bG8iOiIifX0%3D" TargetMode="External"/><Relationship Id="rId439" Type="http://schemas.openxmlformats.org/officeDocument/2006/relationships/hyperlink" Target="https://sgpe.sea.sc.gov.br/sgpe/openPage?openAddress=eyJhZGRyZXNzIjoiL2NwYXYvdmlzdWFsaXphclByb2Nlc3NvLmRvP3Byb2Nlc3NvUEs9MzM2NiwyMDAzMywyMDIxIiwiY3VycmVudE1vZHVsZSI6eyJjZE1vZHVsbyI6IlNHUEUiLCJjZFNpc3RlbWEiOiIxIiwibm1Nb2R1bG8iOiIifX0%3D" TargetMode="External"/><Relationship Id="rId646" Type="http://schemas.openxmlformats.org/officeDocument/2006/relationships/hyperlink" Target="https://sgpe.sea.sc.gov.br/sgpe/openPage?openAddress=eyJhZGRyZXNzIjoiL2NwYXYvdmlzdWFsaXphclByb2Nlc3NvLmRvP3Byb2Nlc3NvUEs9MTE0MCwyMDAzMywyMDIyIiwiY3VycmVudE1vZHVsZSI6eyJjZE1vZHVsbyI6IlNHUEUiLCJjZFNpc3RlbWEiOiIxIiwibm1Nb2R1bG8iOiIifX0%3D" TargetMode="External"/><Relationship Id="rId1069" Type="http://schemas.openxmlformats.org/officeDocument/2006/relationships/hyperlink" Target="https://sgpe.sea.sc.gov.br/sgpe/openPage?openAddress=eyJhZGRyZXNzIjoiL2NwYXYvdmlzdWFsaXphclByb2Nlc3NvLmRvP3Byb2Nlc3NvUEs9NDM0MywyMDAzMywyMDIyIiwiY3VycmVudE1vZHVsZSI6eyJjZE1vZHVsbyI6IlNHUEUiLCJjZFNpc3RlbWEiOiIxIiwibm1Nb2R1bG8iOiIifX0%3D" TargetMode="External"/><Relationship Id="rId201" Type="http://schemas.openxmlformats.org/officeDocument/2006/relationships/hyperlink" Target="https://sgpe.sea.sc.gov.br/sgpe/openPage?openAddress=eyJhZGRyZXNzIjoiL2NwYXYvdmlzdWFsaXphclByb2Nlc3NvLmRvP3Byb2Nlc3NvUEs9MzIzNCwyMDAzMywyMDIxIiwiY3VycmVudE1vZHVsZSI6eyJjZE1vZHVsbyI6IlNHUEUiLCJjZFNpc3RlbWEiOiIxIiwibm1Nb2R1bG8iOiIifX0%3D" TargetMode="External"/><Relationship Id="rId506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853" Type="http://schemas.openxmlformats.org/officeDocument/2006/relationships/hyperlink" Target="https://sgpe.sea.sc.gov.br/sgpe/openPage?openAddress=eyJhZGRyZXNzIjoiL2NwYXYvdmlzdWFsaXphclByb2Nlc3NvLmRvP3Byb2Nlc3NvUEs9MjM5MSwyMDAzMywyMDIyIiwiY3VycmVudE1vZHVsZSI6eyJjZE1vZHVsbyI6IlNHUEUiLCJjZFNpc3RlbWEiOiIxIiwibm1Nb2R1bG8iOiIifX0%3D" TargetMode="External"/><Relationship Id="rId1136" Type="http://schemas.openxmlformats.org/officeDocument/2006/relationships/hyperlink" Target="https://sgpe.sea.sc.gov.br/sgpe/openPage?openAddress=eyJhZGRyZXNzIjoiL2NwYXYvdmlzdWFsaXphclByb2Nlc3NvLmRvP3Byb2Nlc3NvUEs9NDUxNCwyMDAzMywyMDIyIiwiY3VycmVudE1vZHVsZSI6eyJjZE1vZHVsbyI6IlNHUEUiLCJjZFNpc3RlbWEiOiIxIiwibm1Nb2R1bG8iOiIifX0%3D" TargetMode="External"/><Relationship Id="rId713" Type="http://schemas.openxmlformats.org/officeDocument/2006/relationships/hyperlink" Target="https://sgpe.sea.sc.gov.br/sgpe/openPage?openAddress=eyJhZGRyZXNzIjoiL2NwYXYvdmlzdWFsaXphclByb2Nlc3NvLmRvP3Byb2Nlc3NvUEs9MTY0NiwyMDAzMywyMDIyIiwiY3VycmVudE1vZHVsZSI6eyJjZE1vZHVsbyI6IlNHUEUiLCJjZFNpc3RlbWEiOiIxIiwibm1Nb2R1bG8iOiIifX0%3D" TargetMode="External"/><Relationship Id="rId920" Type="http://schemas.openxmlformats.org/officeDocument/2006/relationships/hyperlink" Target="https://sgpe.sea.sc.gov.br/sgpe/openPage?openAddress=eyJhZGRyZXNzIjoiL2NwYXYvdmlzdWFsaXphclByb2Nlc3NvLmRvP3Byb2Nlc3NvUEs9MzAzOCwyMDAzMywyMDIyIiwiY3VycmVudE1vZHVsZSI6eyJjZE1vZHVsbyI6IlNHUEUiLCJjZFNpc3RlbWEiOiIxIiwibm1Nb2R1bG8iOiIifX0%3D" TargetMode="External"/><Relationship Id="rId1203" Type="http://schemas.openxmlformats.org/officeDocument/2006/relationships/hyperlink" Target="https://sgpe.sea.sc.gov.br/sgpe/openPage?openAddress=eyJhZGRyZXNzIjoiL2NwYXYvdmlzdWFsaXphclByb2Nlc3NvLmRvP3Byb2Nlc3NvUEs9NTA4LDIwMDMzLDIwMjMiLCJjdXJyZW50TW9kdWxlIjp7ImNkTW9kdWxvIjoiU0dQRSIsImNkU2lzdGVtYSI6IjEiLCJubU1vZHVsbyI6IiJ9fQ%3D%3D" TargetMode="External"/><Relationship Id="rId296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156" Type="http://schemas.openxmlformats.org/officeDocument/2006/relationships/hyperlink" Target="https://sgpe.sea.sc.gov.br/sgpe/openPage?openAddress=eyJhZGRyZXNzIjoiL2NwYXYvdmlzdWFsaXphclByb2Nlc3NvLmRvP3Byb2Nlc3NvUEs9MjIxMiwyMDAzMywyMDIxIiwiY3VycmVudE1vZHVsZSI6eyJjZE1vZHVsbyI6IlNHUEUiLCJjZFNpc3RlbWEiOiIxIiwibm1Nb2R1bG8iOiIifX0%3D" TargetMode="External"/><Relationship Id="rId363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70" Type="http://schemas.openxmlformats.org/officeDocument/2006/relationships/hyperlink" Target="https://sgpe.sea.sc.gov.br/sgpe/openPage?openAddress=eyJhZGRyZXNzIjoiL2NwYXYvdmlzdWFsaXphclByb2Nlc3NvLmRvP3Byb2Nlc3NvUEs9NTM5LDIwMDMzLDIwMjIiLCJjdXJyZW50TW9kdWxlIjp7ImNkTW9kdWxvIjoiU0dQRSIsImNkU2lzdGVtYSI6IjEiLCJubU1vZHVsbyI6IiJ9fQ%3D%3D" TargetMode="External"/><Relationship Id="rId223" Type="http://schemas.openxmlformats.org/officeDocument/2006/relationships/hyperlink" Target="https://sgpe.sea.sc.gov.br/sgpe/openPage?openAddress=eyJhZGRyZXNzIjoiL2NwYXYvdmlzdWFsaXphclByb2Nlc3NvLmRvP3Byb2Nlc3NvUEs9MTYyMCwyMDAzMywyMDIxIiwiY3VycmVudE1vZHVsZSI6eyJjZE1vZHVsbyI6IlNHUEUiLCJjZFNpc3RlbWEiOiIxIiwibm1Nb2R1bG8iOiIifX0%3D" TargetMode="External"/><Relationship Id="rId430" Type="http://schemas.openxmlformats.org/officeDocument/2006/relationships/hyperlink" Target="https://sgpe.sea.sc.gov.br/sgpe/openPage?openAddress=eyJhZGRyZXNzIjoiL2NwYXYvdmlzdWFsaXphclByb2Nlc3NvLmRvP3Byb2Nlc3NvUEs9MzM2NSwyMDAzMywyMDIxIiwiY3VycmVudE1vZHVsZSI6eyJjZE1vZHVsbyI6IlNHUEUiLCJjZFNpc3RlbWEiOiIxIiwibm1Nb2R1bG8iOiIifX0%3D" TargetMode="External"/><Relationship Id="rId668" Type="http://schemas.openxmlformats.org/officeDocument/2006/relationships/hyperlink" Target="https://sgpe.sea.sc.gov.br/sgpe/openPage?openAddress=eyJhZGRyZXNzIjoiL2NwYXYvdmlzdWFsaXphclByb2Nlc3NvLmRvP3Byb2Nlc3NvUEs9OTcxLDIwMDMzLDIwMjIiLCJjdXJyZW50TW9kdWxlIjp7ImNkTW9kdWxvIjoiU0dQRSIsImNkU2lzdGVtYSI6IjEiLCJubU1vZHVsbyI6IiJ9fQ%3D%3D" TargetMode="External"/><Relationship Id="rId875" Type="http://schemas.openxmlformats.org/officeDocument/2006/relationships/hyperlink" Target="https://sgpe.sea.sc.gov.br/sgpe/openPage?openAddress=eyJhZGRyZXNzIjoiL2NwYXYvdmlzdWFsaXphclByb2Nlc3NvLmRvP3Byb2Nlc3NvUEs9MjQ1OSwyMDAzMywyMDIyIiwiY3VycmVudE1vZHVsZSI6eyJjZE1vZHVsbyI6IlNHUEUiLCJjZFNpc3RlbWEiOiIxIiwibm1Nb2R1bG8iOiIifX0%3D" TargetMode="External"/><Relationship Id="rId1060" Type="http://schemas.openxmlformats.org/officeDocument/2006/relationships/hyperlink" Target="https://sgpe.sea.sc.gov.br/sgpe/openPage?openAddress=eyJhZGRyZXNzIjoiL2NwYXYvdmlzdWFsaXphclByb2Nlc3NvLmRvP3Byb2Nlc3NvUEs9NDIzNywyMDAzMywyMDIyIiwiY3VycmVudE1vZHVsZSI6eyJjZE1vZHVsbyI6IlNHUEUiLCJjZFNpc3RlbWEiOiIxIiwibm1Nb2R1bG8iOiIifX0%3D" TargetMode="External"/><Relationship Id="rId528" Type="http://schemas.openxmlformats.org/officeDocument/2006/relationships/hyperlink" Target="https://sgpe.sea.sc.gov.br/sgpe/openPage?openAddress=eyJhZGRyZXNzIjoiL2NwYXYvdmlzdWFsaXphclByb2Nlc3NvLmRvP3Byb2Nlc3NvUEs9NzEyLDIwMDMzLDIwMjIiLCJjdXJyZW50TW9kdWxlIjp7ImNkTW9kdWxvIjoiU0dQRSIsImNkU2lzdGVtYSI6IjEiLCJubU1vZHVsbyI6IiJ9fQ%3D%3D" TargetMode="External"/><Relationship Id="rId735" Type="http://schemas.openxmlformats.org/officeDocument/2006/relationships/hyperlink" Target="https://sgpe.sea.sc.gov.br/sgpe/openPage?openAddress=eyJhZGRyZXNzIjoiL2NwYXYvdmlzdWFsaXphclByb2Nlc3NvLmRvP3Byb2Nlc3NvUEs9MTY3MSwyMDAzMywyMDIyIiwiY3VycmVudE1vZHVsZSI6eyJjZE1vZHVsbyI6IlNHUEUiLCJjZFNpc3RlbWEiOiIxIiwibm1Nb2R1bG8iOiIifX0%3D" TargetMode="External"/><Relationship Id="rId942" Type="http://schemas.openxmlformats.org/officeDocument/2006/relationships/hyperlink" Target="https://sgpe.sea.sc.gov.br/sgpe/openPage?openAddress=eyJhZGRyZXNzIjoiL2NwYXYvdmlzdWFsaXphclByb2Nlc3NvLmRvP3Byb2Nlc3NvUEs9MzA1NiwyMDAzMywyMDIyIiwiY3VycmVudE1vZHVsZSI6eyJjZE1vZHVsbyI6IlNHUEUiLCJjZFNpc3RlbWEiOiIxIiwibm1Nb2R1bG8iOiIifX0%3D" TargetMode="External"/><Relationship Id="rId1158" Type="http://schemas.openxmlformats.org/officeDocument/2006/relationships/hyperlink" Target="https://sgpe.sea.sc.gov.br/sgpe/openPage?openAddress=eyJhZGRyZXNzIjoiL2NwYXYvdmlzdWFsaXphclByb2Nlc3NvLmRvP3Byb2Nlc3NvUEs9MjAxLDIwMDMzLDIwMjMiLCJjdXJyZW50TW9kdWxlIjp7ImNkTW9kdWxvIjoiU0dQRSIsImNkU2lzdGVtYSI6IjEiLCJubU1vZHVsbyI6IiJ9fQ%3D%3D" TargetMode="External"/><Relationship Id="rId1018" Type="http://schemas.openxmlformats.org/officeDocument/2006/relationships/hyperlink" Target="https://sgpe.sea.sc.gov.br/sgpe/openPage?openAddress=eyJhZGRyZXNzIjoiL2NwYXYvdmlzdWFsaXphclByb2Nlc3NvLmRvP3Byb2Nlc3NvUEs9MzY5OCwyMDAzMywyMDIyIiwiY3VycmVudE1vZHVsZSI6eyJjZE1vZHVsbyI6IlNHUEUiLCJjZFNpc3RlbWEiOiIxIiwibm1Nb2R1bG8iOiIifX0%3D" TargetMode="External"/><Relationship Id="rId1225" Type="http://schemas.openxmlformats.org/officeDocument/2006/relationships/comments" Target="../comments1.xml"/><Relationship Id="rId71" Type="http://schemas.openxmlformats.org/officeDocument/2006/relationships/hyperlink" Target="https://sgpe.sea.sc.gov.br/sgpe/openPage?openAddress=eyJhZGRyZXNzIjoiL2NwYXYvdmlzdWFsaXphclByb2Nlc3NvLmRvP3Byb2Nlc3NvUEs9MiwyMDAzMywyMDIxIiwiY3VycmVudE1vZHVsZSI6eyJjZE1vZHVsbyI6IlNHUEUiLCJjZFNpc3RlbWEiOiIxIiwibm1Nb2R1bG8iOiIifX0%3D" TargetMode="External"/><Relationship Id="rId802" Type="http://schemas.openxmlformats.org/officeDocument/2006/relationships/hyperlink" Target="https://sgpe.sea.sc.gov.br/sgpe/openPage?openAddress=eyJhZGRyZXNzIjoiL2NwYXYvdmlzdWFsaXphclByb2Nlc3NvLmRvP3Byb2Nlc3NvUEs9MTg5OSwyMDAzMywyMDIyIiwiY3VycmVudE1vZHVsZSI6eyJjZE1vZHVsbyI6IlNHUEUiLCJjZFNpc3RlbWEiOiIxIiwibm1Nb2R1bG8iOiIifX0%3D" TargetMode="External"/><Relationship Id="rId2" Type="http://schemas.openxmlformats.org/officeDocument/2006/relationships/hyperlink" Target="https://sgpe.sea.sc.gov.br/sgpe/openPage?openAddress=eyJhZGRyZXNzIjoiL2NwYXYvdmlzdWFsaXphclByb2Nlc3NvLmRvP3Byb2Nlc3NvUEs9OTA3LDIwMDMzLDIwMjEiLCJjdXJyZW50TW9kdWxlIjp7ImNkTW9kdWxvIjoiU0dQRSIsImNkU2lzdGVtYSI6IjEiLCJubU1vZHVsbyI6IiJ9fQ%3D%3D" TargetMode="External"/><Relationship Id="rId29" Type="http://schemas.openxmlformats.org/officeDocument/2006/relationships/hyperlink" Target="https://sgpe.sea.sc.gov.br/sgpe/openPage?openAddress=eyJhZGRyZXNzIjoiL2NwYXYvdmlzdWFsaXphclByb2Nlc3NvLmRvP3Byb2Nlc3NvUEs9Mzg4NCwyMDAzMywyMDIwIiwiY3VycmVudE1vZHVsZSI6eyJjZE1vZHVsbyI6IlNHUEUiLCJjZFNpc3RlbWEiOiIxIiwibm1Nb2R1bG8iOiIifX0%3D" TargetMode="External"/><Relationship Id="rId441" Type="http://schemas.openxmlformats.org/officeDocument/2006/relationships/hyperlink" Target="https://sgpe.sea.sc.gov.br/sgpe/openPage?openAddress=eyJhZGRyZXNzIjoiL2NwYXYvdmlzdWFsaXphclByb2Nlc3NvLmRvP3Byb2Nlc3NvUEs9MzM2NiwyMDAzMywyMDIxIiwiY3VycmVudE1vZHVsZSI6eyJjZE1vZHVsbyI6IlNHUEUiLCJjZFNpc3RlbWEiOiIxIiwibm1Nb2R1bG8iOiIifX0%3D" TargetMode="External"/><Relationship Id="rId539" Type="http://schemas.openxmlformats.org/officeDocument/2006/relationships/hyperlink" Target="https://sgpe.sea.sc.gov.br/sgpe/openPage?openAddress=eyJhZGRyZXNzIjoiL2NwYXYvdmlzdWFsaXphclByb2Nlc3NvLmRvP3Byb2Nlc3NvUEs9Nzc2LDIwMDMzLDIwMjIiLCJjdXJyZW50TW9kdWxlIjp7ImNkTW9kdWxvIjoiU0dQRSIsImNkU2lzdGVtYSI6IjEiLCJubU1vZHVsbyI6IiJ9fQ%3D%3D" TargetMode="External"/><Relationship Id="rId746" Type="http://schemas.openxmlformats.org/officeDocument/2006/relationships/hyperlink" Target="https://sgpe.sea.sc.gov.br/sgpe/openPage?openAddress=eyJhZGRyZXNzIjoiL2NwYXYvdmlzdWFsaXphclByb2Nlc3NvLmRvP3Byb2Nlc3NvUEs9MTY1NiwyMDAzMywyMDIyIiwiY3VycmVudE1vZHVsZSI6eyJjZE1vZHVsbyI6IlNHUEUiLCJjZFNpc3RlbWEiOiIxIiwibm1Nb2R1bG8iOiIifX0%3D" TargetMode="External"/><Relationship Id="rId1071" Type="http://schemas.openxmlformats.org/officeDocument/2006/relationships/hyperlink" Target="https://sgpe.sea.sc.gov.br/sgpe/openPage?openAddress=eyJhZGRyZXNzIjoiL2NwYXYvdmlzdWFsaXphclByb2Nlc3NvLmRvP3Byb2Nlc3NvUEs9NDM0MywyMDAzMywyMDIyIiwiY3VycmVudE1vZHVsZSI6eyJjZE1vZHVsbyI6IlNHUEUiLCJjZFNpc3RlbWEiOiIxIiwibm1Nb2R1bG8iOiIifX0%3D" TargetMode="External"/><Relationship Id="rId1169" Type="http://schemas.openxmlformats.org/officeDocument/2006/relationships/hyperlink" Target="https://sgpe.sea.sc.gov.br/sgpe/openPage?openAddress=eyJhZGRyZXNzIjoiL2NwYXYvdmlzdWFsaXphclByb2Nlc3NvLmRvP3Byb2Nlc3NvUEs9MjcwLDIwMDMzLDIwMjMiLCJjdXJyZW50TW9kdWxlIjp7ImNkTW9kdWxvIjoiU0dQRSIsImNkU2lzdGVtYSI6IjEiLCJubU1vZHVsbyI6IiJ9fQ%3D%3D" TargetMode="External"/><Relationship Id="rId178" Type="http://schemas.openxmlformats.org/officeDocument/2006/relationships/hyperlink" Target="https://sgpe.sea.sc.gov.br/sgpe/openPage?openAddress=eyJhZGRyZXNzIjoiL2NwYXYvdmlzdWFsaXphclByb2Nlc3NvLmRvP3Byb2Nlc3NvUEs9MjUyNiwyMDAzMywyMDIxIiwiY3VycmVudE1vZHVsZSI6eyJjZE1vZHVsbyI6IlNHUEUiLCJjZFNpc3RlbWEiOiIxIiwibm1Nb2R1bG8iOiIifX0%3D" TargetMode="External"/><Relationship Id="rId301" Type="http://schemas.openxmlformats.org/officeDocument/2006/relationships/hyperlink" Target="https://sgpe.sea.sc.gov.br/sgpe/openPage?openAddress=eyJhZGRyZXNzIjoiL2NwYXYvdmlzdWFsaXphclByb2Nlc3NvLmRvP3Byb2Nlc3NvUEs9MjMzNSwyMDAzMywyMDIxIiwiY3VycmVudE1vZHVsZSI6eyJjZE1vZHVsbyI6IlNHUEUiLCJjZFNpc3RlbWEiOiIxIiwibm1Nb2R1bG8iOiIifX0%3D" TargetMode="External"/><Relationship Id="rId953" Type="http://schemas.openxmlformats.org/officeDocument/2006/relationships/hyperlink" Target="https://sgpe.sea.sc.gov.br/sgpe/openPage?openAddress=eyJhZGRyZXNzIjoiL2NwYXYvdmlzdWFsaXphclByb2Nlc3NvLmRvP3Byb2Nlc3NvUEs9MzA1NywyMDAzMywyMDIyIiwiY3VycmVudE1vZHVsZSI6eyJjZE1vZHVsbyI6IlNHUEUiLCJjZFNpc3RlbWEiOiIxIiwibm1Nb2R1bG8iOiIifX0%3D" TargetMode="External"/><Relationship Id="rId1029" Type="http://schemas.openxmlformats.org/officeDocument/2006/relationships/hyperlink" Target="https://sgpe.sea.sc.gov.br/sgpe/openPage?openAddress=eyJhZGRyZXNzIjoiL2NwYXYvdmlzdWFsaXphclByb2Nlc3NvLmRvP3Byb2Nlc3NvUEs9NDIxMiwyMDAzMywyMDIyIiwiY3VycmVudE1vZHVsZSI6eyJjZE1vZHVsbyI6IlNHUEUiLCJjZFNpc3RlbWEiOiIxIiwibm1Nb2R1bG8iOiIifX0%3D" TargetMode="External"/><Relationship Id="rId82" Type="http://schemas.openxmlformats.org/officeDocument/2006/relationships/hyperlink" Target="https://sgpe.sea.sc.gov.br/sgpe/openPage?openAddress=eyJhZGRyZXNzIjoiL2NwYXYvdmlzdWFsaXphclByb2Nlc3NvLmRvP3Byb2Nlc3NvUEs9MjM4LDIwMDMzLDIwMjEiLCJjdXJyZW50TW9kdWxlIjp7ImNkTW9kdWxvIjoiU0dQRSIsImNkU2lzdGVtYSI6IjEiLCJubU1vZHVsbyI6IiJ9fQ%3D%3D" TargetMode="External"/><Relationship Id="rId385" Type="http://schemas.openxmlformats.org/officeDocument/2006/relationships/hyperlink" Target="https://sgpe.sea.sc.gov.br/sgpe/openPage?openAddress=eyJhZGRyZXNzIjoiL2NwYXYvdmlzdWFsaXphclByb2Nlc3NvLmRvP3Byb2Nlc3NvUEs9MzAxMywyMDAzMywyMDIxIiwiY3VycmVudE1vZHVsZSI6eyJjZE1vZHVsbyI6IlNHUEUiLCJjZFNpc3RlbWEiOiIxIiwibm1Nb2R1bG8iOiIifX0%3D" TargetMode="External"/><Relationship Id="rId592" Type="http://schemas.openxmlformats.org/officeDocument/2006/relationships/hyperlink" Target="https://sgpe.sea.sc.gov.br/sgpe/openPage?openAddress=eyJhZGRyZXNzIjoiL2NwYXYvdmlzdWFsaXphclByb2Nlc3NvLmRvP3Byb2Nlc3NvUEs9MzEzLDIwMDMzLDIwMjIiLCJjdXJyZW50TW9kdWxlIjp7ImNkTW9kdWxvIjoiU0dQRSIsImNkU2lzdGVtYSI6IjEiLCJubU1vZHVsbyI6IiJ9fQ%3D%3D" TargetMode="External"/><Relationship Id="rId606" Type="http://schemas.openxmlformats.org/officeDocument/2006/relationships/hyperlink" Target="https://sgpe.sea.sc.gov.br/sgpe/openPage?openAddress=eyJhZGRyZXNzIjoiL2NwYXYvdmlzdWFsaXphclByb2Nlc3NvLmRvP3Byb2Nlc3NvUEs9MTAxNSwyMDAzMywyMDIyIiwiY3VycmVudE1vZHVsZSI6eyJjZE1vZHVsbyI6IlNHUEUiLCJjZFNpc3RlbWEiOiIxIiwibm1Nb2R1bG8iOiIifX0%3D" TargetMode="External"/><Relationship Id="rId813" Type="http://schemas.openxmlformats.org/officeDocument/2006/relationships/hyperlink" Target="https://sgpe.sea.sc.gov.br/sgpe/openPage?openAddress=eyJhZGRyZXNzIjoiL2NwYXYvdmlzdWFsaXphclByb2Nlc3NvLmRvP3Byb2Nlc3NvUEs9MTQ4OCwyMDAzMywyMDIyIiwiY3VycmVudE1vZHVsZSI6eyJjZE1vZHVsbyI6IlNHUEUiLCJjZFNpc3RlbWEiOiIxIiwibm1Nb2R1bG8iOiIifX0%3D" TargetMode="External"/><Relationship Id="rId245" Type="http://schemas.openxmlformats.org/officeDocument/2006/relationships/hyperlink" Target="https://sgpe.sea.sc.gov.br/sgpe/openPage?openAddress=eyJhZGRyZXNzIjoiL2NwYXYvdmlzdWFsaXphclByb2Nlc3NvLmRvP3Byb2Nlc3NvUEs9MTc2OSwyMDAzMywyMDIxIiwiY3VycmVudE1vZHVsZSI6eyJjZE1vZHVsbyI6IlNHUEUiLCJjZFNpc3RlbWEiOiIxIiwibm1Nb2R1bG8iOiIifX0%3D" TargetMode="External"/><Relationship Id="rId452" Type="http://schemas.openxmlformats.org/officeDocument/2006/relationships/hyperlink" Target="https://sgpe.sea.sc.gov.br/sgpe/openPage?openAddress=eyJhZGRyZXNzIjoiL2NwYXYvdmlzdWFsaXphclByb2Nlc3NvLmRvP3Byb2Nlc3NvUEs9MzM2OSwyMDAzMywyMDIxIiwiY3VycmVudE1vZHVsZSI6eyJjZE1vZHVsbyI6IlNHUEUiLCJjZFNpc3RlbWEiOiIxIiwibm1Nb2R1bG8iOiIifX0%3D" TargetMode="External"/><Relationship Id="rId897" Type="http://schemas.openxmlformats.org/officeDocument/2006/relationships/hyperlink" Target="https://sgpe.sea.sc.gov.br/sgpe/openPage?openAddress=eyJhZGRyZXNzIjoiL2NwYXYvdmlzdWFsaXphclByb2Nlc3NvLmRvP3Byb2Nlc3NvUEs9MzAwMywyMDAzMywyMDIyIiwiY3VycmVudE1vZHVsZSI6eyJjZE1vZHVsbyI6IlNHUEUiLCJjZFNpc3RlbWEiOiIxIiwibm1Nb2R1bG8iOiIifX0%3D" TargetMode="External"/><Relationship Id="rId1082" Type="http://schemas.openxmlformats.org/officeDocument/2006/relationships/hyperlink" Target="https://sgpe.sea.sc.gov.br/sgpe/openPage?openAddress=eyJhZGRyZXNzIjoiL2NwYXYvdmlzdWFsaXphclByb2Nlc3NvLmRvP3Byb2Nlc3NvUEs9NDM2MSwyMDAzMywyMDIyIiwiY3VycmVudE1vZHVsZSI6eyJjZE1vZHVsbyI6IlNHUEUiLCJjZFNpc3RlbWEiOiIxIiwibm1Nb2R1bG8iOiIifX0%3D" TargetMode="External"/><Relationship Id="rId105" Type="http://schemas.openxmlformats.org/officeDocument/2006/relationships/hyperlink" Target="https://sgpe.sea.sc.gov.br/sgpe/openPage?openAddress=eyJhZGRyZXNzIjoiL2NwYXYvdmlzdWFsaXphclByb2Nlc3NvLmRvP3Byb2Nlc3NvUEs9MjIxNywyMDAzMywyMDIxIiwiY3VycmVudE1vZHVsZSI6eyJjZE1vZHVsbyI6IlNHUEUiLCJjZFNpc3RlbWEiOiIxIiwibm1Nb2R1bG8iOiIifX0%3D" TargetMode="External"/><Relationship Id="rId312" Type="http://schemas.openxmlformats.org/officeDocument/2006/relationships/hyperlink" Target="https://sgpe.sea.sc.gov.br/sgpe/openPage?openAddress=eyJhZGRyZXNzIjoiL2NwYXYvdmlzdWFsaXphclByb2Nlc3NvLmRvP3Byb2Nlc3NvUEs9MzAzMywyMDAzMywyMDIxIiwiY3VycmVudE1vZHVsZSI6eyJjZE1vZHVsbyI6IlNHUEUiLCJjZFNpc3RlbWEiOiIxIiwibm1Nb2R1bG8iOiIifX0%3D" TargetMode="External"/><Relationship Id="rId757" Type="http://schemas.openxmlformats.org/officeDocument/2006/relationships/hyperlink" Target="https://sgpe.sea.sc.gov.br/sgpe/openPage?openAddress=eyJhZGRyZXNzIjoiL2NwYXYvdmlzdWFsaXphclByb2Nlc3NvLmRvP3Byb2Nlc3NvUEs9MTY4MCwyMDAzMywyMDIyIiwiY3VycmVudE1vZHVsZSI6eyJjZE1vZHVsbyI6IlNHUEUiLCJjZFNpc3RlbWEiOiIxIiwibm1Nb2R1bG8iOiIifX0%3D" TargetMode="External"/><Relationship Id="rId964" Type="http://schemas.openxmlformats.org/officeDocument/2006/relationships/hyperlink" Target="https://sgpe.sea.sc.gov.br/sgpe/openPage?openAddress=eyJhZGRyZXNzIjoiL2NwYXYvdmlzdWFsaXphclByb2Nlc3NvLmRvP3Byb2Nlc3NvUEs9MzA1OCwyMDAzMywyMDIyIiwiY3VycmVudE1vZHVsZSI6eyJjZE1vZHVsbyI6IlNHUEUiLCJjZFNpc3RlbWEiOiIxIiwibm1Nb2R1bG8iOiIifX0%3D" TargetMode="External"/><Relationship Id="rId93" Type="http://schemas.openxmlformats.org/officeDocument/2006/relationships/hyperlink" Target="https://sgpe.sea.sc.gov.br/sgpe/openPage?openAddress=eyJhZGRyZXNzIjoiL2NwYXYvdmlzdWFsaXphclByb2Nlc3NvLmRvP3Byb2Nlc3NvUEs9NDA5LDIwMDMzLDIwMjEiLCJjdXJyZW50TW9kdWxlIjp7ImNkTW9kdWxvIjoiU0dQRSIsImNkU2lzdGVtYSI6IjEiLCJubU1vZHVsbyI6IiJ9fQ%3D%3D" TargetMode="External"/><Relationship Id="rId189" Type="http://schemas.openxmlformats.org/officeDocument/2006/relationships/hyperlink" Target="https://sgpe.sea.sc.gov.br/sgpe/openPage?openAddress=eyJhZGRyZXNzIjoiL2NwYXYvdmlzdWFsaXphclByb2Nlc3NvLmRvP3Byb2Nlc3NvUEs9MjI4OCwyMDAzMywyMDIxIiwiY3VycmVudE1vZHVsZSI6eyJjZE1vZHVsbyI6IlNHUEUiLCJjZFNpc3RlbWEiOiIxIiwibm1Nb2R1bG8iOiIifX0%3D" TargetMode="External"/><Relationship Id="rId396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617" Type="http://schemas.openxmlformats.org/officeDocument/2006/relationships/hyperlink" Target="https://sgpe.sea.sc.gov.br/sgpe/openPage?openAddress=eyJhZGRyZXNzIjoiL2NwYXYvdmlzdWFsaXphclByb2Nlc3NvLmRvP3Byb2Nlc3NvUEs9NzAzLDIwMDMzLDIwMjIiLCJjdXJyZW50TW9kdWxlIjp7ImNkTW9kdWxvIjoiU0dQRSIsImNkU2lzdGVtYSI6IjEiLCJubU1vZHVsbyI6IiJ9fQ%3D%3D" TargetMode="External"/><Relationship Id="rId824" Type="http://schemas.openxmlformats.org/officeDocument/2006/relationships/hyperlink" Target="https://sgpe.sea.sc.gov.br/sgpe/openPage?openAddress=eyJhZGRyZXNzIjoiL2NwYXYvdmlzdWFsaXphclByb2Nlc3NvLmRvP3Byb2Nlc3NvUEs9MjE1NSwyMDAzMywyMDIyIiwiY3VycmVudE1vZHVsZSI6eyJjZE1vZHVsbyI6IlNHUEUiLCJjZFNpc3RlbWEiOiIxIiwibm1Nb2R1bG8iOiIifX0%3D" TargetMode="External"/><Relationship Id="rId256" Type="http://schemas.openxmlformats.org/officeDocument/2006/relationships/hyperlink" Target="https://sgpe.sea.sc.gov.br/sgpe/openPage?openAddress=eyJhZGRyZXNzIjoiL2NwYXYvdmlzdWFsaXphclByb2Nlc3NvLmRvP3Byb2Nlc3NvUEs9MTc3MywyMDAzMywyMDIxIiwiY3VycmVudE1vZHVsZSI6eyJjZE1vZHVsbyI6IlNHUEUiLCJjZFNpc3RlbWEiOiIxIiwibm1Nb2R1bG8iOiIifX0%3D" TargetMode="External"/><Relationship Id="rId463" Type="http://schemas.openxmlformats.org/officeDocument/2006/relationships/hyperlink" Target="https://sgpe.sea.sc.gov.br/sgpe/openPage?openAddress=eyJhZGRyZXNzIjoiL2NwYXYvdmlzdWFsaXphclByb2Nlc3NvLmRvP3Byb2Nlc3NvUEs9MzQzOCwyMDAzMywyMDIxIiwiY3VycmVudE1vZHVsZSI6eyJjZE1vZHVsbyI6IlNHUEUiLCJjZFNpc3RlbWEiOiIxIiwibm1Nb2R1bG8iOiIifX0%3D" TargetMode="External"/><Relationship Id="rId670" Type="http://schemas.openxmlformats.org/officeDocument/2006/relationships/hyperlink" Target="https://sgpe.sea.sc.gov.br/sgpe/openPage?openAddress=eyJhZGRyZXNzIjoiL2NwYXYvdmlzdWFsaXphclByb2Nlc3NvLmRvP3Byb2Nlc3NvUEs9OTcxLDIwMDMzLDIwMjIiLCJjdXJyZW50TW9kdWxlIjp7ImNkTW9kdWxvIjoiU0dQRSIsImNkU2lzdGVtYSI6IjEiLCJubU1vZHVsbyI6IiJ9fQ%3D%3D" TargetMode="External"/><Relationship Id="rId1093" Type="http://schemas.openxmlformats.org/officeDocument/2006/relationships/hyperlink" Target="https://sgpe.sea.sc.gov.br/sgpe/openPage?openAddress=eyJhZGRyZXNzIjoiL2NwYXYvdmlzdWFsaXphclByb2Nlc3NvLmRvP3Byb2Nlc3NvUEs9NDQzNywyMDAzMywyMDIyIiwiY3VycmVudE1vZHVsZSI6eyJjZE1vZHVsbyI6IlNHUEUiLCJjZFNpc3RlbWEiOiIxIiwibm1Nb2R1bG8iOiIifX0%3D" TargetMode="External"/><Relationship Id="rId1107" Type="http://schemas.openxmlformats.org/officeDocument/2006/relationships/hyperlink" Target="https://sgpe.sea.sc.gov.br/sgpe/openPage?openAddress=eyJhZGRyZXNzIjoiL2NwYXYvdmlzdWFsaXphclByb2Nlc3NvLmRvP3Byb2Nlc3NvUEs9NDQ3NywyMDAzMywyMDIyIiwiY3VycmVudE1vZHVsZSI6eyJjZE1vZHVsbyI6IlNHUEUiLCJjZFNpc3RlbWEiOiIxIiwibm1Nb2R1bG8iOiIifX0%3D" TargetMode="External"/><Relationship Id="rId116" Type="http://schemas.openxmlformats.org/officeDocument/2006/relationships/hyperlink" Target="https://sgpe.sea.sc.gov.br/sgpe/openPage?openAddress=eyJhZGRyZXNzIjoiL2NwYXYvdmlzdWFsaXphclByb2Nlc3NvLmRvP3Byb2Nlc3NvUEs9MTk2NCwyMDAzMywyMDIxIiwiY3VycmVudE1vZHVsZSI6eyJjZE1vZHVsbyI6IlNHUEUiLCJjZFNpc3RlbWEiOiIxIiwibm1Nb2R1bG8iOiIifX0%3D" TargetMode="External"/><Relationship Id="rId323" Type="http://schemas.openxmlformats.org/officeDocument/2006/relationships/hyperlink" Target="https://sgpe.sea.sc.gov.br/sgpe/openPage?openAddress=eyJhZGRyZXNzIjoiL2NwYXYvdmlzdWFsaXphclByb2Nlc3NvLmRvP3Byb2Nlc3NvUEs9Mjg5MiwyMDAzMywyMDIxIiwiY3VycmVudE1vZHVsZSI6eyJjZE1vZHVsbyI6IlNHUEUiLCJjZFNpc3RlbWEiOiIxIiwibm1Nb2R1bG8iOiIifX0%3D" TargetMode="External"/><Relationship Id="rId530" Type="http://schemas.openxmlformats.org/officeDocument/2006/relationships/hyperlink" Target="https://sgpe.sea.sc.gov.br/sgpe/openPage?openAddress=eyJhZGRyZXNzIjoiL2NwYXYvdmlzdWFsaXphclByb2Nlc3NvLmRvP3Byb2Nlc3NvUEs9Njg5LDIwMDMzLDIwMjIiLCJjdXJyZW50TW9kdWxlIjp7ImNkTW9kdWxvIjoiU0dQRSIsImNkU2lzdGVtYSI6IjEiLCJubU1vZHVsbyI6IiJ9fQ%3D%3D" TargetMode="External"/><Relationship Id="rId768" Type="http://schemas.openxmlformats.org/officeDocument/2006/relationships/hyperlink" Target="https://sgpe.sea.sc.gov.br/sgpe/openPage?openAddress=eyJhZGRyZXNzIjoiL2NwYXYvdmlzdWFsaXphclByb2Nlc3NvLmRvP3Byb2Nlc3NvUEs9MTcwMCwyMDAzMywyMDIyIiwiY3VycmVudE1vZHVsZSI6eyJjZE1vZHVsbyI6IlNHUEUiLCJjZFNpc3RlbWEiOiIxIiwibm1Nb2R1bG8iOiIifX0%3D" TargetMode="External"/><Relationship Id="rId975" Type="http://schemas.openxmlformats.org/officeDocument/2006/relationships/hyperlink" Target="https://sgpe.sea.sc.gov.br/sgpe/openPage?openAddress=eyJhZGRyZXNzIjoiL2NwYXYvdmlzdWFsaXphclByb2Nlc3NvLmRvP3Byb2Nlc3NvUEs9MzA3MiwyMDAzMywyMDIyIiwiY3VycmVudE1vZHVsZSI6eyJjZE1vZHVsbyI6IlNHUEUiLCJjZFNpc3RlbWEiOiIxIiwibm1Nb2R1bG8iOiIifX0%3D" TargetMode="External"/><Relationship Id="rId1160" Type="http://schemas.openxmlformats.org/officeDocument/2006/relationships/hyperlink" Target="https://sgpe.sea.sc.gov.br/sgpe/openPage?openAddress=eyJhZGRyZXNzIjoiL2NwYXYvdmlzdWFsaXphclByb2Nlc3NvLmRvP3Byb2Nlc3NvUEs9MzA4LDIwMDMzLDIwMjMiLCJjdXJyZW50TW9kdWxlIjp7ImNkTW9kdWxvIjoiU0dQRSIsImNkU2lzdGVtYSI6IjEiLCJubU1vZHVsbyI6IiJ9fQ%3D%3D" TargetMode="External"/><Relationship Id="rId20" Type="http://schemas.openxmlformats.org/officeDocument/2006/relationships/hyperlink" Target="https://sgpe.sea.sc.gov.br/sgpe/openPage?openAddress=eyJhZGRyZXNzIjoiL2NwYXYvdmlzdWFsaXphclByb2Nlc3NvLmRvP3Byb2Nlc3NvUEs9ODYyLDIwMDMzLDIwMjEiLCJjdXJyZW50TW9kdWxlIjp7ImNkTW9kdWxvIjoiU0dQRSIsImNkU2lzdGVtYSI6IjEiLCJubU1vZHVsbyI6IiJ9fQ%3D%3D" TargetMode="External"/><Relationship Id="rId628" Type="http://schemas.openxmlformats.org/officeDocument/2006/relationships/hyperlink" Target="https://sgpe.sea.sc.gov.br/sgpe/openPage?openAddress=eyJhZGRyZXNzIjoiL2NwYXYvdmlzdWFsaXphclByb2Nlc3NvLmRvP3Byb2Nlc3NvUEs9MzgxLDIwMDMzLDIwMjIiLCJjdXJyZW50TW9kdWxlIjp7ImNkTW9kdWxvIjoiU0dQRSIsImNkU2lzdGVtYSI6IjEiLCJubU1vZHVsbyI6IiJ9fQ%3D%3D" TargetMode="External"/><Relationship Id="rId835" Type="http://schemas.openxmlformats.org/officeDocument/2006/relationships/hyperlink" Target="https://sgpe.sea.sc.gov.br/sgpe/openPage?openAddress=eyJhZGRyZXNzIjoiL2NwYXYvdmlzdWFsaXphclByb2Nlc3NvLmRvP3Byb2Nlc3NvUEs9MjM3NiwyMDAzMywyMDIyIiwiY3VycmVudE1vZHVsZSI6eyJjZE1vZHVsbyI6IlNHUEUiLCJjZFNpc3RlbWEiOiIxIiwibm1Nb2R1bG8iOiIifX0%3D" TargetMode="External"/><Relationship Id="rId267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474" Type="http://schemas.openxmlformats.org/officeDocument/2006/relationships/hyperlink" Target="https://sgpe.sea.sc.gov.br/sgpe/openPage?openAddress=eyJhZGRyZXNzIjoiL2NwYXYvdmlzdWFsaXphclByb2Nlc3NvLmRvP3Byb2Nlc3NvUEs9MzY5NSwyMDAzMywyMDIwIiwiY3VycmVudE1vZHVsZSI6eyJjZE1vZHVsbyI6IlNHUEUiLCJjZFNpc3RlbWEiOiIxIiwibm1Nb2R1bG8iOiIifX0%3D" TargetMode="External"/><Relationship Id="rId1020" Type="http://schemas.openxmlformats.org/officeDocument/2006/relationships/hyperlink" Target="https://sgpe.sea.sc.gov.br/sgpe/openPage?openAddress=eyJhZGRyZXNzIjoiL2NwYXYvdmlzdWFsaXphclByb2Nlc3NvLmRvP3Byb2Nlc3NvUEs9MzY5OCwyMDAzMywyMDIyIiwiY3VycmVudE1vZHVsZSI6eyJjZE1vZHVsbyI6IlNHUEUiLCJjZFNpc3RlbWEiOiIxIiwibm1Nb2R1bG8iOiIifX0%3D" TargetMode="External"/><Relationship Id="rId1118" Type="http://schemas.openxmlformats.org/officeDocument/2006/relationships/hyperlink" Target="https://sgpe.sea.sc.gov.br/sgpe/openPage?openAddress=eyJhZGRyZXNzIjoiL2NwYXYvdmlzdWFsaXphclByb2Nlc3NvLmRvP3Byb2Nlc3NvUEs9NDUwMCwyMDAzMywyMDIyIiwiY3VycmVudE1vZHVsZSI6eyJjZE1vZHVsbyI6IlNHUEUiLCJjZFNpc3RlbWEiOiIxIiwibm1Nb2R1bG8iOiIifX0%3D" TargetMode="External"/><Relationship Id="rId127" Type="http://schemas.openxmlformats.org/officeDocument/2006/relationships/hyperlink" Target="https://sgpe.sea.sc.gov.br/sgpe/openPage?openAddress=eyJhZGRyZXNzIjoiL2NwYXYvdmlzdWFsaXphclByb2Nlc3NvLmRvP3Byb2Nlc3NvUEs9MTQ3OCwyMDAzMywyMDIxIiwiY3VycmVudE1vZHVsZSI6eyJjZE1vZHVsbyI6IlNHUEUiLCJjZFNpc3RlbWEiOiIxIiwibm1Nb2R1bG8iOiIifX0%3D" TargetMode="External"/><Relationship Id="rId681" Type="http://schemas.openxmlformats.org/officeDocument/2006/relationships/hyperlink" Target="https://sgpe.sea.sc.gov.br/sgpe/openPage?openAddress=eyJhZGRyZXNzIjoiL2NwYXYvdmlzdWFsaXphclByb2Nlc3NvLmRvP3Byb2Nlc3NvUEs9NzAzLDIwMDMzLDIwMjIiLCJjdXJyZW50TW9kdWxlIjp7ImNkTW9kdWxvIjoiU0dQRSIsImNkU2lzdGVtYSI6IjEiLCJubU1vZHVsbyI6IiJ9fQ%3D%3D" TargetMode="External"/><Relationship Id="rId779" Type="http://schemas.openxmlformats.org/officeDocument/2006/relationships/hyperlink" Target="https://sgpe.sea.sc.gov.br/sgpe/openPage?openAddress=eyJhZGRyZXNzIjoiL2NwYXYvdmlzdWFsaXphclByb2Nlc3NvLmRvP3Byb2Nlc3NvUEs9MTY4NywyMDAzMywyMDIyIiwiY3VycmVudE1vZHVsZSI6eyJjZE1vZHVsbyI6IlNHUEUiLCJjZFNpc3RlbWEiOiIxIiwibm1Nb2R1bG8iOiIifX0%3D" TargetMode="External"/><Relationship Id="rId902" Type="http://schemas.openxmlformats.org/officeDocument/2006/relationships/hyperlink" Target="https://sgpe.sea.sc.gov.br/sgpe/openPage?openAddress=eyJhZGRyZXNzIjoiL2NwYXYvdmlzdWFsaXphclByb2Nlc3NvLmRvP3Byb2Nlc3NvUEs9MzAwNSwyMDAzMywyMDIyIiwiY3VycmVudE1vZHVsZSI6eyJjZE1vZHVsbyI6IlNHUEUiLCJjZFNpc3RlbWEiOiIxIiwibm1Nb2R1bG8iOiIifX0%3D" TargetMode="External"/><Relationship Id="rId986" Type="http://schemas.openxmlformats.org/officeDocument/2006/relationships/hyperlink" Target="https://sgpe.sea.sc.gov.br/sgpe/openPage?openAddress=eyJhZGRyZXNzIjoiL2NwYXYvdmlzdWFsaXphclByb2Nlc3NvLmRvP3Byb2Nlc3NvUEs9MzA4MCwyMDAzMywyMDIyIiwiY3VycmVudE1vZHVsZSI6eyJjZE1vZHVsbyI6IlNHUEUiLCJjZFNpc3RlbWEiOiIxIiwibm1Nb2R1bG8iOiIifX0%3D" TargetMode="External"/><Relationship Id="rId31" Type="http://schemas.openxmlformats.org/officeDocument/2006/relationships/hyperlink" Target="https://sgpe.sea.sc.gov.br/sgpe/openPage?openAddress=eyJhZGRyZXNzIjoiL2NwYXYvdmlzdWFsaXphclByb2Nlc3NvLmRvP3Byb2Nlc3NvUEs9MzY5NSwyMDAzMywyMDIwIiwiY3VycmVudE1vZHVsZSI6eyJjZE1vZHVsbyI6IlNHUEUiLCJjZFNpc3RlbWEiOiIxIiwibm1Nb2R1bG8iOiIifX0%3D" TargetMode="External"/><Relationship Id="rId334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541" Type="http://schemas.openxmlformats.org/officeDocument/2006/relationships/hyperlink" Target="https://sgpe.sea.sc.gov.br/sgpe/openPage?openAddress=eyJhZGRyZXNzIjoiL2NwYXYvdmlzdWFsaXphclByb2Nlc3NvLmRvP3Byb2Nlc3NvUEs9NzA4LDIwMDMzLDIwMjIiLCJjdXJyZW50TW9kdWxlIjp7ImNkTW9kdWxvIjoiU0dQRSIsImNkU2lzdGVtYSI6IjEiLCJubU1vZHVsbyI6IiJ9fQ%3D%3D" TargetMode="External"/><Relationship Id="rId639" Type="http://schemas.openxmlformats.org/officeDocument/2006/relationships/hyperlink" Target="https://sgpe.sea.sc.gov.br/sgpe/openPage?openAddress=eyJhZGRyZXNzIjoiL2NwYXYvdmlzdWFsaXphclByb2Nlc3NvLmRvP3Byb2Nlc3NvUEs9MTE0MCwyMDAzMywyMDIyIiwiY3VycmVudE1vZHVsZSI6eyJjZE1vZHVsbyI6IlNHUEUiLCJjZFNpc3RlbWEiOiIxIiwibm1Nb2R1bG8iOiIifX0%3D" TargetMode="External"/><Relationship Id="rId1171" Type="http://schemas.openxmlformats.org/officeDocument/2006/relationships/hyperlink" Target="https://sgpe.sea.sc.gov.br/sgpe/openPage?openAddress=eyJhZGRyZXNzIjoiL2NwYXYvdmlzdWFsaXphclByb2Nlc3NvLmRvP3Byb2Nlc3NvUEs9Mjg1LDIwMDMzLDIwMjMiLCJjdXJyZW50TW9kdWxlIjp7ImNkTW9kdWxvIjoiU0dQRSIsImNkU2lzdGVtYSI6IjEiLCJubU1vZHVsbyI6IiJ9fQ%3D%3D" TargetMode="External"/><Relationship Id="rId180" Type="http://schemas.openxmlformats.org/officeDocument/2006/relationships/hyperlink" Target="https://sgpe.sea.sc.gov.br/sgpe/openPage?openAddress=eyJhZGRyZXNzIjoiL2NwYXYvdmlzdWFsaXphclByb2Nlc3NvLmRvP3Byb2Nlc3NvUEs9MjUyNCwyMDAzMywyMDIxIiwiY3VycmVudE1vZHVsZSI6eyJjZE1vZHVsbyI6IlNHUEUiLCJjZFNpc3RlbWEiOiIxIiwibm1Nb2R1bG8iOiIifX0%3D" TargetMode="External"/><Relationship Id="rId278" Type="http://schemas.openxmlformats.org/officeDocument/2006/relationships/hyperlink" Target="https://sgpe.sea.sc.gov.br/sgpe/openPage?openAddress=eyJhZGRyZXNzIjoiL2NwYXYvdmlzdWFsaXphclByb2Nlc3NvLmRvP3Byb2Nlc3NvUEs9MTgwOSwyMDAzMywyMDIxIiwiY3VycmVudE1vZHVsZSI6eyJjZE1vZHVsbyI6IlNHUEUiLCJjZFNpc3RlbWEiOiIxIiwibm1Nb2R1bG8iOiIifX0%3D" TargetMode="External"/><Relationship Id="rId401" Type="http://schemas.openxmlformats.org/officeDocument/2006/relationships/hyperlink" Target="https://sgpe.sea.sc.gov.br/sgpe/openPage?openAddress=eyJhZGRyZXNzIjoiL2NwYXYvdmlzdWFsaXphclByb2Nlc3NvLmRvP3Byb2Nlc3NvUEs9MzA2MCwyMDAzMywyMDIxIiwiY3VycmVudE1vZHVsZSI6eyJjZE1vZHVsbyI6IlNHUEUiLCJjZFNpc3RlbWEiOiIxIiwibm1Nb2R1bG8iOiIifX0%3D" TargetMode="External"/><Relationship Id="rId846" Type="http://schemas.openxmlformats.org/officeDocument/2006/relationships/hyperlink" Target="https://sgpe.sea.sc.gov.br/sgpe/openPage?openAddress=eyJhZGRyZXNzIjoiL2NwYXYvdmlzdWFsaXphclByb2Nlc3NvLmRvP3Byb2Nlc3NvUEs9MjM4NywyMDAzMywyMDIyIiwiY3VycmVudE1vZHVsZSI6eyJjZE1vZHVsbyI6IlNHUEUiLCJjZFNpc3RlbWEiOiIxIiwibm1Nb2R1bG8iOiIifX0%3D" TargetMode="External"/><Relationship Id="rId1031" Type="http://schemas.openxmlformats.org/officeDocument/2006/relationships/hyperlink" Target="https://sgpe.sea.sc.gov.br/sgpe/openPage?openAddress=eyJhZGRyZXNzIjoiL2NwYXYvdmlzdWFsaXphclByb2Nlc3NvLmRvP3Byb2Nlc3NvUEs9NDIxMiwyMDAzMywyMDIyIiwiY3VycmVudE1vZHVsZSI6eyJjZE1vZHVsbyI6IlNHUEUiLCJjZFNpc3RlbWEiOiIxIiwibm1Nb2R1bG8iOiIifX0%3D" TargetMode="External"/><Relationship Id="rId1129" Type="http://schemas.openxmlformats.org/officeDocument/2006/relationships/hyperlink" Target="https://sgpe.sea.sc.gov.br/sgpe/openPage?openAddress=eyJhZGRyZXNzIjoiL2NwYXYvdmlzdWFsaXphclByb2Nlc3NvLmRvP3Byb2Nlc3NvUEs9NDUwNSwyMDAzMywyMDIyIiwiY3VycmVudE1vZHVsZSI6eyJjZE1vZHVsbyI6IlNHUEUiLCJjZFNpc3RlbWEiOiIxIiwibm1Nb2R1bG8iOiIifX0%3D" TargetMode="External"/><Relationship Id="rId485" Type="http://schemas.openxmlformats.org/officeDocument/2006/relationships/hyperlink" Target="https://sgpe.sea.sc.gov.br/sgpe/openPage?openAddress=eyJhZGRyZXNzIjoiL2NwYXYvdmlzdWFsaXphclByb2Nlc3NvLmRvP3Byb2Nlc3NvUEs9NjU0LDIwMDMzLDIwMjEiLCJjdXJyZW50TW9kdWxlIjp7ImNkTW9kdWxvIjoiU0dQRSIsImNkU2lzdGVtYSI6IjEiLCJubU1vZHVsbyI6IiJ9fQ%3D%3D" TargetMode="External"/><Relationship Id="rId692" Type="http://schemas.openxmlformats.org/officeDocument/2006/relationships/hyperlink" Target="https://sgpe.sea.sc.gov.br/sgpe/openPage?openAddress=eyJhZGRyZXNzIjoiL2NwYXYvdmlzdWFsaXphclByb2Nlc3NvLmRvP3Byb2Nlc3NvUEs9MTI2OSwyMDAzMywyMDIyIiwiY3VycmVudE1vZHVsZSI6eyJjZE1vZHVsbyI6IlNHUEUiLCJjZFNpc3RlbWEiOiIxIiwibm1Nb2R1bG8iOiIifX0%3D" TargetMode="External"/><Relationship Id="rId706" Type="http://schemas.openxmlformats.org/officeDocument/2006/relationships/hyperlink" Target="https://sgpe.sea.sc.gov.br/sgpe/openPage?openAddress=eyJhZGRyZXNzIjoiL2NwYXYvdmlzdWFsaXphclByb2Nlc3NvLmRvP3Byb2Nlc3NvUEs9MTY0NCwyMDAzMywyMDIyIiwiY3VycmVudE1vZHVsZSI6eyJjZE1vZHVsbyI6IlNHUEUiLCJjZFNpc3RlbWEiOiIxIiwibm1Nb2R1bG8iOiIifX0%3D" TargetMode="External"/><Relationship Id="rId913" Type="http://schemas.openxmlformats.org/officeDocument/2006/relationships/hyperlink" Target="https://sgpe.sea.sc.gov.br/sgpe/openPage?openAddress=eyJhZGRyZXNzIjoiL2NwYXYvdmlzdWFsaXphclByb2Nlc3NvLmRvP3Byb2Nlc3NvUEs9MzAzNywyMDAzMywyMDIyIiwiY3VycmVudE1vZHVsZSI6eyJjZE1vZHVsbyI6IlNHUEUiLCJjZFNpc3RlbWEiOiIxIiwibm1Nb2R1bG8iOiIifX0%3D" TargetMode="External"/><Relationship Id="rId42" Type="http://schemas.openxmlformats.org/officeDocument/2006/relationships/hyperlink" Target="https://sgpe.sea.sc.gov.br/sgpe/openPage?openAddress=eyJhZGRyZXNzIjoiL2NwYXYvdmlzdWFsaXphclByb2Nlc3NvLmRvP3Byb2Nlc3NvUEs9ODQwLDIwMDMzLDIwMjEiLCJjdXJyZW50TW9kdWxlIjp7ImNkTW9kdWxvIjoiU0dQRSIsImNkU2lzdGVtYSI6IjEiLCJubU1vZHVsbyI6IiJ9fQ%3D%3D" TargetMode="External"/><Relationship Id="rId138" Type="http://schemas.openxmlformats.org/officeDocument/2006/relationships/hyperlink" Target="https://sgpe.sea.sc.gov.br/sgpe/openPage?openAddress=eyJhZGRyZXNzIjoiL2NwYXYvdmlzdWFsaXphclByb2Nlc3NvLmRvP3Byb2Nlc3NvUEs9MTEzNSwyMDAzMywyMDIxIiwiY3VycmVudE1vZHVsZSI6eyJjZE1vZHVsbyI6IlNHUEUiLCJjZFNpc3RlbWEiOiIxIiwibm1Nb2R1bG8iOiIifX0%3D" TargetMode="External"/><Relationship Id="rId345" Type="http://schemas.openxmlformats.org/officeDocument/2006/relationships/hyperlink" Target="https://sgpe.sea.sc.gov.br/sgpe/openPage?openAddress=eyJhZGRyZXNzIjoiL2NwYXYvdmlzdWFsaXphclByb2Nlc3NvLmRvP3Byb2Nlc3NvUEs9MjkyNSwyMDAzMywyMDIxIiwiY3VycmVudE1vZHVsZSI6eyJjZE1vZHVsbyI6IlNHUEUiLCJjZFNpc3RlbWEiOiIxIiwibm1Nb2R1bG8iOiIifX0%3D" TargetMode="External"/><Relationship Id="rId552" Type="http://schemas.openxmlformats.org/officeDocument/2006/relationships/hyperlink" Target="https://sgpe.sea.sc.gov.br/sgpe/openPage?openAddress=eyJhZGRyZXNzIjoiL2NwYXYvdmlzdWFsaXphclByb2Nlc3NvLmRvP3Byb2Nlc3NvUEs9NTYyLDIwMDMzLDIwMjIiLCJjdXJyZW50TW9kdWxlIjp7ImNkTW9kdWxvIjoiU0dQRSIsImNkU2lzdGVtYSI6IjEiLCJubU1vZHVsbyI6IiJ9fQ%3D%3D" TargetMode="External"/><Relationship Id="rId997" Type="http://schemas.openxmlformats.org/officeDocument/2006/relationships/hyperlink" Target="https://sgpe.sea.sc.gov.br/sgpe/openPage?openAddress=eyJhZGRyZXNzIjoiL2NwYXYvdmlzdWFsaXphclByb2Nlc3NvLmRvP3Byb2Nlc3NvUEs9MzExNCwyMDAzMywyMDIyIiwiY3VycmVudE1vZHVsZSI6eyJjZE1vZHVsbyI6IlNHUEUiLCJjZFNpc3RlbWEiOiIxIiwibm1Nb2R1bG8iOiIifX0%3D" TargetMode="External"/><Relationship Id="rId1182" Type="http://schemas.openxmlformats.org/officeDocument/2006/relationships/hyperlink" Target="https://sgpe.sea.sc.gov.br/sgpe/openPage?openAddress=eyJhZGRyZXNzIjoiL2NwYXYvdmlzdWFsaXphclByb2Nlc3NvLmRvP3Byb2Nlc3NvUEs9Mjk5LDIwMDMzLDIwMjMiLCJjdXJyZW50TW9kdWxlIjp7ImNkTW9kdWxvIjoiU0dQRSIsImNkU2lzdGVtYSI6IjEiLCJubU1vZHVsbyI6IiJ9fQ%3D%3D" TargetMode="External"/><Relationship Id="rId191" Type="http://schemas.openxmlformats.org/officeDocument/2006/relationships/hyperlink" Target="https://sgpe.sea.sc.gov.br/sgpe/openPage?openAddress=eyJhZGRyZXNzIjoiL2NwYXYvdmlzdWFsaXphclByb2Nlc3NvLmRvP3Byb2Nlc3NvUEs9MjA5MSwyMDAzMywyMDIxIiwiY3VycmVudE1vZHVsZSI6eyJjZE1vZHVsbyI6IlNHUEUiLCJjZFNpc3RlbWEiOiIxIiwibm1Nb2R1bG8iOiIifX0%3D" TargetMode="External"/><Relationship Id="rId205" Type="http://schemas.openxmlformats.org/officeDocument/2006/relationships/hyperlink" Target="https://sgpe.sea.sc.gov.br/sgpe/openPage?openAddress=eyJhZGRyZXNzIjoiL2NwYXYvdmlzdWFsaXphclByb2Nlc3NvLmRvP3Byb2Nlc3NvUEs9MzQ0MiwyMDAzMywyMDIxIiwiY3VycmVudE1vZHVsZSI6eyJjZE1vZHVsbyI6IlNHUEUiLCJjZFNpc3RlbWEiOiIxIiwibm1Nb2R1bG8iOiIifX0%3D" TargetMode="External"/><Relationship Id="rId412" Type="http://schemas.openxmlformats.org/officeDocument/2006/relationships/hyperlink" Target="https://sgpe.sea.sc.gov.br/sgpe/openPage?openAddress=eyJhZGRyZXNzIjoiL2NwYXYvdmlzdWFsaXphclByb2Nlc3NvLmRvP3Byb2Nlc3NvUEs9Mzg4OCwyMDAzMywyMDIxIiwiY3VycmVudE1vZHVsZSI6eyJjZE1vZHVsbyI6IlNHUEUiLCJjZFNpc3RlbWEiOiIxIiwibm1Nb2R1bG8iOiIifX0%3D" TargetMode="External"/><Relationship Id="rId857" Type="http://schemas.openxmlformats.org/officeDocument/2006/relationships/hyperlink" Target="https://sgpe.sea.sc.gov.br/sgpe/openPage?openAddress=eyJhZGRyZXNzIjoiL2NwYXYvdmlzdWFsaXphclByb2Nlc3NvLmRvP3Byb2Nlc3NvUEs9MjM5NCwyMDAzMywyMDIyIiwiY3VycmVudE1vZHVsZSI6eyJjZE1vZHVsbyI6IlNHUEUiLCJjZFNpc3RlbWEiOiIxIiwibm1Nb2R1bG8iOiIifX0%3D" TargetMode="External"/><Relationship Id="rId1042" Type="http://schemas.openxmlformats.org/officeDocument/2006/relationships/hyperlink" Target="https://sgpe.sea.sc.gov.br/sgpe/openPage?openAddress=eyJhZGRyZXNzIjoiL2NwYXYvdmlzdWFsaXphclByb2Nlc3NvLmRvP3Byb2Nlc3NvUEs9NDIzMywyMDAzMywyMDIyIiwiY3VycmVudE1vZHVsZSI6eyJjZE1vZHVsbyI6IlNHUEUiLCJjZFNpc3RlbWEiOiIxIiwibm1Nb2R1bG8iOiIifX0%3D" TargetMode="External"/><Relationship Id="rId289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96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717" Type="http://schemas.openxmlformats.org/officeDocument/2006/relationships/hyperlink" Target="https://sgpe.sea.sc.gov.br/sgpe/openPage?openAddress=eyJhZGRyZXNzIjoiL2NwYXYvdmlzdWFsaXphclByb2Nlc3NvLmRvP3Byb2Nlc3NvUEs9MTY1NCwyMDAzMywyMDIyIiwiY3VycmVudE1vZHVsZSI6eyJjZE1vZHVsbyI6IlNHUEUiLCJjZFNpc3RlbWEiOiIxIiwibm1Nb2R1bG8iOiIifX0%3D" TargetMode="External"/><Relationship Id="rId924" Type="http://schemas.openxmlformats.org/officeDocument/2006/relationships/hyperlink" Target="https://sgpe.sea.sc.gov.br/sgpe/openPage?openAddress=eyJhZGRyZXNzIjoiL2NwYXYvdmlzdWFsaXphclByb2Nlc3NvLmRvP3Byb2Nlc3NvUEs9MzAzOSwyMDAzMywyMDIyIiwiY3VycmVudE1vZHVsZSI6eyJjZE1vZHVsbyI6IlNHUEUiLCJjZFNpc3RlbWEiOiIxIiwibm1Nb2R1bG8iOiIifX0%3D" TargetMode="External"/><Relationship Id="rId53" Type="http://schemas.openxmlformats.org/officeDocument/2006/relationships/hyperlink" Target="https://sgpe.sea.sc.gov.br/sgpe/openPage?openAddress=eyJhZGRyZXNzIjoiL2NwYXYvdmlzdWFsaXphclByb2Nlc3NvLmRvP3Byb2Nlc3NvUEs9ODk1LDIwMDMzLDIwMjEiLCJjdXJyZW50TW9kdWxlIjp7ImNkTW9kdWxvIjoiU0dQRSIsImNkU2lzdGVtYSI6IjEiLCJubU1vZHVsbyI6IiJ9fQ%3D%3D" TargetMode="External"/><Relationship Id="rId149" Type="http://schemas.openxmlformats.org/officeDocument/2006/relationships/hyperlink" Target="https://sgpe.sea.sc.gov.br/sgpe/openPage?openAddress=eyJhZGRyZXNzIjoiL2NwYXYvdmlzdWFsaXphclByb2Nlc3NvLmRvP3Byb2Nlc3NvUEs9MTU2NCwyMDAzMywyMDIxIiwiY3VycmVudE1vZHVsZSI6eyJjZE1vZHVsbyI6IlNHUEUiLCJjZFNpc3RlbWEiOiIxIiwibm1Nb2R1bG8iOiIifX0%3D" TargetMode="External"/><Relationship Id="rId356" Type="http://schemas.openxmlformats.org/officeDocument/2006/relationships/hyperlink" Target="https://sgpe.sea.sc.gov.br/sgpe/openPage?openAddress=eyJhZGRyZXNzIjoiL2NwYXYvdmlzdWFsaXphclByb2Nlc3NvLmRvP3Byb2Nlc3NvUEs9MjkzMSwyMDAzMywyMDIxIiwiY3VycmVudE1vZHVsZSI6eyJjZE1vZHVsbyI6IlNHUEUiLCJjZFNpc3RlbWEiOiIxIiwibm1Nb2R1bG8iOiIifX0%3D" TargetMode="External"/><Relationship Id="rId563" Type="http://schemas.openxmlformats.org/officeDocument/2006/relationships/hyperlink" Target="https://sgpe.sea.sc.gov.br/sgpe/openPage?openAddress=eyJhZGRyZXNzIjoiL2NwYXYvdmlzdWFsaXphclByb2Nlc3NvLmRvP3Byb2Nlc3NvUEs9MjE2LDIwMDMzLDIwMjIiLCJjdXJyZW50TW9kdWxlIjp7ImNkTW9kdWxvIjoiU0dQRSIsImNkU2lzdGVtYSI6IjEiLCJubU1vZHVsbyI6IiJ9fQ%3D%3D" TargetMode="External"/><Relationship Id="rId770" Type="http://schemas.openxmlformats.org/officeDocument/2006/relationships/hyperlink" Target="https://sgpe.sea.sc.gov.br/sgpe/openPage?openAddress=eyJhZGRyZXNzIjoiL2NwYXYvdmlzdWFsaXphclByb2Nlc3NvLmRvP3Byb2Nlc3NvUEs9MTcwMCwyMDAzMywyMDIyIiwiY3VycmVudE1vZHVsZSI6eyJjZE1vZHVsbyI6IlNHUEUiLCJjZFNpc3RlbWEiOiIxIiwibm1Nb2R1bG8iOiIifX0%3D" TargetMode="External"/><Relationship Id="rId1193" Type="http://schemas.openxmlformats.org/officeDocument/2006/relationships/hyperlink" Target="https://sgpe.sea.sc.gov.br/sgpe/openPage?openAddress=eyJhZGRyZXNzIjoiL2NwYXYvdmlzdWFsaXphclByb2Nlc3NvLmRvP3Byb2Nlc3NvUEs9NTA2LDIwMDMzLDIwMjMiLCJjdXJyZW50TW9kdWxlIjp7ImNkTW9kdWxvIjoiU0dQRSIsImNkU2lzdGVtYSI6IjEiLCJubU1vZHVsbyI6IiJ9fQ%3D%3D" TargetMode="External"/><Relationship Id="rId1207" Type="http://schemas.openxmlformats.org/officeDocument/2006/relationships/hyperlink" Target="https://sgpe.sea.sc.gov.br/sgpe/openPage?openAddress=eyJhZGRyZXNzIjoiL2NwYXYvdmlzdWFsaXphclByb2Nlc3NvLmRvP3Byb2Nlc3NvUEs9NTMzLDIwMDMzLDIwMjMiLCJjdXJyZW50TW9kdWxlIjp7ImNkTW9kdWxvIjoiU0dQRSIsImNkU2lzdGVtYSI6IjEiLCJubU1vZHVsbyI6IiJ9fQ%3D%3D" TargetMode="External"/><Relationship Id="rId216" Type="http://schemas.openxmlformats.org/officeDocument/2006/relationships/hyperlink" Target="https://sgpe.sea.sc.gov.br/sgpe/openPage?openAddress=eyJhZGRyZXNzIjoiL2NwYXYvdmlzdWFsaXphclByb2Nlc3NvLmRvP3Byb2Nlc3NvUEs9MTYyMCwyMDAzMywyMDIxIiwiY3VycmVudE1vZHVsZSI6eyJjZE1vZHVsbyI6IlNHUEUiLCJjZFNpc3RlbWEiOiIxIiwibm1Nb2R1bG8iOiIifX0%3D" TargetMode="External"/><Relationship Id="rId423" Type="http://schemas.openxmlformats.org/officeDocument/2006/relationships/hyperlink" Target="https://sgpe.sea.sc.gov.br/sgpe/openPage?openAddress=eyJhZGRyZXNzIjoiL2NwYXYvdmlzdWFsaXphclByb2Nlc3NvLmRvP3Byb2Nlc3NvUEs9MTMwLDIwMDMzLDIwMjEiLCJjdXJyZW50TW9kdWxlIjp7ImNkTW9kdWxvIjoiU0dQRSIsImNkU2lzdGVtYSI6IjEiLCJubU1vZHVsbyI6IiJ9fQ%3D%3D" TargetMode="External"/><Relationship Id="rId868" Type="http://schemas.openxmlformats.org/officeDocument/2006/relationships/hyperlink" Target="https://sgpe.sea.sc.gov.br/sgpe/openPage?openAddress=eyJhZGRyZXNzIjoiL2NwYXYvdmlzdWFsaXphclByb2Nlc3NvLmRvP3Byb2Nlc3NvUEs9MjQzNiwyMDAzMywyMDIyIiwiY3VycmVudE1vZHVsZSI6eyJjZE1vZHVsbyI6IlNHUEUiLCJjZFNpc3RlbWEiOiIxIiwibm1Nb2R1bG8iOiIifX0%3D" TargetMode="External"/><Relationship Id="rId1053" Type="http://schemas.openxmlformats.org/officeDocument/2006/relationships/hyperlink" Target="https://sgpe.sea.sc.gov.br/sgpe/openPage?openAddress=eyJhZGRyZXNzIjoiL2NwYXYvdmlzdWFsaXphclByb2Nlc3NvLmRvP3Byb2Nlc3NvUEs9NDI0MSwyMDAzMywyMDIyIiwiY3VycmVudE1vZHVsZSI6eyJjZE1vZHVsbyI6IlNHUEUiLCJjZFNpc3RlbWEiOiIxIiwibm1Nb2R1bG8iOiIifX0%3D" TargetMode="External"/><Relationship Id="rId630" Type="http://schemas.openxmlformats.org/officeDocument/2006/relationships/hyperlink" Target="https://sgpe.sea.sc.gov.br/sgpe/openPage?openAddress=eyJhZGRyZXNzIjoiL2NwYXYvdmlzdWFsaXphclByb2Nlc3NvLmRvP3Byb2Nlc3NvUEs9OTEwLDIwMDMzLDIwMjIiLCJjdXJyZW50TW9kdWxlIjp7ImNkTW9kdWxvIjoiU0dQRSIsImNkU2lzdGVtYSI6IjEiLCJubU1vZHVsbyI6IiJ9fQ%3D%3D" TargetMode="External"/><Relationship Id="rId728" Type="http://schemas.openxmlformats.org/officeDocument/2006/relationships/hyperlink" Target="https://sgpe.sea.sc.gov.br/sgpe/openPage?openAddress=eyJhZGRyZXNzIjoiL2NwYXYvdmlzdWFsaXphclByb2Nlc3NvLmRvP3Byb2Nlc3NvUEs9MTY2MSwyMDAzMywyMDIyIiwiY3VycmVudE1vZHVsZSI6eyJjZE1vZHVsbyI6IlNHUEUiLCJjZFNpc3RlbWEiOiIxIiwibm1Nb2R1bG8iOiIifX0%3D" TargetMode="External"/><Relationship Id="rId935" Type="http://schemas.openxmlformats.org/officeDocument/2006/relationships/hyperlink" Target="https://sgpe.sea.sc.gov.br/sgpe/openPage?openAddress=eyJhZGRyZXNzIjoiL2NwYXYvdmlzdWFsaXphclByb2Nlc3NvLmRvP3Byb2Nlc3NvUEs9MzA1MiwyMDAzMywyMDIyIiwiY3VycmVudE1vZHVsZSI6eyJjZE1vZHVsbyI6IlNHUEUiLCJjZFNpc3RlbWEiOiIxIiwibm1Nb2R1bG8iOiIifX0%3D" TargetMode="External"/><Relationship Id="rId64" Type="http://schemas.openxmlformats.org/officeDocument/2006/relationships/hyperlink" Target="https://sgpe.sea.sc.gov.br/sgpe/openPage?openAddress=eyJhZGRyZXNzIjoiL2NwYXYvdmlzdWFsaXphclByb2Nlc3NvLmRvP3Byb2Nlc3NvUEs9MzYxMCwyMDAzMywyMDIwIiwiY3VycmVudE1vZHVsZSI6eyJjZE1vZHVsbyI6IlNHUEUiLCJjZFNpc3RlbWEiOiIxIiwibm1Nb2R1bG8iOiIifX0%3D" TargetMode="External"/><Relationship Id="rId367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74" Type="http://schemas.openxmlformats.org/officeDocument/2006/relationships/hyperlink" Target="https://sgpe.sea.sc.gov.br/sgpe/openPage?openAddress=eyJhZGRyZXNzIjoiL2NwYXYvdmlzdWFsaXphclByb2Nlc3NvLmRvP3Byb2Nlc3NvUEs9NTUyLDIwMDMzLDIwMjIiLCJjdXJyZW50TW9kdWxlIjp7ImNkTW9kdWxvIjoiU0dQRSIsImNkU2lzdGVtYSI6IjEiLCJubU1vZHVsbyI6IiJ9fQ%3D%3D" TargetMode="External"/><Relationship Id="rId1120" Type="http://schemas.openxmlformats.org/officeDocument/2006/relationships/hyperlink" Target="https://sgpe.sea.sc.gov.br/sgpe/openPage?openAddress=eyJhZGRyZXNzIjoiL2NwYXYvdmlzdWFsaXphclByb2Nlc3NvLmRvP3Byb2Nlc3NvUEs9NDUwMCwyMDAzMywyMDIyIiwiY3VycmVudE1vZHVsZSI6eyJjZE1vZHVsbyI6IlNHUEUiLCJjZFNpc3RlbWEiOiIxIiwibm1Nb2R1bG8iOiIifX0%3D" TargetMode="External"/><Relationship Id="rId1218" Type="http://schemas.openxmlformats.org/officeDocument/2006/relationships/hyperlink" Target="https://sgpe.sea.sc.gov.br/sgpe/openPage?openAddress=eyJhZGRyZXNzIjoiL2NwYXYvdmlzdWFsaXphclByb2Nlc3NvLmRvP3Byb2Nlc3NvUEs9NzUxLDIwMDMzLDIwMjMiLCJjdXJyZW50TW9kdWxlIjp7ImNkTW9kdWxvIjoiU0dQRSIsImNkU2lzdGVtYSI6IjEiLCJubU1vZHVsbyI6IiJ9fQ%3D%3D" TargetMode="External"/><Relationship Id="rId227" Type="http://schemas.openxmlformats.org/officeDocument/2006/relationships/hyperlink" Target="https://sgpe.sea.sc.gov.br/sgpe/openPage?openAddress=eyJhZGRyZXNzIjoiL2NwYXYvdmlzdWFsaXphclByb2Nlc3NvLmRvP3Byb2Nlc3NvUEs9MTM2MiwyMDAzMywyMDIxIiwiY3VycmVudE1vZHVsZSI6eyJjZE1vZHVsbyI6IlNHUEUiLCJjZFNpc3RlbWEiOiIxIiwibm1Nb2R1bG8iOiIifX0%3D" TargetMode="External"/><Relationship Id="rId781" Type="http://schemas.openxmlformats.org/officeDocument/2006/relationships/hyperlink" Target="https://sgpe.sea.sc.gov.br/sgpe/openPage?openAddress=eyJhZGRyZXNzIjoiL2NwYXYvdmlzdWFsaXphclByb2Nlc3NvLmRvP3Byb2Nlc3NvUEs9MTY4NywyMDAzMywyMDIyIiwiY3VycmVudE1vZHVsZSI6eyJjZE1vZHVsbyI6IlNHUEUiLCJjZFNpc3RlbWEiOiIxIiwibm1Nb2R1bG8iOiIifX0%3D" TargetMode="External"/><Relationship Id="rId879" Type="http://schemas.openxmlformats.org/officeDocument/2006/relationships/hyperlink" Target="https://sgpe.sea.sc.gov.br/sgpe/openPage?openAddress=eyJhZGRyZXNzIjoiL2NwYXYvdmlzdWFsaXphclByb2Nlc3NvLmRvP3Byb2Nlc3NvUEs9MjUwMiwyMDAzMywyMDIyIiwiY3VycmVudE1vZHVsZSI6eyJjZE1vZHVsbyI6IlNHUEUiLCJjZFNpc3RlbWEiOiIxIiwibm1Nb2R1bG8iOiIifX0%3D" TargetMode="External"/><Relationship Id="rId434" Type="http://schemas.openxmlformats.org/officeDocument/2006/relationships/hyperlink" Target="https://sgpe.sea.sc.gov.br/sgpe/openPage?openAddress=eyJhZGRyZXNzIjoiL2NwYXYvdmlzdWFsaXphclByb2Nlc3NvLmRvP3Byb2Nlc3NvUEs9MzM2NSwyMDAzMywyMDIxIiwiY3VycmVudE1vZHVsZSI6eyJjZE1vZHVsbyI6IlNHUEUiLCJjZFNpc3RlbWEiOiIxIiwibm1Nb2R1bG8iOiIifX0%3D" TargetMode="External"/><Relationship Id="rId641" Type="http://schemas.openxmlformats.org/officeDocument/2006/relationships/hyperlink" Target="https://sgpe.sea.sc.gov.br/sgpe/openPage?openAddress=eyJhZGRyZXNzIjoiL2NwYXYvdmlzdWFsaXphclByb2Nlc3NvLmRvP3Byb2Nlc3NvUEs9MTE0MCwyMDAzMywyMDIyIiwiY3VycmVudE1vZHVsZSI6eyJjZE1vZHVsbyI6IlNHUEUiLCJjZFNpc3RlbWEiOiIxIiwibm1Nb2R1bG8iOiIifX0%3D" TargetMode="External"/><Relationship Id="rId739" Type="http://schemas.openxmlformats.org/officeDocument/2006/relationships/hyperlink" Target="https://sgpe.sea.sc.gov.br/sgpe/openPage?openAddress=eyJhZGRyZXNzIjoiL2NwYXYvdmlzdWFsaXphclByb2Nlc3NvLmRvP3Byb2Nlc3NvUEs9MTY3NSwyMDAzMywyMDIyIiwiY3VycmVudE1vZHVsZSI6eyJjZE1vZHVsbyI6IlNHUEUiLCJjZFNpc3RlbWEiOiIxIiwibm1Nb2R1bG8iOiIifX0%3D" TargetMode="External"/><Relationship Id="rId1064" Type="http://schemas.openxmlformats.org/officeDocument/2006/relationships/hyperlink" Target="https://sgpe.sea.sc.gov.br/sgpe/openPage?openAddress=eyJhZGRyZXNzIjoiL2NwYXYvdmlzdWFsaXphclByb2Nlc3NvLmRvP3Byb2Nlc3NvUEs9NDIzNiwyMDAzMywyMDIyIiwiY3VycmVudE1vZHVsZSI6eyJjZE1vZHVsbyI6IlNHUEUiLCJjZFNpc3RlbWEiOiIxIiwibm1Nb2R1bG8iOiIifX0%3D" TargetMode="External"/><Relationship Id="rId280" Type="http://schemas.openxmlformats.org/officeDocument/2006/relationships/hyperlink" Target="https://sgpe.sea.sc.gov.br/sgpe/openPage?openAddress=eyJhZGRyZXNzIjoiL2NwYXYvdmlzdWFsaXphclByb2Nlc3NvLmRvP3Byb2Nlc3NvUEs9MTgwOSwyMDAzMywyMDIxIiwiY3VycmVudE1vZHVsZSI6eyJjZE1vZHVsbyI6IlNHUEUiLCJjZFNpc3RlbWEiOiIxIiwibm1Nb2R1bG8iOiIifX0%3D" TargetMode="External"/><Relationship Id="rId501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946" Type="http://schemas.openxmlformats.org/officeDocument/2006/relationships/hyperlink" Target="https://sgpe.sea.sc.gov.br/sgpe/openPage?openAddress=eyJhZGRyZXNzIjoiL2NwYXYvdmlzdWFsaXphclByb2Nlc3NvLmRvP3Byb2Nlc3NvUEs9MzA2MSwyMDAzMywyMDIyIiwiY3VycmVudE1vZHVsZSI6eyJjZE1vZHVsbyI6IlNHUEUiLCJjZFNpc3RlbWEiOiIxIiwibm1Nb2R1bG8iOiIifX0%3D" TargetMode="External"/><Relationship Id="rId1131" Type="http://schemas.openxmlformats.org/officeDocument/2006/relationships/hyperlink" Target="https://sgpe.sea.sc.gov.br/sgpe/openPage?openAddress=eyJhZGRyZXNzIjoiL2NwYXYvdmlzdWFsaXphclByb2Nlc3NvLmRvP3Byb2Nlc3NvUEs9NDUwNCwyMDAzMywyMDIyIiwiY3VycmVudE1vZHVsZSI6eyJjZE1vZHVsbyI6IlNHUEUiLCJjZFNpc3RlbWEiOiIxIiwibm1Nb2R1bG8iOiIifX0%3D" TargetMode="External"/><Relationship Id="rId75" Type="http://schemas.openxmlformats.org/officeDocument/2006/relationships/hyperlink" Target="https://sgpe.sea.sc.gov.br/sgpe/openPage?openAddress=eyJhZGRyZXNzIjoiL2NwYXYvdmlzdWFsaXphclByb2Nlc3NvLmRvP3Byb2Nlc3NvUEs9MTMzLDIwMDMzLDIwMjEiLCJjdXJyZW50TW9kdWxlIjp7ImNkTW9kdWxvIjoiU0dQRSIsImNkU2lzdGVtYSI6IjEiLCJubU1vZHVsbyI6IiJ9fQ%3D%3D" TargetMode="External"/><Relationship Id="rId140" Type="http://schemas.openxmlformats.org/officeDocument/2006/relationships/hyperlink" Target="https://sgpe.sea.sc.gov.br/sgpe/openPage?openAddress=eyJhZGRyZXNzIjoiL2NwYXYvdmlzdWFsaXphclByb2Nlc3NvLmRvP3Byb2Nlc3NvUEs9MTEzNSwyMDAzMywyMDIxIiwiY3VycmVudE1vZHVsZSI6eyJjZE1vZHVsbyI6IlNHUEUiLCJjZFNpc3RlbWEiOiIxIiwibm1Nb2R1bG8iOiIifX0%3D" TargetMode="External"/><Relationship Id="rId378" Type="http://schemas.openxmlformats.org/officeDocument/2006/relationships/hyperlink" Target="https://sgpe.sea.sc.gov.br/sgpe/openPage?openAddress=eyJhZGRyZXNzIjoiL2NwYXYvdmlzdWFsaXphclByb2Nlc3NvLmRvP3Byb2Nlc3NvUEs9MzgzNywyMDAzMywyMDIwIiwiY3VycmVudE1vZHVsZSI6eyJjZE1vZHVsbyI6IlNHUEUiLCJjZFNpc3RlbWEiOiIxIiwibm1Nb2R1bG8iOiIifX0%3D" TargetMode="External"/><Relationship Id="rId585" Type="http://schemas.openxmlformats.org/officeDocument/2006/relationships/hyperlink" Target="https://sgpe.sea.sc.gov.br/sgpe/openPage?openAddress=eyJhZGRyZXNzIjoiL2NwYXYvdmlzdWFsaXphclByb2Nlc3NvLmRvP3Byb2Nlc3NvUEs9ODM0LDIwMDMzLDIwMjIiLCJjdXJyZW50TW9kdWxlIjp7ImNkTW9kdWxvIjoiU0dQRSIsImNkU2lzdGVtYSI6IjEiLCJubU1vZHVsbyI6IiJ9fQ%3D%3D" TargetMode="External"/><Relationship Id="rId792" Type="http://schemas.openxmlformats.org/officeDocument/2006/relationships/hyperlink" Target="https://sgpe.sea.sc.gov.br/sgpe/openPage?openAddress=eyJhZGRyZXNzIjoiL2NwYXYvdmlzdWFsaXphclByb2Nlc3NvLmRvP3Byb2Nlc3NvUEs9MTc4NSwyMDAzMywyMDIyIiwiY3VycmVudE1vZHVsZSI6eyJjZE1vZHVsbyI6IlNHUEUiLCJjZFNpc3RlbWEiOiIxIiwibm1Nb2R1bG8iOiIifX0%3D" TargetMode="External"/><Relationship Id="rId806" Type="http://schemas.openxmlformats.org/officeDocument/2006/relationships/hyperlink" Target="https://sgpe.sea.sc.gov.br/sgpe/openPage?openAddress=eyJhZGRyZXNzIjoiL2NwYXYvdmlzdWFsaXphclByb2Nlc3NvLmRvP3Byb2Nlc3NvUEs9MTE5NiwyMDAzMywyMDIyIiwiY3VycmVudE1vZHVsZSI6eyJjZE1vZHVsbyI6IlNHUEUiLCJjZFNpc3RlbWEiOiIxIiwibm1Nb2R1bG8iOiIifX0%3D" TargetMode="External"/><Relationship Id="rId6" Type="http://schemas.openxmlformats.org/officeDocument/2006/relationships/hyperlink" Target="https://sgpe.sea.sc.gov.br/sgpe/openPage?openAddress=eyJhZGRyZXNzIjoiL2NwYXYvdmlzdWFsaXphclByb2Nlc3NvLmRvP3Byb2Nlc3NvUEs9OTA3LDIwMDMzLDIwMjEiLCJjdXJyZW50TW9kdWxlIjp7ImNkTW9kdWxvIjoiU0dQRSIsImNkU2lzdGVtYSI6IjEiLCJubU1vZHVsbyI6IiJ9fQ%3D%3D" TargetMode="External"/><Relationship Id="rId238" Type="http://schemas.openxmlformats.org/officeDocument/2006/relationships/hyperlink" Target="https://sgpe.sea.sc.gov.br/sgpe/openPage?openAddress=eyJhZGRyZXNzIjoiL2NwYXYvdmlzdWFsaXphclByb2Nlc3NvLmRvP3Byb2Nlc3NvUEs9MTc2NiwyMDAzMywyMDIxIiwiY3VycmVudE1vZHVsZSI6eyJjZE1vZHVsbyI6IlNHUEUiLCJjZFNpc3RlbWEiOiIxIiwibm1Nb2R1bG8iOiIifX0%3D" TargetMode="External"/><Relationship Id="rId445" Type="http://schemas.openxmlformats.org/officeDocument/2006/relationships/hyperlink" Target="https://sgpe.sea.sc.gov.br/sgpe/openPage?openAddress=eyJhZGRyZXNzIjoiL2NwYXYvdmlzdWFsaXphclByb2Nlc3NvLmRvP3Byb2Nlc3NvUEs9MzM2NiwyMDAzMywyMDIxIiwiY3VycmVudE1vZHVsZSI6eyJjZE1vZHVsbyI6IlNHUEUiLCJjZFNpc3RlbWEiOiIxIiwibm1Nb2R1bG8iOiIifX0%3D" TargetMode="External"/><Relationship Id="rId652" Type="http://schemas.openxmlformats.org/officeDocument/2006/relationships/hyperlink" Target="https://sgpe.sea.sc.gov.br/sgpe/openPage?openAddress=eyJhZGRyZXNzIjoiL2NwYXYvdmlzdWFsaXphclByb2Nlc3NvLmRvP3Byb2Nlc3NvUEs9MTAyMywyMDAzMywyMDIyIiwiY3VycmVudE1vZHVsZSI6eyJjZE1vZHVsbyI6IlNHUEUiLCJjZFNpc3RlbWEiOiIxIiwibm1Nb2R1bG8iOiIifX0%3D" TargetMode="External"/><Relationship Id="rId1075" Type="http://schemas.openxmlformats.org/officeDocument/2006/relationships/hyperlink" Target="https://sgpe.sea.sc.gov.br/sgpe/openPage?openAddress=eyJhZGRyZXNzIjoiL2NwYXYvdmlzdWFsaXphclByb2Nlc3NvLmRvP3Byb2Nlc3NvUEs9NDM1MiwyMDAzMywyMDIyIiwiY3VycmVudE1vZHVsZSI6eyJjZE1vZHVsbyI6IlNHUEUiLCJjZFNpc3RlbWEiOiIxIiwibm1Nb2R1bG8iOiIifX0%3D" TargetMode="External"/><Relationship Id="rId291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305" Type="http://schemas.openxmlformats.org/officeDocument/2006/relationships/hyperlink" Target="https://sgpe.sea.sc.gov.br/sgpe/openPage?openAddress=eyJhZGRyZXNzIjoiL2NwYXYvdmlzdWFsaXphclByb2Nlc3NvLmRvP3Byb2Nlc3NvUEs9Mzk3MiwyMDAzMywyMDIxIiwiY3VycmVudE1vZHVsZSI6eyJjZE1vZHVsbyI6IlNHUEUiLCJjZFNpc3RlbWEiOiIxIiwibm1Nb2R1bG8iOiIifX0%3D" TargetMode="External"/><Relationship Id="rId512" Type="http://schemas.openxmlformats.org/officeDocument/2006/relationships/hyperlink" Target="https://sgpe.sea.sc.gov.br/sgpe/openPage?openAddress=eyJhZGRyZXNzIjoiL2NwYXYvdmlzdWFsaXphclByb2Nlc3NvLmRvP3Byb2Nlc3NvUEs9ODksMjAwMzMsMjAyMiIsImN1cnJlbnRNb2R1bGUiOnsiY2RNb2R1bG8iOiJTR1BFIiwiY2RTaXN0ZW1hIjoiMSIsIm5tTW9kdWxvIjoiIn19" TargetMode="External"/><Relationship Id="rId957" Type="http://schemas.openxmlformats.org/officeDocument/2006/relationships/hyperlink" Target="https://sgpe.sea.sc.gov.br/sgpe/openPage?openAddress=eyJhZGRyZXNzIjoiL2NwYXYvdmlzdWFsaXphclByb2Nlc3NvLmRvP3Byb2Nlc3NvUEs9MzA5MSwyMDAzMywyMDIyIiwiY3VycmVudE1vZHVsZSI6eyJjZE1vZHVsbyI6IlNHUEUiLCJjZFNpc3RlbWEiOiIxIiwibm1Nb2R1bG8iOiIifX0%3D" TargetMode="External"/><Relationship Id="rId1142" Type="http://schemas.openxmlformats.org/officeDocument/2006/relationships/hyperlink" Target="https://sgpe.sea.sc.gov.br/sgpe/openPage?openAddress=eyJhZGRyZXNzIjoiL2NwYXYvdmlzdWFsaXphclByb2Nlc3NvLmRvP3Byb2Nlc3NvUEs9NDUyMCwyMDAzMywyMDIyIiwiY3VycmVudE1vZHVsZSI6eyJjZE1vZHVsbyI6IlNHUEUiLCJjZFNpc3RlbWEiOiIxIiwibm1Nb2R1bG8iOiIifX0%3D" TargetMode="External"/><Relationship Id="rId86" Type="http://schemas.openxmlformats.org/officeDocument/2006/relationships/hyperlink" Target="https://sgpe.sea.sc.gov.br/sgpe/openPage?openAddress=eyJhZGRyZXNzIjoiL2NwYXYvdmlzdWFsaXphclByb2Nlc3NvLmRvP3Byb2Nlc3NvUEs9NDA5LDIwMDMzLDIwMjEiLCJjdXJyZW50TW9kdWxlIjp7ImNkTW9kdWxvIjoiU0dQRSIsImNkU2lzdGVtYSI6IjEiLCJubU1vZHVsbyI6IiJ9fQ%3D%3D" TargetMode="External"/><Relationship Id="rId151" Type="http://schemas.openxmlformats.org/officeDocument/2006/relationships/hyperlink" Target="https://sgpe.sea.sc.gov.br/sgpe/openPage?openAddress=eyJhZGRyZXNzIjoiL2NwYXYvdmlzdWFsaXphclByb2Nlc3NvLmRvP3Byb2Nlc3NvUEs9MTUwMSwyMDAzMywyMDIxIiwiY3VycmVudE1vZHVsZSI6eyJjZE1vZHVsbyI6IlNHUEUiLCJjZFNpc3RlbWEiOiIxIiwibm1Nb2R1bG8iOiIifX0%3D" TargetMode="External"/><Relationship Id="rId389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596" Type="http://schemas.openxmlformats.org/officeDocument/2006/relationships/hyperlink" Target="https://sgpe.sea.sc.gov.br/sgpe/openPage?openAddress=eyJhZGRyZXNzIjoiL2NwYXYvdmlzdWFsaXphclByb2Nlc3NvLmRvP3Byb2Nlc3NvUEs9NDY4LDIwMDMzLDIwMjIiLCJjdXJyZW50TW9kdWxlIjp7ImNkTW9kdWxvIjoiU0dQRSIsImNkU2lzdGVtYSI6IjEiLCJubU1vZHVsbyI6IiJ9fQ%3D%3D" TargetMode="External"/><Relationship Id="rId817" Type="http://schemas.openxmlformats.org/officeDocument/2006/relationships/hyperlink" Target="https://sgpe.sea.sc.gov.br/sgpe/openPage?openAddress=eyJhZGRyZXNzIjoiL2NwYXYvdmlzdWFsaXphclByb2Nlc3NvLmRvP3Byb2Nlc3NvUEs9Nzg1LDIwMDMzLDIwMjIiLCJjdXJyZW50TW9kdWxlIjp7ImNkTW9kdWxvIjoiU0dQRSIsImNkU2lzdGVtYSI6IjEiLCJubU1vZHVsbyI6IiJ9fQ%3D%3D" TargetMode="External"/><Relationship Id="rId1002" Type="http://schemas.openxmlformats.org/officeDocument/2006/relationships/hyperlink" Target="https://sgpe.sea.sc.gov.br/sgpe/openPage?openAddress=eyJhZGRyZXNzIjoiL2NwYXYvdmlzdWFsaXphclByb2Nlc3NvLmRvP3Byb2Nlc3NvUEs9MzExOCwyMDAzMywyMDIyIiwiY3VycmVudE1vZHVsZSI6eyJjZE1vZHVsbyI6IlNHUEUiLCJjZFNpc3RlbWEiOiIxIiwibm1Nb2R1bG8iOiIifX0%3D" TargetMode="External"/><Relationship Id="rId249" Type="http://schemas.openxmlformats.org/officeDocument/2006/relationships/hyperlink" Target="https://sgpe.sea.sc.gov.br/sgpe/openPage?openAddress=eyJhZGRyZXNzIjoiL2NwYXYvdmlzdWFsaXphclByb2Nlc3NvLmRvP3Byb2Nlc3NvUEs9MTc2OSwyMDAzMywyMDIxIiwiY3VycmVudE1vZHVsZSI6eyJjZE1vZHVsbyI6IlNHUEUiLCJjZFNpc3RlbWEiOiIxIiwibm1Nb2R1bG8iOiIifX0%3D" TargetMode="External"/><Relationship Id="rId456" Type="http://schemas.openxmlformats.org/officeDocument/2006/relationships/hyperlink" Target="https://sgpe.sea.sc.gov.br/sgpe/openPage?openAddress=eyJhZGRyZXNzIjoiL2NwYXYvdmlzdWFsaXphclByb2Nlc3NvLmRvP3Byb2Nlc3NvUEs9MzM3MCwyMDAzMywyMDIxIiwiY3VycmVudE1vZHVsZSI6eyJjZE1vZHVsbyI6IlNHUEUiLCJjZFNpc3RlbWEiOiIxIiwibm1Nb2R1bG8iOiIifX0%3D" TargetMode="External"/><Relationship Id="rId663" Type="http://schemas.openxmlformats.org/officeDocument/2006/relationships/hyperlink" Target="https://sgpe.sea.sc.gov.br/sgpe/openPage?openAddress=eyJhZGRyZXNzIjoiL2NwYXYvdmlzdWFsaXphclByb2Nlc3NvLmRvP3Byb2Nlc3NvUEs9MTA4OSwyMDAzMywyMDIyIiwiY3VycmVudE1vZHVsZSI6eyJjZE1vZHVsbyI6IlNHUEUiLCJjZFNpc3RlbWEiOiIxIiwibm1Nb2R1bG8iOiIifX0%3D" TargetMode="External"/><Relationship Id="rId870" Type="http://schemas.openxmlformats.org/officeDocument/2006/relationships/hyperlink" Target="https://sgpe.sea.sc.gov.br/sgpe/openPage?openAddress=eyJhZGRyZXNzIjoiL2NwYXYvdmlzdWFsaXphclByb2Nlc3NvLmRvP3Byb2Nlc3NvUEs9MjQzOCwyMDAzMywyMDIyIiwiY3VycmVudE1vZHVsZSI6eyJjZE1vZHVsbyI6IlNHUEUiLCJjZFNpc3RlbWEiOiIxIiwibm1Nb2R1bG8iOiIifX0%3D" TargetMode="External"/><Relationship Id="rId1086" Type="http://schemas.openxmlformats.org/officeDocument/2006/relationships/hyperlink" Target="https://sgpe.sea.sc.gov.br/sgpe/openPage?openAddress=eyJhZGRyZXNzIjoiL2NwYXYvdmlzdWFsaXphclByb2Nlc3NvLmRvP3Byb2Nlc3NvUEs9NDQ1MCwyMDAzMywyMDIyIiwiY3VycmVudE1vZHVsZSI6eyJjZE1vZHVsbyI6IlNHUEUiLCJjZFNpc3RlbWEiOiIxIiwibm1Nb2R1bG8iOiIifX0%3D" TargetMode="External"/><Relationship Id="rId13" Type="http://schemas.openxmlformats.org/officeDocument/2006/relationships/hyperlink" Target="https://sgpe.sea.sc.gov.br/sgpe/openPage?openAddress=eyJhZGRyZXNzIjoiL2NwYXYvdmlzdWFsaXphclByb2Nlc3NvLmRvP3Byb2Nlc3NvUEs9ODU4LDIwMDMzLDIwMjEiLCJjdXJyZW50TW9kdWxlIjp7ImNkTW9kdWxvIjoiU0dQRSIsImNkU2lzdGVtYSI6IjEiLCJubU1vZHVsbyI6IiJ9fQ%3D%3D" TargetMode="External"/><Relationship Id="rId109" Type="http://schemas.openxmlformats.org/officeDocument/2006/relationships/hyperlink" Target="https://sgpe.sea.sc.gov.br/sgpe/openPage?openAddress=eyJhZGRyZXNzIjoiL2NwYXYvdmlzdWFsaXphclByb2Nlc3NvLmRvP3Byb2Nlc3NvUEs9NzEyLDIwMDMzLDIwMjEiLCJjdXJyZW50TW9kdWxlIjp7ImNkTW9kdWxvIjoiU0dQRSIsImNkU2lzdGVtYSI6IjEiLCJubU1vZHVsbyI6IiJ9fQ%3D%3D" TargetMode="External"/><Relationship Id="rId316" Type="http://schemas.openxmlformats.org/officeDocument/2006/relationships/hyperlink" Target="https://sgpe.sea.sc.gov.br/sgpe/openPage?openAddress=eyJhZGRyZXNzIjoiL2NwYXYvdmlzdWFsaXphclByb2Nlc3NvLmRvP3Byb2Nlc3NvUEs9MzAzMywyMDAzMywyMDIxIiwiY3VycmVudE1vZHVsZSI6eyJjZE1vZHVsbyI6IlNHUEUiLCJjZFNpc3RlbWEiOiIxIiwibm1Nb2R1bG8iOiIifX0%3D" TargetMode="External"/><Relationship Id="rId523" Type="http://schemas.openxmlformats.org/officeDocument/2006/relationships/hyperlink" Target="https://sgpe.sea.sc.gov.br/sgpe/openPage?openAddress=eyJhZGRyZXNzIjoiL2NwYXYvdmlzdWFsaXphclByb2Nlc3NvLmRvP3Byb2Nlc3NvUEs9NDI0LDIwMDMzLDIwMjIiLCJjdXJyZW50TW9kdWxlIjp7ImNkTW9kdWxvIjoiU0dQRSIsImNkU2lzdGVtYSI6IjEiLCJubU1vZHVsbyI6IiJ9fQ%3D%3D" TargetMode="External"/><Relationship Id="rId968" Type="http://schemas.openxmlformats.org/officeDocument/2006/relationships/hyperlink" Target="https://sgpe.sea.sc.gov.br/sgpe/openPage?openAddress=eyJhZGRyZXNzIjoiL2NwYXYvdmlzdWFsaXphclByb2Nlc3NvLmRvP3Byb2Nlc3NvUEs9MzA2MiwyMDAzMywyMDIyIiwiY3VycmVudE1vZHVsZSI6eyJjZE1vZHVsbyI6IlNHUEUiLCJjZFNpc3RlbWEiOiIxIiwibm1Nb2R1bG8iOiIifX0%3D" TargetMode="External"/><Relationship Id="rId1153" Type="http://schemas.openxmlformats.org/officeDocument/2006/relationships/hyperlink" Target="https://sgpe.sea.sc.gov.br/sgpe/openPage?openAddress=eyJhZGRyZXNzIjoiL2NwYXYvdmlzdWFsaXphclByb2Nlc3NvLmRvP3Byb2Nlc3NvUEs9MjUyLDIwMDMzLDIwMjMiLCJjdXJyZW50TW9kdWxlIjp7ImNkTW9kdWxvIjoiU0dQRSIsImNkU2lzdGVtYSI6IjEiLCJubU1vZHVsbyI6IiJ9fQ%3D%3D" TargetMode="External"/><Relationship Id="rId97" Type="http://schemas.openxmlformats.org/officeDocument/2006/relationships/hyperlink" Target="https://sgpe.sea.sc.gov.br/sgpe/openPage?openAddress=eyJhZGRyZXNzIjoiL2NwYXYvdmlzdWFsaXphclByb2Nlc3NvLmRvP3Byb2Nlc3NvUEs9MTUzOCwyMDAzMywyMDIxIiwiY3VycmVudE1vZHVsZSI6eyJjZE1vZHVsbyI6IlNHUEUiLCJjZFNpc3RlbWEiOiIxIiwibm1Nb2R1bG8iOiIifX0%3D" TargetMode="External"/><Relationship Id="rId730" Type="http://schemas.openxmlformats.org/officeDocument/2006/relationships/hyperlink" Target="https://sgpe.sea.sc.gov.br/sgpe/openPage?openAddress=eyJhZGRyZXNzIjoiL2NwYXYvdmlzdWFsaXphclByb2Nlc3NvLmRvP3Byb2Nlc3NvUEs9MTY2NSwyMDAzMywyMDIyIiwiY3VycmVudE1vZHVsZSI6eyJjZE1vZHVsbyI6IlNHUEUiLCJjZFNpc3RlbWEiOiIxIiwibm1Nb2R1bG8iOiIifX0%3D" TargetMode="External"/><Relationship Id="rId828" Type="http://schemas.openxmlformats.org/officeDocument/2006/relationships/hyperlink" Target="https://sgpe.sea.sc.gov.br/sgpe/openPage?openAddress=eyJhZGRyZXNzIjoiL2NwYXYvdmlzdWFsaXphclByb2Nlc3NvLmRvP3Byb2Nlc3NvUEs9NTIsNDQ0OSwyMDIyIiwiY3VycmVudE1vZHVsZSI6eyJjZE1vZHVsbyI6IlNHUEUiLCJjZFNpc3RlbWEiOiIxIiwibm1Nb2R1bG8iOiIifX0%3D" TargetMode="External"/><Relationship Id="rId1013" Type="http://schemas.openxmlformats.org/officeDocument/2006/relationships/hyperlink" Target="https://sgpe.sea.sc.gov.br/sgpe/openPage?openAddress=eyJhZGRyZXNzIjoiL2NwYXYvdmlzdWFsaXphclByb2Nlc3NvLmRvP3Byb2Nlc3NvUEs9MzcwNCwyMDAzMywyMDIyIiwiY3VycmVudE1vZHVsZSI6eyJjZE1vZHVsbyI6IlNHUEUiLCJjZFNpc3RlbWEiOiIxIiwibm1Nb2R1bG8iOiIifX0%3D" TargetMode="External"/><Relationship Id="rId162" Type="http://schemas.openxmlformats.org/officeDocument/2006/relationships/hyperlink" Target="https://sgpe.sea.sc.gov.br/sgpe/openPage?openAddress=eyJhZGRyZXNzIjoiL2NwYXYvdmlzdWFsaXphclByb2Nlc3NvLmRvP3Byb2Nlc3NvUEs9MjkwNSwyMDAzMywyMDIxIiwiY3VycmVudE1vZHVsZSI6eyJjZE1vZHVsbyI6IlNHUEUiLCJjZFNpc3RlbWEiOiIxIiwibm1Nb2R1bG8iOiIifX0%3D" TargetMode="External"/><Relationship Id="rId467" Type="http://schemas.openxmlformats.org/officeDocument/2006/relationships/hyperlink" Target="https://sgpe.sea.sc.gov.br/sgpe/openPage?openAddress=eyJhZGRyZXNzIjoiL2NwYXYvdmlzdWFsaXphclByb2Nlc3NvLmRvP3Byb2Nlc3NvUEs9MzQzOCwyMDAzMywyMDIxIiwiY3VycmVudE1vZHVsZSI6eyJjZE1vZHVsbyI6IlNHUEUiLCJjZFNpc3RlbWEiOiIxIiwibm1Nb2R1bG8iOiIifX0%3D" TargetMode="External"/><Relationship Id="rId1097" Type="http://schemas.openxmlformats.org/officeDocument/2006/relationships/hyperlink" Target="https://sgpe.sea.sc.gov.br/sgpe/openPage?openAddress=eyJhZGRyZXNzIjoiL2NwYXYvdmlzdWFsaXphclByb2Nlc3NvLmRvP3Byb2Nlc3NvUEs9NDQ3MywyMDAzMywyMDIyIiwiY3VycmVudE1vZHVsZSI6eyJjZE1vZHVsbyI6IlNHUEUiLCJjZFNpc3RlbWEiOiIxIiwibm1Nb2R1bG8iOiIifX0%3D" TargetMode="External"/><Relationship Id="rId1220" Type="http://schemas.openxmlformats.org/officeDocument/2006/relationships/hyperlink" Target="https://sgpe.sea.sc.gov.br/sgpe/openPage?openAddress=eyJhZGRyZXNzIjoiL2NwYXYvdmlzdWFsaXphclByb2Nlc3NvLmRvP3Byb2Nlc3NvUEs9NzU0LDIwMDMzLDIwMjMiLCJjdXJyZW50TW9kdWxlIjp7ImNkTW9kdWxvIjoiU0dQRSIsImNkU2lzdGVtYSI6IjEiLCJubU1vZHVsbyI6IiJ9fQ%3D%3D" TargetMode="External"/><Relationship Id="rId674" Type="http://schemas.openxmlformats.org/officeDocument/2006/relationships/hyperlink" Target="https://sgpe.sea.sc.gov.br/sgpe/openPage?openAddress=eyJhZGRyZXNzIjoiL2NwYXYvdmlzdWFsaXphclByb2Nlc3NvLmRvP3Byb2Nlc3NvUEs9MTEyNywyMDAzMywyMDIyIiwiY3VycmVudE1vZHVsZSI6eyJjZE1vZHVsbyI6IlNHUEUiLCJjZFNpc3RlbWEiOiIxIiwibm1Nb2R1bG8iOiIifX0%3D" TargetMode="External"/><Relationship Id="rId881" Type="http://schemas.openxmlformats.org/officeDocument/2006/relationships/hyperlink" Target="https://sgpe.sea.sc.gov.br/sgpe/openPage?openAddress=eyJhZGRyZXNzIjoiL2NwYXYvdmlzdWFsaXphclByb2Nlc3NvLmRvP3Byb2Nlc3NvUEs9MjQ4NiwyMDAzMywyMDIyIiwiY3VycmVudE1vZHVsZSI6eyJjZE1vZHVsbyI6IlNHUEUiLCJjZFNpc3RlbWEiOiIxIiwibm1Nb2R1bG8iOiIifX0%3D" TargetMode="External"/><Relationship Id="rId979" Type="http://schemas.openxmlformats.org/officeDocument/2006/relationships/hyperlink" Target="https://sgpe.sea.sc.gov.br/sgpe/openPage?openAddress=eyJhZGRyZXNzIjoiL2NwYXYvdmlzdWFsaXphclByb2Nlc3NvLmRvP3Byb2Nlc3NvUEs9MzA3MiwyMDAzMywyMDIyIiwiY3VycmVudE1vZHVsZSI6eyJjZE1vZHVsbyI6IlNHUEUiLCJjZFNpc3RlbWEiOiIxIiwibm1Nb2R1bG8iOiIifX0%3D" TargetMode="External"/><Relationship Id="rId24" Type="http://schemas.openxmlformats.org/officeDocument/2006/relationships/hyperlink" Target="https://sgpe.sea.sc.gov.br/sgpe/openPage?openAddress=eyJhZGRyZXNzIjoiL2NwYXYvdmlzdWFsaXphclByb2Nlc3NvLmRvP3Byb2Nlc3NvUEs9Mzg4NCwyMDAzMywyMDIwIiwiY3VycmVudE1vZHVsZSI6eyJjZE1vZHVsbyI6IlNHUEUiLCJjZFNpc3RlbWEiOiIxIiwibm1Nb2R1bG8iOiIifX0%3D" TargetMode="External"/><Relationship Id="rId327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34" Type="http://schemas.openxmlformats.org/officeDocument/2006/relationships/hyperlink" Target="https://sgpe.sea.sc.gov.br/sgpe/openPage?openAddress=eyJhZGRyZXNzIjoiL2NwYXYvdmlzdWFsaXphclByb2Nlc3NvLmRvP3Byb2Nlc3NvUEs9Nzc2LDIwMDMzLDIwMjIiLCJjdXJyZW50TW9kdWxlIjp7ImNkTW9kdWxvIjoiU0dQRSIsImNkU2lzdGVtYSI6IjEiLCJubU1vZHVsbyI6IiJ9fQ%3D%3D" TargetMode="External"/><Relationship Id="rId741" Type="http://schemas.openxmlformats.org/officeDocument/2006/relationships/hyperlink" Target="https://sgpe.sea.sc.gov.br/sgpe/openPage?openAddress=eyJhZGRyZXNzIjoiL2NwYXYvdmlzdWFsaXphclByb2Nlc3NvLmRvP3Byb2Nlc3NvUEs9MTY3NSwyMDAzMywyMDIyIiwiY3VycmVudE1vZHVsZSI6eyJjZE1vZHVsbyI6IlNHUEUiLCJjZFNpc3RlbWEiOiIxIiwibm1Nb2R1bG8iOiIifX0%3D" TargetMode="External"/><Relationship Id="rId839" Type="http://schemas.openxmlformats.org/officeDocument/2006/relationships/hyperlink" Target="https://sgpe.sea.sc.gov.br/sgpe/openPage?openAddress=eyJhZGRyZXNzIjoiL2NwYXYvdmlzdWFsaXphclByb2Nlc3NvLmRvP3Byb2Nlc3NvUEs9MjM3OSwyMDAzMywyMDIyIiwiY3VycmVudE1vZHVsZSI6eyJjZE1vZHVsbyI6IlNHUEUiLCJjZFNpc3RlbWEiOiIxIiwibm1Nb2R1bG8iOiIifX0%3D" TargetMode="External"/><Relationship Id="rId1164" Type="http://schemas.openxmlformats.org/officeDocument/2006/relationships/hyperlink" Target="https://sgpe.sea.sc.gov.br/sgpe/openPage?openAddress=eyJhZGRyZXNzIjoiL2NwYXYvdmlzdWFsaXphclByb2Nlc3NvLmRvP3Byb2Nlc3NvUEs9MjY0LDIwMDMzLDIwMjMiLCJjdXJyZW50TW9kdWxlIjp7ImNkTW9kdWxvIjoiU0dQRSIsImNkU2lzdGVtYSI6IjEiLCJubU1vZHVsbyI6IiJ9fQ%3D%3D" TargetMode="External"/><Relationship Id="rId173" Type="http://schemas.openxmlformats.org/officeDocument/2006/relationships/hyperlink" Target="https://sgpe.sea.sc.gov.br/sgpe/openPage?openAddress=eyJhZGRyZXNzIjoiL2NwYXYvdmlzdWFsaXphclByb2Nlc3NvLmRvP3Byb2Nlc3NvUEs9MjM0MSwyMDAzMywyMDIxIiwiY3VycmVudE1vZHVsZSI6eyJjZE1vZHVsbyI6IlNHUEUiLCJjZFNpc3RlbWEiOiIxIiwibm1Nb2R1bG8iOiIifX0%3D" TargetMode="External"/><Relationship Id="rId380" Type="http://schemas.openxmlformats.org/officeDocument/2006/relationships/hyperlink" Target="https://sgpe.sea.sc.gov.br/sgpe/openPage?openAddress=eyJhZGRyZXNzIjoiL2NwYXYvdmlzdWFsaXphclByb2Nlc3NvLmRvP3Byb2Nlc3NvUEs9MzgzNywyMDAzMywyMDIwIiwiY3VycmVudE1vZHVsZSI6eyJjZE1vZHVsbyI6IlNHUEUiLCJjZFNpc3RlbWEiOiIxIiwibm1Nb2R1bG8iOiIifX0%3D" TargetMode="External"/><Relationship Id="rId601" Type="http://schemas.openxmlformats.org/officeDocument/2006/relationships/hyperlink" Target="https://sgpe.sea.sc.gov.br/sgpe/openPage?openAddress=eyJhZGRyZXNzIjoiL2NwYXYvdmlzdWFsaXphclByb2Nlc3NvLmRvP3Byb2Nlc3NvUEs9ODU2LDIwMDMzLDIwMjIiLCJjdXJyZW50TW9kdWxlIjp7ImNkTW9kdWxvIjoiU0dQRSIsImNkU2lzdGVtYSI6IjEiLCJubU1vZHVsbyI6IiJ9fQ%3D%3D" TargetMode="External"/><Relationship Id="rId1024" Type="http://schemas.openxmlformats.org/officeDocument/2006/relationships/hyperlink" Target="https://sgpe.sea.sc.gov.br/sgpe/openPage?openAddress=eyJhZGRyZXNzIjoiL2NwYXYvdmlzdWFsaXphclByb2Nlc3NvLmRvP3Byb2Nlc3NvUEs9MzgyOSwyMDAzMywyMDIyIiwiY3VycmVudE1vZHVsZSI6eyJjZE1vZHVsbyI6IlNHUEUiLCJjZFNpc3RlbWEiOiIxIiwibm1Nb2R1bG8iOiIifX0%3D" TargetMode="External"/><Relationship Id="rId240" Type="http://schemas.openxmlformats.org/officeDocument/2006/relationships/hyperlink" Target="https://sgpe.sea.sc.gov.br/sgpe/openPage?openAddress=eyJhZGRyZXNzIjoiL2NwYXYvdmlzdWFsaXphclByb2Nlc3NvLmRvP3Byb2Nlc3NvUEs9MTc2NiwyMDAzMywyMDIxIiwiY3VycmVudE1vZHVsZSI6eyJjZE1vZHVsbyI6IlNHUEUiLCJjZFNpc3RlbWEiOiIxIiwibm1Nb2R1bG8iOiIifX0%3D" TargetMode="External"/><Relationship Id="rId478" Type="http://schemas.openxmlformats.org/officeDocument/2006/relationships/hyperlink" Target="https://sgpe.sea.sc.gov.br/sgpe/openPage?openAddress=eyJhZGRyZXNzIjoiL2NwYXYvdmlzdWFsaXphclByb2Nlc3NvLmRvP3Byb2Nlc3NvUEs9MzY3NCwyMDAzMywyMDIxIiwiY3VycmVudE1vZHVsZSI6eyJjZE1vZHVsbyI6IlNHUEUiLCJjZFNpc3RlbWEiOiIxIiwibm1Nb2R1bG8iOiIifX0%3D" TargetMode="External"/><Relationship Id="rId685" Type="http://schemas.openxmlformats.org/officeDocument/2006/relationships/hyperlink" Target="https://sgpe.sea.sc.gov.br/sgpe/openPage?openAddress=eyJhZGRyZXNzIjoiL2NwYXYvdmlzdWFsaXphclByb2Nlc3NvLmRvP3Byb2Nlc3NvUEs9MTI3MywyMDAzMywyMDIyIiwiY3VycmVudE1vZHVsZSI6eyJjZE1vZHVsbyI6IlNHUEUiLCJjZFNpc3RlbWEiOiIxIiwibm1Nb2R1bG8iOiIifX0%3D" TargetMode="External"/><Relationship Id="rId892" Type="http://schemas.openxmlformats.org/officeDocument/2006/relationships/hyperlink" Target="https://sgpe.sea.sc.gov.br/sgpe/openPage?openAddress=eyJhZGRyZXNzIjoiL2NwYXYvdmlzdWFsaXphclByb2Nlc3NvLmRvP3Byb2Nlc3NvUEs9MjU1NywyMDAzMywyMDIyIiwiY3VycmVudE1vZHVsZSI6eyJjZE1vZHVsbyI6IlNHUEUiLCJjZFNpc3RlbWEiOiIxIiwibm1Nb2R1bG8iOiIifX0%3D" TargetMode="External"/><Relationship Id="rId906" Type="http://schemas.openxmlformats.org/officeDocument/2006/relationships/hyperlink" Target="https://sgpe.sea.sc.gov.br/sgpe/openPage?openAddress=eyJhZGRyZXNzIjoiL2NwYXYvdmlzdWFsaXphclByb2Nlc3NvLmRvP3Byb2Nlc3NvUEs9MzAzNSwyMDAzMywyMDIyIiwiY3VycmVudE1vZHVsZSI6eyJjZE1vZHVsbyI6IlNHUEUiLCJjZFNpc3RlbWEiOiIxIiwibm1Nb2R1bG8iOiIifX0%3D" TargetMode="External"/><Relationship Id="rId35" Type="http://schemas.openxmlformats.org/officeDocument/2006/relationships/hyperlink" Target="https://sgpe.sea.sc.gov.br/sgpe/openPage?openAddress=eyJhZGRyZXNzIjoiL2NwYXYvdmlzdWFsaXphclByb2Nlc3NvLmRvP3Byb2Nlc3NvUEs9ODQwLDIwMDMzLDIwMjEiLCJjdXJyZW50TW9kdWxlIjp7ImNkTW9kdWxvIjoiU0dQRSIsImNkU2lzdGVtYSI6IjEiLCJubU1vZHVsbyI6IiJ9fQ%3D%3D" TargetMode="External"/><Relationship Id="rId100" Type="http://schemas.openxmlformats.org/officeDocument/2006/relationships/hyperlink" Target="https://sgpe.sea.sc.gov.br/sgpe/openPage?openAddress=eyJhZGRyZXNzIjoiL2NwYXYvdmlzdWFsaXphclByb2Nlc3NvLmRvP3Byb2Nlc3NvUEs9MTUzOCwyMDAzMywyMDIxIiwiY3VycmVudE1vZHVsZSI6eyJjZE1vZHVsbyI6IlNHUEUiLCJjZFNpc3RlbWEiOiIxIiwibm1Nb2R1bG8iOiIifX0%3D" TargetMode="External"/><Relationship Id="rId338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545" Type="http://schemas.openxmlformats.org/officeDocument/2006/relationships/hyperlink" Target="https://sgpe.sea.sc.gov.br/sgpe/openPage?openAddress=eyJhZGRyZXNzIjoiL2NwYXYvdmlzdWFsaXphclByb2Nlc3NvLmRvP3Byb2Nlc3NvUEs9NzkwLDIwMDMzLDIwMjIiLCJjdXJyZW50TW9kdWxlIjp7ImNkTW9kdWxvIjoiU0dQRSIsImNkU2lzdGVtYSI6IjEiLCJubU1vZHVsbyI6IiJ9fQ%3D%3D" TargetMode="External"/><Relationship Id="rId752" Type="http://schemas.openxmlformats.org/officeDocument/2006/relationships/hyperlink" Target="https://sgpe.sea.sc.gov.br/sgpe/openPage?openAddress=eyJhZGRyZXNzIjoiL2NwYXYvdmlzdWFsaXphclByb2Nlc3NvLmRvP3Byb2Nlc3NvUEs9MTc4NiwyMDAzMywyMDIyIiwiY3VycmVudE1vZHVsZSI6eyJjZE1vZHVsbyI6IlNHUEUiLCJjZFNpc3RlbWEiOiIxIiwibm1Nb2R1bG8iOiIifX0%3D" TargetMode="External"/><Relationship Id="rId1175" Type="http://schemas.openxmlformats.org/officeDocument/2006/relationships/hyperlink" Target="https://sgpe.sea.sc.gov.br/sgpe/openPage?openAddress=eyJhZGRyZXNzIjoiL2NwYXYvdmlzdWFsaXphclByb2Nlc3NvLmRvP3Byb2Nlc3NvUEs9Mjk3LDIwMDMzLDIwMjMiLCJjdXJyZW50TW9kdWxlIjp7ImNkTW9kdWxvIjoiU0dQRSIsImNkU2lzdGVtYSI6IjEiLCJubU1vZHVsbyI6IiJ9fQ%3D%3D" TargetMode="External"/><Relationship Id="rId184" Type="http://schemas.openxmlformats.org/officeDocument/2006/relationships/hyperlink" Target="https://sgpe.sea.sc.gov.br/sgpe/openPage?openAddress=eyJhZGRyZXNzIjoiL2NwYXYvdmlzdWFsaXphclByb2Nlc3NvLmRvP3Byb2Nlc3NvUEs9MTg1NiwyMDAzMywyMDIxIiwiY3VycmVudE1vZHVsZSI6eyJjZE1vZHVsbyI6IlNHUEUiLCJjZFNpc3RlbWEiOiIxIiwibm1Nb2R1bG8iOiIifX0%3D" TargetMode="External"/><Relationship Id="rId391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405" Type="http://schemas.openxmlformats.org/officeDocument/2006/relationships/hyperlink" Target="https://sgpe.sea.sc.gov.br/sgpe/openPage?openAddress=eyJhZGRyZXNzIjoiL2NwYXYvdmlzdWFsaXphclByb2Nlc3NvLmRvP3Byb2Nlc3NvUEs9ODAsMjAwMzMsMjAyMSIsImN1cnJlbnRNb2R1bGUiOnsiY2RNb2R1bG8iOiJTR1BFIiwiY2RTaXN0ZW1hIjoiMSIsIm5tTW9kdWxvIjoiIn19" TargetMode="External"/><Relationship Id="rId612" Type="http://schemas.openxmlformats.org/officeDocument/2006/relationships/hyperlink" Target="https://sgpe.sea.sc.gov.br/sgpe/openPage?openAddress=eyJhZGRyZXNzIjoiL2NwYXYvdmlzdWFsaXphclByb2Nlc3NvLmRvP3Byb2Nlc3NvUEs9MTA1MywyMDAzMywyMDIyIiwiY3VycmVudE1vZHVsZSI6eyJjZE1vZHVsbyI6IlNHUEUiLCJjZFNpc3RlbWEiOiIxIiwibm1Nb2R1bG8iOiIifX0%3D" TargetMode="External"/><Relationship Id="rId1035" Type="http://schemas.openxmlformats.org/officeDocument/2006/relationships/hyperlink" Target="https://sgpe.sea.sc.gov.br/sgpe/openPage?openAddress=eyJhZGRyZXNzIjoiL2NwYXYvdmlzdWFsaXphclByb2Nlc3NvLmRvP3Byb2Nlc3NvUEs9NDIyNSwyMDAzMywyMDIyIiwiY3VycmVudE1vZHVsZSI6eyJjZE1vZHVsbyI6IlNHUEUiLCJjZFNpc3RlbWEiOiIxIiwibm1Nb2R1bG8iOiIifX0%3D" TargetMode="External"/><Relationship Id="rId251" Type="http://schemas.openxmlformats.org/officeDocument/2006/relationships/hyperlink" Target="https://sgpe.sea.sc.gov.br/sgpe/openPage?openAddress=eyJhZGRyZXNzIjoiL2NwYXYvdmlzdWFsaXphclByb2Nlc3NvLmRvP3Byb2Nlc3NvUEs9MTc3MywyMDAzMywyMDIxIiwiY3VycmVudE1vZHVsZSI6eyJjZE1vZHVsbyI6IlNHUEUiLCJjZFNpc3RlbWEiOiIxIiwibm1Nb2R1bG8iOiIifX0%3D" TargetMode="External"/><Relationship Id="rId489" Type="http://schemas.openxmlformats.org/officeDocument/2006/relationships/hyperlink" Target="https://sgpe.sea.sc.gov.br/sgpe/openPage?openAddress=eyJhZGRyZXNzIjoiL2NwYXYvdmlzdWFsaXphclByb2Nlc3NvLmRvP3Byb2Nlc3NvUEs9Nzg5LDIwMDMzLDIwMjEiLCJjdXJyZW50TW9kdWxlIjp7ImNkTW9kdWxvIjoiU0dQRSIsImNkU2lzdGVtYSI6IjEiLCJubU1vZHVsbyI6IiJ9fQ%3D%3D" TargetMode="External"/><Relationship Id="rId696" Type="http://schemas.openxmlformats.org/officeDocument/2006/relationships/hyperlink" Target="https://sgpe.sea.sc.gov.br/sgpe/openPage?openAddress=eyJhZGRyZXNzIjoiL2NwYXYvdmlzdWFsaXphclByb2Nlc3NvLmRvP3Byb2Nlc3NvUEs9MTM5OSwyMDAzMywyMDIyIiwiY3VycmVudE1vZHVsZSI6eyJjZE1vZHVsbyI6IlNHUEUiLCJjZFNpc3RlbWEiOiIxIiwibm1Nb2R1bG8iOiIifX0%3D" TargetMode="External"/><Relationship Id="rId917" Type="http://schemas.openxmlformats.org/officeDocument/2006/relationships/hyperlink" Target="https://sgpe.sea.sc.gov.br/sgpe/openPage?openAddress=eyJhZGRyZXNzIjoiL2NwYXYvdmlzdWFsaXphclByb2Nlc3NvLmRvP3Byb2Nlc3NvUEs9MzAzOCwyMDAzMywyMDIyIiwiY3VycmVudE1vZHVsZSI6eyJjZE1vZHVsbyI6IlNHUEUiLCJjZFNpc3RlbWEiOiIxIiwibm1Nb2R1bG8iOiIifX0%3D" TargetMode="External"/><Relationship Id="rId1102" Type="http://schemas.openxmlformats.org/officeDocument/2006/relationships/hyperlink" Target="https://sgpe.sea.sc.gov.br/sgpe/openPage?openAddress=eyJhZGRyZXNzIjoiL2NwYXYvdmlzdWFsaXphclByb2Nlc3NvLmRvP3Byb2Nlc3NvUEs9NDQ3OCwyMDAzMywyMDIyIiwiY3VycmVudE1vZHVsZSI6eyJjZE1vZHVsbyI6IlNHUEUiLCJjZFNpc3RlbWEiOiIxIiwibm1Nb2R1bG8iOiIifX0%3D" TargetMode="External"/><Relationship Id="rId46" Type="http://schemas.openxmlformats.org/officeDocument/2006/relationships/hyperlink" Target="https://sgpe.sea.sc.gov.br/sgpe/openPage?openAddress=eyJhZGRyZXNzIjoiL2NwYXYvdmlzdWFsaXphclByb2Nlc3NvLmRvP3Byb2Nlc3NvUEs9MzcsMjAwMzMsMjAyMSIsImN1cnJlbnRNb2R1bGUiOnsiY2RNb2R1bG8iOiJTR1BFIiwiY2RTaXN0ZW1hIjoiMSIsIm5tTW9kdWxvIjoiIn19" TargetMode="External"/><Relationship Id="rId349" Type="http://schemas.openxmlformats.org/officeDocument/2006/relationships/hyperlink" Target="https://sgpe.sea.sc.gov.br/sgpe/openPage?openAddress=eyJhZGRyZXNzIjoiL2NwYXYvdmlzdWFsaXphclByb2Nlc3NvLmRvP3Byb2Nlc3NvUEs9MjkzMCwyMDAzMywyMDIxIiwiY3VycmVudE1vZHVsZSI6eyJjZE1vZHVsbyI6IlNHUEUiLCJjZFNpc3RlbWEiOiIxIiwibm1Nb2R1bG8iOiIifX0%3D" TargetMode="External"/><Relationship Id="rId556" Type="http://schemas.openxmlformats.org/officeDocument/2006/relationships/hyperlink" Target="https://sgpe.sea.sc.gov.br/sgpe/openPage?openAddress=eyJhZGRyZXNzIjoiL2NwYXYvdmlzdWFsaXphclByb2Nlc3NvLmRvP3Byb2Nlc3NvUEs9NDg0LDIwMDMzLDIwMjIiLCJjdXJyZW50TW9kdWxlIjp7ImNkTW9kdWxvIjoiU0dQRSIsImNkU2lzdGVtYSI6IjEiLCJubU1vZHVsbyI6IiJ9fQ%3D%3D" TargetMode="External"/><Relationship Id="rId763" Type="http://schemas.openxmlformats.org/officeDocument/2006/relationships/hyperlink" Target="https://sgpe.sea.sc.gov.br/sgpe/openPage?openAddress=eyJhZGRyZXNzIjoiL2NwYXYvdmlzdWFsaXphclByb2Nlc3NvLmRvP3Byb2Nlc3NvUEs9MTY5OCwyMDAzMywyMDIyIiwiY3VycmVudE1vZHVsZSI6eyJjZE1vZHVsbyI6IlNHUEUiLCJjZFNpc3RlbWEiOiIxIiwibm1Nb2R1bG8iOiIifX0%3D" TargetMode="External"/><Relationship Id="rId1186" Type="http://schemas.openxmlformats.org/officeDocument/2006/relationships/hyperlink" Target="https://sgpe.sea.sc.gov.br/sgpe/openPage?openAddress=eyJhZGRyZXNzIjoiL2NwYXYvdmlzdWFsaXphclByb2Nlc3NvLmRvP3Byb2Nlc3NvUEs9NDAyLDIwMDMzLDIwMjMiLCJjdXJyZW50TW9kdWxlIjp7ImNkTW9kdWxvIjoiU0dQRSIsImNkU2lzdGVtYSI6IjEiLCJubU1vZHVsbyI6IiJ9fQ%3D%3D" TargetMode="External"/><Relationship Id="rId111" Type="http://schemas.openxmlformats.org/officeDocument/2006/relationships/hyperlink" Target="https://sgpe.sea.sc.gov.br/sgpe/openPage?openAddress=eyJhZGRyZXNzIjoiL2NwYXYvdmlzdWFsaXphclByb2Nlc3NvLmRvP3Byb2Nlc3NvUEs9MTcyMCwyMDAzMywyMDIxIiwiY3VycmVudE1vZHVsZSI6eyJjZE1vZHVsbyI6IlNHUEUiLCJjZFNpc3RlbWEiOiIxIiwibm1Nb2R1bG8iOiIifX0%3D" TargetMode="External"/><Relationship Id="rId195" Type="http://schemas.openxmlformats.org/officeDocument/2006/relationships/hyperlink" Target="https://sgpe.sea.sc.gov.br/sgpe/openPage?openAddress=eyJhZGRyZXNzIjoiL2NwYXYvdmlzdWFsaXphclByb2Nlc3NvLmRvP3Byb2Nlc3NvUEs9MTU3OCwyMDAzMywyMDIxIiwiY3VycmVudE1vZHVsZSI6eyJjZE1vZHVsbyI6IlNHUEUiLCJjZFNpc3RlbWEiOiIxIiwibm1Nb2R1bG8iOiIifX0%3D" TargetMode="External"/><Relationship Id="rId209" Type="http://schemas.openxmlformats.org/officeDocument/2006/relationships/hyperlink" Target="https://sgpe.sea.sc.gov.br/sgpe/openPage?openAddress=eyJhZGRyZXNzIjoiL2NwYXYvdmlzdWFsaXphclByb2Nlc3NvLmRvP3Byb2Nlc3NvUEs9Mjc2MiwyMDAzMywyMDIxIiwiY3VycmVudE1vZHVsZSI6eyJjZE1vZHVsbyI6IlNHUEUiLCJjZFNpc3RlbWEiOiIxIiwibm1Nb2R1bG8iOiIifX0%3D" TargetMode="External"/><Relationship Id="rId416" Type="http://schemas.openxmlformats.org/officeDocument/2006/relationships/hyperlink" Target="https://sgpe.sea.sc.gov.br/sgpe/openPage?openAddress=eyJhZGRyZXNzIjoiL2NwYXYvdmlzdWFsaXphclByb2Nlc3NvLmRvP3Byb2Nlc3NvUEs9MzQ4NSwyMDAzMywyMDIwIiwiY3VycmVudE1vZHVsZSI6eyJjZE1vZHVsbyI6IlNHUEUiLCJjZFNpc3RlbWEiOiIxIiwibm1Nb2R1bG8iOiIifX0%3D" TargetMode="External"/><Relationship Id="rId970" Type="http://schemas.openxmlformats.org/officeDocument/2006/relationships/hyperlink" Target="https://sgpe.sea.sc.gov.br/sgpe/openPage?openAddress=eyJhZGRyZXNzIjoiL2NwYXYvdmlzdWFsaXphclByb2Nlc3NvLmRvP3Byb2Nlc3NvUEs9MzA2MiwyMDAzMywyMDIyIiwiY3VycmVudE1vZHVsZSI6eyJjZE1vZHVsbyI6IlNHUEUiLCJjZFNpc3RlbWEiOiIxIiwibm1Nb2R1bG8iOiIifX0%3D" TargetMode="External"/><Relationship Id="rId1046" Type="http://schemas.openxmlformats.org/officeDocument/2006/relationships/hyperlink" Target="https://sgpe.sea.sc.gov.br/sgpe/openPage?openAddress=eyJhZGRyZXNzIjoiL2NwYXYvdmlzdWFsaXphclByb2Nlc3NvLmRvP3Byb2Nlc3NvUEs9NDIzMywyMDAzMywyMDIyIiwiY3VycmVudE1vZHVsZSI6eyJjZE1vZHVsbyI6IlNHUEUiLCJjZFNpc3RlbWEiOiIxIiwibm1Nb2R1bG8iOiIifX0%3D" TargetMode="External"/><Relationship Id="rId623" Type="http://schemas.openxmlformats.org/officeDocument/2006/relationships/hyperlink" Target="https://sgpe.sea.sc.gov.br/sgpe/openPage?openAddress=eyJhZGRyZXNzIjoiL2NwYXYvdmlzdWFsaXphclByb2Nlc3NvLmRvP3Byb2Nlc3NvUEs9MTEzMywyMDAzMywyMDIyIiwiY3VycmVudE1vZHVsZSI6eyJjZE1vZHVsbyI6IlNHUEUiLCJjZFNpc3RlbWEiOiIxIiwibm1Nb2R1bG8iOiIifX0%3D" TargetMode="External"/><Relationship Id="rId830" Type="http://schemas.openxmlformats.org/officeDocument/2006/relationships/hyperlink" Target="https://sgpe.sea.sc.gov.br/sgpe/openPage?openAddress=eyJhZGRyZXNzIjoiL2NwYXYvdmlzdWFsaXphclByb2Nlc3NvLmRvP3Byb2Nlc3NvUEs9NTIsNDQ0OSwyMDIyIiwiY3VycmVudE1vZHVsZSI6eyJjZE1vZHVsbyI6IlNHUEUiLCJjZFNpc3RlbWEiOiIxIiwibm1Nb2R1bG8iOiIifX0%3D" TargetMode="External"/><Relationship Id="rId928" Type="http://schemas.openxmlformats.org/officeDocument/2006/relationships/hyperlink" Target="https://sgpe.sea.sc.gov.br/sgpe/openPage?openAddress=eyJhZGRyZXNzIjoiL2NwYXYvdmlzdWFsaXphclByb2Nlc3NvLmRvP3Byb2Nlc3NvUEs9MzA1MywyMDAzMywyMDIyIiwiY3VycmVudE1vZHVsZSI6eyJjZE1vZHVsbyI6IlNHUEUiLCJjZFNpc3RlbWEiOiIxIiwibm1Nb2R1bG8iOiIifX0%3D" TargetMode="External"/><Relationship Id="rId57" Type="http://schemas.openxmlformats.org/officeDocument/2006/relationships/hyperlink" Target="https://sgpe.sea.sc.gov.br/sgpe/openPage?openAddress=eyJhZGRyZXNzIjoiL2NwYXYvdmlzdWFsaXphclByb2Nlc3NvLmRvP3Byb2Nlc3NvUEs9MTE1MiwyMDAzMywyMDIxIiwiY3VycmVudE1vZHVsZSI6eyJjZE1vZHVsbyI6IlNHUEUiLCJjZFNpc3RlbWEiOiIxIiwibm1Nb2R1bG8iOiIifX0%3D" TargetMode="External"/><Relationship Id="rId262" Type="http://schemas.openxmlformats.org/officeDocument/2006/relationships/hyperlink" Target="https://sgpe.sea.sc.gov.br/sgpe/openPage?openAddress=eyJhZGRyZXNzIjoiL2NwYXYvdmlzdWFsaXphclByb2Nlc3NvLmRvP3Byb2Nlc3NvUEs9MTgwNSwyMDAzMywyMDIxIiwiY3VycmVudE1vZHVsZSI6eyJjZE1vZHVsbyI6IlNHUEUiLCJjZFNpc3RlbWEiOiIxIiwibm1Nb2R1bG8iOiIifX0%3D" TargetMode="External"/><Relationship Id="rId567" Type="http://schemas.openxmlformats.org/officeDocument/2006/relationships/hyperlink" Target="https://sgpe.sea.sc.gov.br/sgpe/openPage?openAddress=eyJhZGRyZXNzIjoiL2NwYXYvdmlzdWFsaXphclByb2Nlc3NvLmRvP3Byb2Nlc3NvUEs9NTQ2LDIwMDMzLDIwMjIiLCJjdXJyZW50TW9kdWxlIjp7ImNkTW9kdWxvIjoiU0dQRSIsImNkU2lzdGVtYSI6IjEiLCJubU1vZHVsbyI6IiJ9fQ%3D%3D" TargetMode="External"/><Relationship Id="rId1113" Type="http://schemas.openxmlformats.org/officeDocument/2006/relationships/hyperlink" Target="https://sgpe.sea.sc.gov.br/sgpe/openPage?openAddress=eyJhZGRyZXNzIjoiL2NwYXYvdmlzdWFsaXphclByb2Nlc3NvLmRvP3Byb2Nlc3NvUEs9NDQ5NSwyMDAzMywyMDIyIiwiY3VycmVudE1vZHVsZSI6eyJjZE1vZHVsbyI6IlNHUEUiLCJjZFNpc3RlbWEiOiIxIiwibm1Nb2R1bG8iOiIifX0%3D" TargetMode="External"/><Relationship Id="rId1197" Type="http://schemas.openxmlformats.org/officeDocument/2006/relationships/hyperlink" Target="https://sgpe.sea.sc.gov.br/sgpe/openPage?openAddress=eyJhZGRyZXNzIjoiL2NwYXYvdmlzdWFsaXphclByb2Nlc3NvLmRvP3Byb2Nlc3NvUEs9NTA3LDIwMDMzLDIwMjMiLCJjdXJyZW50TW9kdWxlIjp7ImNkTW9kdWxvIjoiU0dQRSIsImNkU2lzdGVtYSI6IjEiLCJubU1vZHVsbyI6IiJ9fQ%3D%3D" TargetMode="External"/><Relationship Id="rId122" Type="http://schemas.openxmlformats.org/officeDocument/2006/relationships/hyperlink" Target="https://sgpe.sea.sc.gov.br/sgpe/openPage?openAddress=eyJhZGRyZXNzIjoiL2NwYXYvdmlzdWFsaXphclByb2Nlc3NvLmRvP3Byb2Nlc3NvUEs9MTk2NCwyMDAzMywyMDIxIiwiY3VycmVudE1vZHVsZSI6eyJjZE1vZHVsbyI6IlNHUEUiLCJjZFNpc3RlbWEiOiIxIiwibm1Nb2R1bG8iOiIifX0%3D" TargetMode="External"/><Relationship Id="rId774" Type="http://schemas.openxmlformats.org/officeDocument/2006/relationships/hyperlink" Target="https://sgpe.sea.sc.gov.br/sgpe/openPage?openAddress=eyJhZGRyZXNzIjoiL2NwYXYvdmlzdWFsaXphclByb2Nlc3NvLmRvP3Byb2Nlc3NvUEs9MTY3NiwyMDAzMywyMDIyIiwiY3VycmVudE1vZHVsZSI6eyJjZE1vZHVsbyI6IlNHUEUiLCJjZFNpc3RlbWEiOiIxIiwibm1Nb2R1bG8iOiIifX0%3D" TargetMode="External"/><Relationship Id="rId981" Type="http://schemas.openxmlformats.org/officeDocument/2006/relationships/hyperlink" Target="https://sgpe.sea.sc.gov.br/sgpe/openPage?openAddress=eyJhZGRyZXNzIjoiL2NwYXYvdmlzdWFsaXphclByb2Nlc3NvLmRvP3Byb2Nlc3NvUEs9MzA4OSwyMDAzMywyMDIyIiwiY3VycmVudE1vZHVsZSI6eyJjZE1vZHVsbyI6IlNHUEUiLCJjZFNpc3RlbWEiOiIxIiwibm1Nb2R1bG8iOiIifX0%3D" TargetMode="External"/><Relationship Id="rId1057" Type="http://schemas.openxmlformats.org/officeDocument/2006/relationships/hyperlink" Target="https://sgpe.sea.sc.gov.br/sgpe/openPage?openAddress=eyJhZGRyZXNzIjoiL2NwYXYvdmlzdWFsaXphclByb2Nlc3NvLmRvP3Byb2Nlc3NvUEs9NDIzNywyMDAzMywyMDIyIiwiY3VycmVudE1vZHVsZSI6eyJjZE1vZHVsbyI6IlNHUEUiLCJjZFNpc3RlbWEiOiIxIiwibm1Nb2R1bG8iOiIifX0%3D" TargetMode="External"/><Relationship Id="rId427" Type="http://schemas.openxmlformats.org/officeDocument/2006/relationships/hyperlink" Target="https://sgpe.sea.sc.gov.br/sgpe/openPage?openAddress=eyJhZGRyZXNzIjoiL2NwYXYvdmlzdWFsaXphclByb2Nlc3NvLmRvP3Byb2Nlc3NvUEs9OTYsMjAwMzMsMjAyMSIsImN1cnJlbnRNb2R1bGUiOnsiY2RNb2R1bG8iOiJTR1BFIiwiY2RTaXN0ZW1hIjoiMSIsIm5tTW9kdWxvIjoiIn19" TargetMode="External"/><Relationship Id="rId634" Type="http://schemas.openxmlformats.org/officeDocument/2006/relationships/hyperlink" Target="https://sgpe.sea.sc.gov.br/sgpe/openPage?openAddress=eyJhZGRyZXNzIjoiL2NwYXYvdmlzdWFsaXphclByb2Nlc3NvLmRvP3Byb2Nlc3NvUEs9OTMwLDIwMDMzLDIwMjIiLCJjdXJyZW50TW9kdWxlIjp7ImNkTW9kdWxvIjoiU0dQRSIsImNkU2lzdGVtYSI6IjEiLCJubU1vZHVsbyI6IiJ9fQ%3D%3D" TargetMode="External"/><Relationship Id="rId841" Type="http://schemas.openxmlformats.org/officeDocument/2006/relationships/hyperlink" Target="https://sgpe.sea.sc.gov.br/sgpe/openPage?openAddress=eyJhZGRyZXNzIjoiL2NwYXYvdmlzdWFsaXphclByb2Nlc3NvLmRvP3Byb2Nlc3NvUEs9MjM4MCwyMDAzMywyMDIyIiwiY3VycmVudE1vZHVsZSI6eyJjZE1vZHVsbyI6IlNHUEUiLCJjZFNpc3RlbWEiOiIxIiwibm1Nb2R1bG8iOiIifX0%3D" TargetMode="External"/><Relationship Id="rId273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80" Type="http://schemas.openxmlformats.org/officeDocument/2006/relationships/hyperlink" Target="https://sgpe.sea.sc.gov.br/sgpe/openPage?openAddress=eyJhZGRyZXNzIjoiL2NwYXYvdmlzdWFsaXphclByb2Nlc3NvLmRvP3Byb2Nlc3NvUEs9MzY3NCwyMDAzMywyMDIxIiwiY3VycmVudE1vZHVsZSI6eyJjZE1vZHVsbyI6IlNHUEUiLCJjZFNpc3RlbWEiOiIxIiwibm1Nb2R1bG8iOiIifX0%3D" TargetMode="External"/><Relationship Id="rId701" Type="http://schemas.openxmlformats.org/officeDocument/2006/relationships/hyperlink" Target="https://sgpe.sea.sc.gov.br/sgpe/openPage?openAddress=eyJhZGRyZXNzIjoiL2NwYXYvdmlzdWFsaXphclByb2Nlc3NvLmRvP3Byb2Nlc3NvUEs9MTYzOCwyMDAzMywyMDIyIiwiY3VycmVudE1vZHVsZSI6eyJjZE1vZHVsbyI6IlNHUEUiLCJjZFNpc3RlbWEiOiIxIiwibm1Nb2R1bG8iOiIifX0%3D" TargetMode="External"/><Relationship Id="rId939" Type="http://schemas.openxmlformats.org/officeDocument/2006/relationships/hyperlink" Target="https://sgpe.sea.sc.gov.br/sgpe/openPage?openAddress=eyJhZGRyZXNzIjoiL2NwYXYvdmlzdWFsaXphclByb2Nlc3NvLmRvP3Byb2Nlc3NvUEs9MzA2MCwyMDAzMywyMDIyIiwiY3VycmVudE1vZHVsZSI6eyJjZE1vZHVsbyI6IlNHUEUiLCJjZFNpc3RlbWEiOiIxIiwibm1Nb2R1bG8iOiIifX0%3D" TargetMode="External"/><Relationship Id="rId1124" Type="http://schemas.openxmlformats.org/officeDocument/2006/relationships/hyperlink" Target="https://sgpe.sea.sc.gov.br/sgpe/openPage?openAddress=eyJhZGRyZXNzIjoiL2NwYXYvdmlzdWFsaXphclByb2Nlc3NvLmRvP3Byb2Nlc3NvUEs9NDUwNSwyMDAzMywyMDIyIiwiY3VycmVudE1vZHVsZSI6eyJjZE1vZHVsbyI6IlNHUEUiLCJjZFNpc3RlbWEiOiIxIiwibm1Nb2R1bG8iOiIifX0%3D" TargetMode="External"/><Relationship Id="rId68" Type="http://schemas.openxmlformats.org/officeDocument/2006/relationships/hyperlink" Target="https://sgpe.sea.sc.gov.br/sgpe/openPage?openAddress=eyJhZGRyZXNzIjoiL2NwYXYvdmlzdWFsaXphclByb2Nlc3NvLmRvP3Byb2Nlc3NvUEs9MiwyMDAzMywyMDIxIiwiY3VycmVudE1vZHVsZSI6eyJjZE1vZHVsbyI6IlNHUEUiLCJjZFNpc3RlbWEiOiIxIiwibm1Nb2R1bG8iOiIifX0%3D" TargetMode="External"/><Relationship Id="rId133" Type="http://schemas.openxmlformats.org/officeDocument/2006/relationships/hyperlink" Target="https://sgpe.sea.sc.gov.br/sgpe/openPage?openAddress=eyJhZGRyZXNzIjoiL2NwYXYvdmlzdWFsaXphclByb2Nlc3NvLmRvP3Byb2Nlc3NvUEs9MTQ5MywyMDAzMywyMDIxIiwiY3VycmVudE1vZHVsZSI6eyJjZE1vZHVsbyI6IlNHUEUiLCJjZFNpc3RlbWEiOiIxIiwibm1Nb2R1bG8iOiIifX0%3D" TargetMode="External"/><Relationship Id="rId340" Type="http://schemas.openxmlformats.org/officeDocument/2006/relationships/hyperlink" Target="https://sgpe.sea.sc.gov.br/sgpe/openPage?openAddress=eyJhZGRyZXNzIjoiL2NwYXYvdmlzdWFsaXphclByb2Nlc3NvLmRvP3Byb2Nlc3NvUEs9MjkyMSwyMDAzMywyMDIxIiwiY3VycmVudE1vZHVsZSI6eyJjZE1vZHVsbyI6IlNHUEUiLCJjZFNpc3RlbWEiOiIxIiwibm1Nb2R1bG8iOiIifX0%3D" TargetMode="External"/><Relationship Id="rId578" Type="http://schemas.openxmlformats.org/officeDocument/2006/relationships/hyperlink" Target="https://sgpe.sea.sc.gov.br/sgpe/openPage?openAddress=eyJhZGRyZXNzIjoiL2NwYXYvdmlzdWFsaXphclByb2Nlc3NvLmRvP3Byb2Nlc3NvUEs9OTEyLDIwMDMzLDIwMjIiLCJjdXJyZW50TW9kdWxlIjp7ImNkTW9kdWxvIjoiU0dQRSIsImNkU2lzdGVtYSI6IjEiLCJubU1vZHVsbyI6IiJ9fQ%3D%3D" TargetMode="External"/><Relationship Id="rId785" Type="http://schemas.openxmlformats.org/officeDocument/2006/relationships/hyperlink" Target="https://sgpe.sea.sc.gov.br/sgpe/openPage?openAddress=eyJhZGRyZXNzIjoiL2NwYXYvdmlzdWFsaXphclByb2Nlc3NvLmRvP3Byb2Nlc3NvUEs9MTU3MCwyMDAzMywyMDIyIiwiY3VycmVudE1vZHVsZSI6eyJjZE1vZHVsbyI6IlNHUEUiLCJjZFNpc3RlbWEiOiIxIiwibm1Nb2R1bG8iOiIifX0%3D" TargetMode="External"/><Relationship Id="rId992" Type="http://schemas.openxmlformats.org/officeDocument/2006/relationships/hyperlink" Target="https://sgpe.sea.sc.gov.br/sgpe/openPage?openAddress=eyJhZGRyZXNzIjoiL2NwYXYvdmlzdWFsaXphclByb2Nlc3NvLmRvP3Byb2Nlc3NvUEs9MzA4MCwyMDAzMywyMDIyIiwiY3VycmVudE1vZHVsZSI6eyJjZE1vZHVsbyI6IlNHUEUiLCJjZFNpc3RlbWEiOiIxIiwibm1Nb2R1bG8iOiIifX0%3D" TargetMode="External"/><Relationship Id="rId200" Type="http://schemas.openxmlformats.org/officeDocument/2006/relationships/hyperlink" Target="https://sgpe.sea.sc.gov.br/sgpe/openPage?openAddress=eyJhZGRyZXNzIjoiL2NwYXYvdmlzdWFsaXphclByb2Nlc3NvLmRvP3Byb2Nlc3NvUEs9MzIzNCwyMDAzMywyMDIxIiwiY3VycmVudE1vZHVsZSI6eyJjZE1vZHVsbyI6IlNHUEUiLCJjZFNpc3RlbWEiOiIxIiwibm1Nb2R1bG8iOiIifX0%3D" TargetMode="External"/><Relationship Id="rId438" Type="http://schemas.openxmlformats.org/officeDocument/2006/relationships/hyperlink" Target="https://sgpe.sea.sc.gov.br/sgpe/openPage?openAddress=eyJhZGRyZXNzIjoiL2NwYXYvdmlzdWFsaXphclByb2Nlc3NvLmRvP3Byb2Nlc3NvUEs9MzM2NiwyMDAzMywyMDIxIiwiY3VycmVudE1vZHVsZSI6eyJjZE1vZHVsbyI6IlNHUEUiLCJjZFNpc3RlbWEiOiIxIiwibm1Nb2R1bG8iOiIifX0%3D" TargetMode="External"/><Relationship Id="rId645" Type="http://schemas.openxmlformats.org/officeDocument/2006/relationships/hyperlink" Target="https://sgpe.sea.sc.gov.br/sgpe/openPage?openAddress=eyJhZGRyZXNzIjoiL2NwYXYvdmlzdWFsaXphclByb2Nlc3NvLmRvP3Byb2Nlc3NvUEs9MTE0MCwyMDAzMywyMDIyIiwiY3VycmVudE1vZHVsZSI6eyJjZE1vZHVsbyI6IlNHUEUiLCJjZFNpc3RlbWEiOiIxIiwibm1Nb2R1bG8iOiIifX0%3D" TargetMode="External"/><Relationship Id="rId852" Type="http://schemas.openxmlformats.org/officeDocument/2006/relationships/hyperlink" Target="https://sgpe.sea.sc.gov.br/sgpe/openPage?openAddress=eyJhZGRyZXNzIjoiL2NwYXYvdmlzdWFsaXphclByb2Nlc3NvLmRvP3Byb2Nlc3NvUEs9MjM5MSwyMDAzMywyMDIyIiwiY3VycmVudE1vZHVsZSI6eyJjZE1vZHVsbyI6IlNHUEUiLCJjZFNpc3RlbWEiOiIxIiwibm1Nb2R1bG8iOiIifX0%3D" TargetMode="External"/><Relationship Id="rId1068" Type="http://schemas.openxmlformats.org/officeDocument/2006/relationships/hyperlink" Target="https://sgpe.sea.sc.gov.br/sgpe/openPage?openAddress=eyJhZGRyZXNzIjoiL2NwYXYvdmlzdWFsaXphclByb2Nlc3NvLmRvP3Byb2Nlc3NvUEs9NDM0MywyMDAzMywyMDIyIiwiY3VycmVudE1vZHVsZSI6eyJjZE1vZHVsbyI6IlNHUEUiLCJjZFNpc3RlbWEiOiIxIiwibm1Nb2R1bG8iOiIifX0%3D" TargetMode="External"/><Relationship Id="rId284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91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505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712" Type="http://schemas.openxmlformats.org/officeDocument/2006/relationships/hyperlink" Target="https://sgpe.sea.sc.gov.br/sgpe/openPage?openAddress=eyJhZGRyZXNzIjoiL2NwYXYvdmlzdWFsaXphclByb2Nlc3NvLmRvP3Byb2Nlc3NvUEs9MTY0NiwyMDAzMywyMDIyIiwiY3VycmVudE1vZHVsZSI6eyJjZE1vZHVsbyI6IlNHUEUiLCJjZFNpc3RlbWEiOiIxIiwibm1Nb2R1bG8iOiIifX0%3D" TargetMode="External"/><Relationship Id="rId1135" Type="http://schemas.openxmlformats.org/officeDocument/2006/relationships/hyperlink" Target="https://sgpe.sea.sc.gov.br/sgpe/openPage?openAddress=eyJhZGRyZXNzIjoiL2NwYXYvdmlzdWFsaXphclByb2Nlc3NvLmRvP3Byb2Nlc3NvUEs9NDUxNCwyMDAzMywyMDIyIiwiY3VycmVudE1vZHVsZSI6eyJjZE1vZHVsbyI6IlNHUEUiLCJjZFNpc3RlbWEiOiIxIiwibm1Nb2R1bG8iOiIifX0%3D" TargetMode="External"/><Relationship Id="rId79" Type="http://schemas.openxmlformats.org/officeDocument/2006/relationships/hyperlink" Target="https://sgpe.sea.sc.gov.br/sgpe/openPage?openAddress=eyJhZGRyZXNzIjoiL2NwYXYvdmlzdWFsaXphclByb2Nlc3NvLmRvP3Byb2Nlc3NvUEs9MTMzLDIwMDMzLDIwMjEiLCJjdXJyZW50TW9kdWxlIjp7ImNkTW9kdWxvIjoiU0dQRSIsImNkU2lzdGVtYSI6IjEiLCJubU1vZHVsbyI6IiJ9fQ%3D%3D" TargetMode="External"/><Relationship Id="rId144" Type="http://schemas.openxmlformats.org/officeDocument/2006/relationships/hyperlink" Target="https://sgpe.sea.sc.gov.br/sgpe/openPage?openAddress=eyJhZGRyZXNzIjoiL2NwYXYvdmlzdWFsaXphclByb2Nlc3NvLmRvP3Byb2Nlc3NvUEs9MTU2OSwyMDAzMywyMDIxIiwiY3VycmVudE1vZHVsZSI6eyJjZE1vZHVsbyI6IlNHUEUiLCJjZFNpc3RlbWEiOiIxIiwibm1Nb2R1bG8iOiIifX0%3D" TargetMode="External"/><Relationship Id="rId589" Type="http://schemas.openxmlformats.org/officeDocument/2006/relationships/hyperlink" Target="https://sgpe.sea.sc.gov.br/sgpe/openPage?openAddress=eyJhZGRyZXNzIjoiL2NwYXYvdmlzdWFsaXphclByb2Nlc3NvLmRvP3Byb2Nlc3NvUEs9MzA5LDIwMDMzLDIwMjIiLCJjdXJyZW50TW9kdWxlIjp7ImNkTW9kdWxvIjoiU0dQRSIsImNkU2lzdGVtYSI6IjEiLCJubU1vZHVsbyI6IiJ9fQ%3D%3D" TargetMode="External"/><Relationship Id="rId796" Type="http://schemas.openxmlformats.org/officeDocument/2006/relationships/hyperlink" Target="https://sgpe.sea.sc.gov.br/sgpe/openPage?openAddress=eyJhZGRyZXNzIjoiL2NwYXYvdmlzdWFsaXphclByb2Nlc3NvLmRvP3Byb2Nlc3NvUEs9MTcyNSwyMDAzMywyMDIyIiwiY3VycmVudE1vZHVsZSI6eyJjZE1vZHVsbyI6IlNHUEUiLCJjZFNpc3RlbWEiOiIxIiwibm1Nb2R1bG8iOiIifX0%3D" TargetMode="External"/><Relationship Id="rId1202" Type="http://schemas.openxmlformats.org/officeDocument/2006/relationships/hyperlink" Target="https://sgpe.sea.sc.gov.br/sgpe/openPage?openAddress=eyJhZGRyZXNzIjoiL2NwYXYvdmlzdWFsaXphclByb2Nlc3NvLmRvP3Byb2Nlc3NvUEs9NTA4LDIwMDMzLDIwMjMiLCJjdXJyZW50TW9kdWxlIjp7ImNkTW9kdWxvIjoiU0dQRSIsImNkU2lzdGVtYSI6IjEiLCJubU1vZHVsbyI6IiJ9fQ%3D%3D" TargetMode="External"/><Relationship Id="rId351" Type="http://schemas.openxmlformats.org/officeDocument/2006/relationships/hyperlink" Target="https://sgpe.sea.sc.gov.br/sgpe/openPage?openAddress=eyJhZGRyZXNzIjoiL2NwYXYvdmlzdWFsaXphclByb2Nlc3NvLmRvP3Byb2Nlc3NvUEs9MjkzMSwyMDAzMywyMDIxIiwiY3VycmVudE1vZHVsZSI6eyJjZE1vZHVsbyI6IlNHUEUiLCJjZFNpc3RlbWEiOiIxIiwibm1Nb2R1bG8iOiIifX0%3D" TargetMode="External"/><Relationship Id="rId449" Type="http://schemas.openxmlformats.org/officeDocument/2006/relationships/hyperlink" Target="https://sgpe.sea.sc.gov.br/sgpe/openPage?openAddress=eyJhZGRyZXNzIjoiL2NwYXYvdmlzdWFsaXphclByb2Nlc3NvLmRvP3Byb2Nlc3NvUEs9MzM2OSwyMDAzMywyMDIxIiwiY3VycmVudE1vZHVsZSI6eyJjZE1vZHVsbyI6IlNHUEUiLCJjZFNpc3RlbWEiOiIxIiwibm1Nb2R1bG8iOiIifX0%3D" TargetMode="External"/><Relationship Id="rId656" Type="http://schemas.openxmlformats.org/officeDocument/2006/relationships/hyperlink" Target="https://sgpe.sea.sc.gov.br/sgpe/openPage?openAddress=eyJhZGRyZXNzIjoiL2NwYXYvdmlzdWFsaXphclByb2Nlc3NvLmRvP3Byb2Nlc3NvUEs9MTExOSwyMDAzMywyMDIyIiwiY3VycmVudE1vZHVsZSI6eyJjZE1vZHVsbyI6IlNHUEUiLCJjZFNpc3RlbWEiOiIxIiwibm1Nb2R1bG8iOiIifX0%3D" TargetMode="External"/><Relationship Id="rId863" Type="http://schemas.openxmlformats.org/officeDocument/2006/relationships/hyperlink" Target="https://sgpe.sea.sc.gov.br/sgpe/openPage?openAddress=eyJhZGRyZXNzIjoiL2NwYXYvdmlzdWFsaXphclByb2Nlc3NvLmRvP3Byb2Nlc3NvUEs9MjQxNywyMDAzMywyMDIyIiwiY3VycmVudE1vZHVsZSI6eyJjZE1vZHVsbyI6IlNHUEUiLCJjZFNpc3RlbWEiOiIxIiwibm1Nb2R1bG8iOiIifX0%3D" TargetMode="External"/><Relationship Id="rId1079" Type="http://schemas.openxmlformats.org/officeDocument/2006/relationships/hyperlink" Target="https://sgpe.sea.sc.gov.br/sgpe/openPage?openAddress=eyJhZGRyZXNzIjoiL2NwYXYvdmlzdWFsaXphclByb2Nlc3NvLmRvP3Byb2Nlc3NvUEs9NDM2MSwyMDAzMywyMDIyIiwiY3VycmVudE1vZHVsZSI6eyJjZE1vZHVsbyI6IlNHUEUiLCJjZFNpc3RlbWEiOiIxIiwibm1Nb2R1bG8iOiIifX0%3D" TargetMode="External"/><Relationship Id="rId211" Type="http://schemas.openxmlformats.org/officeDocument/2006/relationships/hyperlink" Target="https://sgpe.sea.sc.gov.br/sgpe/openPage?openAddress=eyJhZGRyZXNzIjoiL2NwYXYvdmlzdWFsaXphclByb2Nlc3NvLmRvP3Byb2Nlc3NvUEs9Mjc1MSwyMDAzMywyMDIxIiwiY3VycmVudE1vZHVsZSI6eyJjZE1vZHVsbyI6IlNHUEUiLCJjZFNpc3RlbWEiOiIxIiwibm1Nb2R1bG8iOiIifX0%3D" TargetMode="External"/><Relationship Id="rId295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309" Type="http://schemas.openxmlformats.org/officeDocument/2006/relationships/hyperlink" Target="https://sgpe.sea.sc.gov.br/sgpe/openPage?openAddress=eyJhZGRyZXNzIjoiL2NwYXYvdmlzdWFsaXphclByb2Nlc3NvLmRvP3Byb2Nlc3NvUEs9Mjg4OSwyMDAzMywyMDIxIiwiY3VycmVudE1vZHVsZSI6eyJjZE1vZHVsbyI6IlNHUEUiLCJjZFNpc3RlbWEiOiIxIiwibm1Nb2R1bG8iOiIifX0%3D" TargetMode="External"/><Relationship Id="rId516" Type="http://schemas.openxmlformats.org/officeDocument/2006/relationships/hyperlink" Target="https://sgpe.sea.sc.gov.br/sgpe/openPage?openAddress=eyJhZGRyZXNzIjoiL2NwYXYvdmlzdWFsaXphclByb2Nlc3NvLmRvP3Byb2Nlc3NvUEs9Mzk3MiwyMDAzMywyMDIxIiwiY3VycmVudE1vZHVsZSI6eyJjZE1vZHVsbyI6IlNHUEUiLCJjZFNpc3RlbWEiOiIxIiwibm1Nb2R1bG8iOiIifX0%3D" TargetMode="External"/><Relationship Id="rId1146" Type="http://schemas.openxmlformats.org/officeDocument/2006/relationships/hyperlink" Target="https://sgpe.sea.sc.gov.br/sgpe/openPage?openAddress=eyJhZGRyZXNzIjoiL2NwYXYvdmlzdWFsaXphclByb2Nlc3NvLmRvP3Byb2Nlc3NvUEs9MTk5LDIwMDMzLDIwMjMiLCJjdXJyZW50TW9kdWxlIjp7ImNkTW9kdWxvIjoiU0dQRSIsImNkU2lzdGVtYSI6IjEiLCJubU1vZHVsbyI6IiJ9fQ%3D%3D" TargetMode="External"/><Relationship Id="rId723" Type="http://schemas.openxmlformats.org/officeDocument/2006/relationships/hyperlink" Target="https://sgpe.sea.sc.gov.br/sgpe/openPage?openAddress=eyJhZGRyZXNzIjoiL2NwYXYvdmlzdWFsaXphclByb2Nlc3NvLmRvP3Byb2Nlc3NvUEs9MTY2MCwyMDAzMywyMDIyIiwiY3VycmVudE1vZHVsZSI6eyJjZE1vZHVsbyI6IlNHUEUiLCJjZFNpc3RlbWEiOiIxIiwibm1Nb2R1bG8iOiIifX0%3D" TargetMode="External"/><Relationship Id="rId930" Type="http://schemas.openxmlformats.org/officeDocument/2006/relationships/hyperlink" Target="https://sgpe.sea.sc.gov.br/sgpe/openPage?openAddress=eyJhZGRyZXNzIjoiL2NwYXYvdmlzdWFsaXphclByb2Nlc3NvLmRvP3Byb2Nlc3NvUEs9MzA1NSwyMDAzMywyMDIyIiwiY3VycmVudE1vZHVsZSI6eyJjZE1vZHVsbyI6IlNHUEUiLCJjZFNpc3RlbWEiOiIxIiwibm1Nb2R1bG8iOiIifX0%3D" TargetMode="External"/><Relationship Id="rId1006" Type="http://schemas.openxmlformats.org/officeDocument/2006/relationships/hyperlink" Target="https://sgpe.sea.sc.gov.br/sgpe/openPage?openAddress=eyJhZGRyZXNzIjoiL2NwYXYvdmlzdWFsaXphclByb2Nlc3NvLmRvP3Byb2Nlc3NvUEs9MTc4NCwyMDAzMywyMDIyIiwiY3VycmVudE1vZHVsZSI6eyJjZE1vZHVsbyI6IlNHUEUiLCJjZFNpc3RlbWEiOiIxIiwibm1Nb2R1bG8iOiIifX0%3D" TargetMode="External"/><Relationship Id="rId155" Type="http://schemas.openxmlformats.org/officeDocument/2006/relationships/hyperlink" Target="https://sgpe.sea.sc.gov.br/sgpe/openPage?openAddress=eyJhZGRyZXNzIjoiL2NwYXYvdmlzdWFsaXphclByb2Nlc3NvLmRvP3Byb2Nlc3NvUEs9MjIxMiwyMDAzMywyMDIxIiwiY3VycmVudE1vZHVsZSI6eyJjZE1vZHVsbyI6IlNHUEUiLCJjZFNpc3RlbWEiOiIxIiwibm1Nb2R1bG8iOiIifX0%3D" TargetMode="External"/><Relationship Id="rId362" Type="http://schemas.openxmlformats.org/officeDocument/2006/relationships/hyperlink" Target="https://sgpe.sea.sc.gov.br/sgpe/openPage?openAddress=eyJhZGRyZXNzIjoiL2NwYXYvdmlzdWFsaXphclByb2Nlc3NvLmRvP3Byb2Nlc3NvUEs9Mjg4OSwyMDAzMywyMDIxIiwiY3VycmVudE1vZHVsZSI6eyJjZE1vZHVsbyI6IlNHUEUiLCJjZFNpc3RlbWEiOiIxIiwibm1Nb2R1bG8iOiIifX0%3D" TargetMode="External"/><Relationship Id="rId1213" Type="http://schemas.openxmlformats.org/officeDocument/2006/relationships/hyperlink" Target="https://sgpe.sea.sc.gov.br/sgpe/openPage?openAddress=eyJhZGRyZXNzIjoiL2NwYXYvdmlzdWFsaXphclByb2Nlc3NvLmRvP3Byb2Nlc3NvUEs9NTU1LDIwMDMzLDIwMjMiLCJjdXJyZW50TW9kdWxlIjp7ImNkTW9kdWxvIjoiU0dQRSIsImNkU2lzdGVtYSI6IjEiLCJubU1vZHVsbyI6IiJ9fQ%3D%3D" TargetMode="External"/><Relationship Id="rId222" Type="http://schemas.openxmlformats.org/officeDocument/2006/relationships/hyperlink" Target="https://sgpe.sea.sc.gov.br/sgpe/openPage?openAddress=eyJhZGRyZXNzIjoiL2NwYXYvdmlzdWFsaXphclByb2Nlc3NvLmRvP3Byb2Nlc3NvUEs9MTYyMCwyMDAzMywyMDIxIiwiY3VycmVudE1vZHVsZSI6eyJjZE1vZHVsbyI6IlNHUEUiLCJjZFNpc3RlbWEiOiIxIiwibm1Nb2R1bG8iOiIifX0%3D" TargetMode="External"/><Relationship Id="rId667" Type="http://schemas.openxmlformats.org/officeDocument/2006/relationships/hyperlink" Target="https://sgpe.sea.sc.gov.br/sgpe/openPage?openAddress=eyJhZGRyZXNzIjoiL2NwYXYvdmlzdWFsaXphclByb2Nlc3NvLmRvP3Byb2Nlc3NvUEs9MTIxNiwyMDAzMywyMDIyIiwiY3VycmVudE1vZHVsZSI6eyJjZE1vZHVsbyI6IlNHUEUiLCJjZFNpc3RlbWEiOiIxIiwibm1Nb2R1bG8iOiIifX0%3D" TargetMode="External"/><Relationship Id="rId874" Type="http://schemas.openxmlformats.org/officeDocument/2006/relationships/hyperlink" Target="https://sgpe.sea.sc.gov.br/sgpe/openPage?openAddress=eyJhZGRyZXNzIjoiL2NwYXYvdmlzdWFsaXphclByb2Nlc3NvLmRvP3Byb2Nlc3NvUEs9MjQ1OSwyMDAzMywyMDIyIiwiY3VycmVudE1vZHVsZSI6eyJjZE1vZHVsbyI6IlNHUEUiLCJjZFNpc3RlbWEiOiIxIiwibm1Nb2R1bG8iOiIifX0%3D" TargetMode="External"/><Relationship Id="rId17" Type="http://schemas.openxmlformats.org/officeDocument/2006/relationships/hyperlink" Target="https://sgpe.sea.sc.gov.br/sgpe/openPage?openAddress=eyJhZGRyZXNzIjoiL2NwYXYvdmlzdWFsaXphclByb2Nlc3NvLmRvP3Byb2Nlc3NvUEs9ODYyLDIwMDMzLDIwMjEiLCJjdXJyZW50TW9kdWxlIjp7ImNkTW9kdWxvIjoiU0dQRSIsImNkU2lzdGVtYSI6IjEiLCJubU1vZHVsbyI6IiJ9fQ%3D%3D" TargetMode="External"/><Relationship Id="rId527" Type="http://schemas.openxmlformats.org/officeDocument/2006/relationships/hyperlink" Target="https://sgpe.sea.sc.gov.br/sgpe/openPage?openAddress=eyJhZGRyZXNzIjoiL2NwYXYvdmlzdWFsaXphclByb2Nlc3NvLmRvP3Byb2Nlc3NvUEs9NzAwLDIwMDMzLDIwMjIiLCJjdXJyZW50TW9kdWxlIjp7ImNkTW9kdWxvIjoiU0dQRSIsImNkU2lzdGVtYSI6IjEiLCJubU1vZHVsbyI6IiJ9fQ%3D%3D" TargetMode="External"/><Relationship Id="rId734" Type="http://schemas.openxmlformats.org/officeDocument/2006/relationships/hyperlink" Target="https://sgpe.sea.sc.gov.br/sgpe/openPage?openAddress=eyJhZGRyZXNzIjoiL2NwYXYvdmlzdWFsaXphclByb2Nlc3NvLmRvP3Byb2Nlc3NvUEs9MTY3MSwyMDAzMywyMDIyIiwiY3VycmVudE1vZHVsZSI6eyJjZE1vZHVsbyI6IlNHUEUiLCJjZFNpc3RlbWEiOiIxIiwibm1Nb2R1bG8iOiIifX0%3D" TargetMode="External"/><Relationship Id="rId941" Type="http://schemas.openxmlformats.org/officeDocument/2006/relationships/hyperlink" Target="https://sgpe.sea.sc.gov.br/sgpe/openPage?openAddress=eyJhZGRyZXNzIjoiL2NwYXYvdmlzdWFsaXphclByb2Nlc3NvLmRvP3Byb2Nlc3NvUEs9MzA2MCwyMDAzMywyMDIyIiwiY3VycmVudE1vZHVsZSI6eyJjZE1vZHVsbyI6IlNHUEUiLCJjZFNpc3RlbWEiOiIxIiwibm1Nb2R1bG8iOiIifX0%3D" TargetMode="External"/><Relationship Id="rId1157" Type="http://schemas.openxmlformats.org/officeDocument/2006/relationships/hyperlink" Target="https://sgpe.sea.sc.gov.br/sgpe/openPage?openAddress=eyJhZGRyZXNzIjoiL2NwYXYvdmlzdWFsaXphclByb2Nlc3NvLmRvP3Byb2Nlc3NvUEs9MjAxLDIwMDMzLDIwMjMiLCJjdXJyZW50TW9kdWxlIjp7ImNkTW9kdWxvIjoiU0dQRSIsImNkU2lzdGVtYSI6IjEiLCJubU1vZHVsbyI6IiJ9fQ%3D%3D" TargetMode="External"/><Relationship Id="rId70" Type="http://schemas.openxmlformats.org/officeDocument/2006/relationships/hyperlink" Target="https://sgpe.sea.sc.gov.br/sgpe/openPage?openAddress=eyJhZGRyZXNzIjoiL2NwYXYvdmlzdWFsaXphclByb2Nlc3NvLmRvP3Byb2Nlc3NvUEs9MiwyMDAzMywyMDIxIiwiY3VycmVudE1vZHVsZSI6eyJjZE1vZHVsbyI6IlNHUEUiLCJjZFNpc3RlbWEiOiIxIiwibm1Nb2R1bG8iOiIifX0%3D" TargetMode="External"/><Relationship Id="rId166" Type="http://schemas.openxmlformats.org/officeDocument/2006/relationships/hyperlink" Target="https://sgpe.sea.sc.gov.br/sgpe/openPage?openAddress=eyJhZGRyZXNzIjoiL2NwYXYvdmlzdWFsaXphclByb2Nlc3NvLmRvP3Byb2Nlc3NvUEs9MjMzMywyMDAzMywyMDIxIiwiY3VycmVudE1vZHVsZSI6eyJjZE1vZHVsbyI6IlNHUEUiLCJjZFNpc3RlbWEiOiIxIiwibm1Nb2R1bG8iOiIifX0%3D" TargetMode="External"/><Relationship Id="rId373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580" Type="http://schemas.openxmlformats.org/officeDocument/2006/relationships/hyperlink" Target="https://sgpe.sea.sc.gov.br/sgpe/openPage?openAddress=eyJhZGRyZXNzIjoiL2NwYXYvdmlzdWFsaXphclByb2Nlc3NvLmRvP3Byb2Nlc3NvUEs9Njc5LDIwMDMzLDIwMjIiLCJjdXJyZW50TW9kdWxlIjp7ImNkTW9kdWxvIjoiU0dQRSIsImNkU2lzdGVtYSI6IjEiLCJubU1vZHVsbyI6IiJ9fQ%3D%3D" TargetMode="External"/><Relationship Id="rId801" Type="http://schemas.openxmlformats.org/officeDocument/2006/relationships/hyperlink" Target="https://sgpe.sea.sc.gov.br/sgpe/openPage?openAddress=eyJhZGRyZXNzIjoiL2NwYXYvdmlzdWFsaXphclByb2Nlc3NvLmRvP3Byb2Nlc3NvUEs9MTg5OSwyMDAzMywyMDIyIiwiY3VycmVudE1vZHVsZSI6eyJjZE1vZHVsbyI6IlNHUEUiLCJjZFNpc3RlbWEiOiIxIiwibm1Nb2R1bG8iOiIifX0%3D" TargetMode="External"/><Relationship Id="rId1017" Type="http://schemas.openxmlformats.org/officeDocument/2006/relationships/hyperlink" Target="https://sgpe.sea.sc.gov.br/sgpe/openPage?openAddress=eyJhZGRyZXNzIjoiL2NwYXYvdmlzdWFsaXphclByb2Nlc3NvLmRvP3Byb2Nlc3NvUEs9MzY5OCwyMDAzMywyMDIyIiwiY3VycmVudE1vZHVsZSI6eyJjZE1vZHVsbyI6IlNHUEUiLCJjZFNpc3RlbWEiOiIxIiwibm1Nb2R1bG8iOiIifX0%3D" TargetMode="External"/><Relationship Id="rId1224" Type="http://schemas.openxmlformats.org/officeDocument/2006/relationships/vmlDrawing" Target="../drawings/vmlDrawing1.vml"/><Relationship Id="rId1" Type="http://schemas.openxmlformats.org/officeDocument/2006/relationships/hyperlink" Target="https://sgpe.sea.sc.gov.br/sgpe/openPage?openAddress=eyJhZGRyZXNzIjoiL2NwYXYvdmlzdWFsaXphclByb2Nlc3NvLmRvP3Byb2Nlc3NvUEs9Mzg1OSwyMDAzMywyMDIwIiwiY3VycmVudE1vZHVsZSI6eyJjZE1vZHVsbyI6IlNHUEUiLCJjZFNpc3RlbWEiOiIxIiwibm1Nb2R1bG8iOiIifX0%3D" TargetMode="External"/><Relationship Id="rId233" Type="http://schemas.openxmlformats.org/officeDocument/2006/relationships/hyperlink" Target="https://sgpe.sea.sc.gov.br/sgpe/openPage?openAddress=eyJhZGRyZXNzIjoiL2NwYXYvdmlzdWFsaXphclByb2Nlc3NvLmRvP3Byb2Nlc3NvUEs9MjIxMCwyMDAzMywyMDIxIiwiY3VycmVudE1vZHVsZSI6eyJjZE1vZHVsbyI6IlNHUEUiLCJjZFNpc3RlbWEiOiIxIiwibm1Nb2R1bG8iOiIifX0%3D" TargetMode="External"/><Relationship Id="rId440" Type="http://schemas.openxmlformats.org/officeDocument/2006/relationships/hyperlink" Target="https://sgpe.sea.sc.gov.br/sgpe/openPage?openAddress=eyJhZGRyZXNzIjoiL2NwYXYvdmlzdWFsaXphclByb2Nlc3NvLmRvP3Byb2Nlc3NvUEs9MzM2NiwyMDAzMywyMDIxIiwiY3VycmVudE1vZHVsZSI6eyJjZE1vZHVsbyI6IlNHUEUiLCJjZFNpc3RlbWEiOiIxIiwibm1Nb2R1bG8iOiIifX0%3D" TargetMode="External"/><Relationship Id="rId678" Type="http://schemas.openxmlformats.org/officeDocument/2006/relationships/hyperlink" Target="https://sgpe.sea.sc.gov.br/sgpe/openPage?openAddress=eyJhZGRyZXNzIjoiL2NwYXYvdmlzdWFsaXphclByb2Nlc3NvLmRvP3Byb2Nlc3NvUEs9MTAwNywyMDAzMywyMDIyIiwiY3VycmVudE1vZHVsZSI6eyJjZE1vZHVsbyI6IlNHUEUiLCJjZFNpc3RlbWEiOiIxIiwibm1Nb2R1bG8iOiIifX0%3D" TargetMode="External"/><Relationship Id="rId885" Type="http://schemas.openxmlformats.org/officeDocument/2006/relationships/hyperlink" Target="https://sgpe.sea.sc.gov.br/sgpe/openPage?openAddress=eyJhZGRyZXNzIjoiL2NwYXYvdmlzdWFsaXphclByb2Nlc3NvLmRvP3Byb2Nlc3NvUEs9MjU1MCwyMDAzMywyMDIyIiwiY3VycmVudE1vZHVsZSI6eyJjZE1vZHVsbyI6IlNHUEUiLCJjZFNpc3RlbWEiOiIxIiwibm1Nb2R1bG8iOiIifX0%3D" TargetMode="External"/><Relationship Id="rId1070" Type="http://schemas.openxmlformats.org/officeDocument/2006/relationships/hyperlink" Target="https://sgpe.sea.sc.gov.br/sgpe/openPage?openAddress=eyJhZGRyZXNzIjoiL2NwYXYvdmlzdWFsaXphclByb2Nlc3NvLmRvP3Byb2Nlc3NvUEs9NDM0MywyMDAzMywyMDIyIiwiY3VycmVudE1vZHVsZSI6eyJjZE1vZHVsbyI6IlNHUEUiLCJjZFNpc3RlbWEiOiIxIiwibm1Nb2R1bG8iOiIifX0%3D" TargetMode="External"/><Relationship Id="rId28" Type="http://schemas.openxmlformats.org/officeDocument/2006/relationships/hyperlink" Target="https://sgpe.sea.sc.gov.br/sgpe/openPage?openAddress=eyJhZGRyZXNzIjoiL2NwYXYvdmlzdWFsaXphclByb2Nlc3NvLmRvP3Byb2Nlc3NvUEs9Mzg3OCwyMDAzMywyMDIwIiwiY3VycmVudE1vZHVsZSI6eyJjZE1vZHVsbyI6IlNHUEUiLCJjZFNpc3RlbWEiOiIxIiwibm1Nb2R1bG8iOiIifX0%3D" TargetMode="External"/><Relationship Id="rId300" Type="http://schemas.openxmlformats.org/officeDocument/2006/relationships/hyperlink" Target="https://sgpe.sea.sc.gov.br/sgpe/openPage?openAddress=eyJhZGRyZXNzIjoiL2NwYXYvdmlzdWFsaXphclByb2Nlc3NvLmRvP3Byb2Nlc3NvUEs9MjMzNSwyMDAzMywyMDIxIiwiY3VycmVudE1vZHVsZSI6eyJjZE1vZHVsbyI6IlNHUEUiLCJjZFNpc3RlbWEiOiIxIiwibm1Nb2R1bG8iOiIifX0%3D" TargetMode="External"/><Relationship Id="rId538" Type="http://schemas.openxmlformats.org/officeDocument/2006/relationships/hyperlink" Target="https://sgpe.sea.sc.gov.br/sgpe/openPage?openAddress=eyJhZGRyZXNzIjoiL2NwYXYvdmlzdWFsaXphclByb2Nlc3NvLmRvP3Byb2Nlc3NvUEs9Nzc2LDIwMDMzLDIwMjIiLCJjdXJyZW50TW9kdWxlIjp7ImNkTW9kdWxvIjoiU0dQRSIsImNkU2lzdGVtYSI6IjEiLCJubU1vZHVsbyI6IiJ9fQ%3D%3D" TargetMode="External"/><Relationship Id="rId745" Type="http://schemas.openxmlformats.org/officeDocument/2006/relationships/hyperlink" Target="https://sgpe.sea.sc.gov.br/sgpe/openPage?openAddress=eyJhZGRyZXNzIjoiL2NwYXYvdmlzdWFsaXphclByb2Nlc3NvLmRvP3Byb2Nlc3NvUEs9MTY3NiwyMDAzMywyMDIyIiwiY3VycmVudE1vZHVsZSI6eyJjZE1vZHVsbyI6IlNHUEUiLCJjZFNpc3RlbWEiOiIxIiwibm1Nb2R1bG8iOiIifX0%3D" TargetMode="External"/><Relationship Id="rId952" Type="http://schemas.openxmlformats.org/officeDocument/2006/relationships/hyperlink" Target="https://sgpe.sea.sc.gov.br/sgpe/openPage?openAddress=eyJhZGRyZXNzIjoiL2NwYXYvdmlzdWFsaXphclByb2Nlc3NvLmRvP3Byb2Nlc3NvUEs9MzA1NywyMDAzMywyMDIyIiwiY3VycmVudE1vZHVsZSI6eyJjZE1vZHVsbyI6IlNHUEUiLCJjZFNpc3RlbWEiOiIxIiwibm1Nb2R1bG8iOiIifX0%3D" TargetMode="External"/><Relationship Id="rId1168" Type="http://schemas.openxmlformats.org/officeDocument/2006/relationships/hyperlink" Target="https://sgpe.sea.sc.gov.br/sgpe/openPage?openAddress=eyJhZGRyZXNzIjoiL2NwYXYvdmlzdWFsaXphclByb2Nlc3NvLmRvP3Byb2Nlc3NvUEs9MjcwLDIwMDMzLDIwMjMiLCJjdXJyZW50TW9kdWxlIjp7ImNkTW9kdWxvIjoiU0dQRSIsImNkU2lzdGVtYSI6IjEiLCJubU1vZHVsbyI6IiJ9fQ%3D%3D" TargetMode="External"/><Relationship Id="rId81" Type="http://schemas.openxmlformats.org/officeDocument/2006/relationships/hyperlink" Target="https://sgpe.sea.sc.gov.br/sgpe/openPage?openAddress=eyJhZGRyZXNzIjoiL2NwYXYvdmlzdWFsaXphclByb2Nlc3NvLmRvP3Byb2Nlc3NvUEs9MjM4LDIwMDMzLDIwMjEiLCJjdXJyZW50TW9kdWxlIjp7ImNkTW9kdWxvIjoiU0dQRSIsImNkU2lzdGVtYSI6IjEiLCJubU1vZHVsbyI6IiJ9fQ%3D%3D" TargetMode="External"/><Relationship Id="rId177" Type="http://schemas.openxmlformats.org/officeDocument/2006/relationships/hyperlink" Target="https://sgpe.sea.sc.gov.br/sgpe/openPage?openAddress=eyJhZGRyZXNzIjoiL2NwYXYvdmlzdWFsaXphclByb2Nlc3NvLmRvP3Byb2Nlc3NvUEs9MjUyNiwyMDAzMywyMDIxIiwiY3VycmVudE1vZHVsZSI6eyJjZE1vZHVsbyI6IlNHUEUiLCJjZFNpc3RlbWEiOiIxIiwibm1Nb2R1bG8iOiIifX0%3D" TargetMode="External"/><Relationship Id="rId384" Type="http://schemas.openxmlformats.org/officeDocument/2006/relationships/hyperlink" Target="https://sgpe.sea.sc.gov.br/sgpe/openPage?openAddress=eyJhZGRyZXNzIjoiL2NwYXYvdmlzdWFsaXphclByb2Nlc3NvLmRvP3Byb2Nlc3NvUEs9MzAxMywyMDAzMywyMDIxIiwiY3VycmVudE1vZHVsZSI6eyJjZE1vZHVsbyI6IlNHUEUiLCJjZFNpc3RlbWEiOiIxIiwibm1Nb2R1bG8iOiIifX0%3D" TargetMode="External"/><Relationship Id="rId591" Type="http://schemas.openxmlformats.org/officeDocument/2006/relationships/hyperlink" Target="https://sgpe.sea.sc.gov.br/sgpe/openPage?openAddress=eyJhZGRyZXNzIjoiL2NwYXYvdmlzdWFsaXphclByb2Nlc3NvLmRvP3Byb2Nlc3NvUEs9MzEzLDIwMDMzLDIwMjIiLCJjdXJyZW50TW9kdWxlIjp7ImNkTW9kdWxvIjoiU0dQRSIsImNkU2lzdGVtYSI6IjEiLCJubU1vZHVsbyI6IiJ9fQ%3D%3D" TargetMode="External"/><Relationship Id="rId605" Type="http://schemas.openxmlformats.org/officeDocument/2006/relationships/hyperlink" Target="https://sgpe.sea.sc.gov.br/sgpe/openPage?openAddress=eyJhZGRyZXNzIjoiL2NwYXYvdmlzdWFsaXphclByb2Nlc3NvLmRvP3Byb2Nlc3NvUEs9MTAxNSwyMDAzMywyMDIyIiwiY3VycmVudE1vZHVsZSI6eyJjZE1vZHVsbyI6IlNHUEUiLCJjZFNpc3RlbWEiOiIxIiwibm1Nb2R1bG8iOiIifX0%3D" TargetMode="External"/><Relationship Id="rId812" Type="http://schemas.openxmlformats.org/officeDocument/2006/relationships/hyperlink" Target="https://sgpe.sea.sc.gov.br/sgpe/openPage?openAddress=eyJhZGRyZXNzIjoiL2NwYXYvdmlzdWFsaXphclByb2Nlc3NvLmRvP3Byb2Nlc3NvUEs9MTQ4OCwyMDAzMywyMDIyIiwiY3VycmVudE1vZHVsZSI6eyJjZE1vZHVsbyI6IlNHUEUiLCJjZFNpc3RlbWEiOiIxIiwibm1Nb2R1bG8iOiIifX0%3D" TargetMode="External"/><Relationship Id="rId1028" Type="http://schemas.openxmlformats.org/officeDocument/2006/relationships/hyperlink" Target="https://sgpe.sea.sc.gov.br/sgpe/openPage?openAddress=eyJhZGRyZXNzIjoiL2NwYXYvdmlzdWFsaXphclByb2Nlc3NvLmRvP3Byb2Nlc3NvUEs9NDE3OSwyMDAzMywyMDIyIiwiY3VycmVudE1vZHVsZSI6eyJjZE1vZHVsbyI6IlNHUEUiLCJjZFNpc3RlbWEiOiIxIiwibm1Nb2R1bG8iOiIifX0%3D" TargetMode="External"/><Relationship Id="rId244" Type="http://schemas.openxmlformats.org/officeDocument/2006/relationships/hyperlink" Target="https://sgpe.sea.sc.gov.br/sgpe/openPage?openAddress=eyJhZGRyZXNzIjoiL2NwYXYvdmlzdWFsaXphclByb2Nlc3NvLmRvP3Byb2Nlc3NvUEs9MTc2OSwyMDAzMywyMDIxIiwiY3VycmVudE1vZHVsZSI6eyJjZE1vZHVsbyI6IlNHUEUiLCJjZFNpc3RlbWEiOiIxIiwibm1Nb2R1bG8iOiIifX0%3D" TargetMode="External"/><Relationship Id="rId689" Type="http://schemas.openxmlformats.org/officeDocument/2006/relationships/hyperlink" Target="https://sgpe.sea.sc.gov.br/sgpe/openPage?openAddress=eyJhZGRyZXNzIjoiL2NwYXYvdmlzdWFsaXphclByb2Nlc3NvLmRvP3Byb2Nlc3NvUEs9MTI2OSwyMDAzMywyMDIyIiwiY3VycmVudE1vZHVsZSI6eyJjZE1vZHVsbyI6IlNHUEUiLCJjZFNpc3RlbWEiOiIxIiwibm1Nb2R1bG8iOiIifX0%3D" TargetMode="External"/><Relationship Id="rId896" Type="http://schemas.openxmlformats.org/officeDocument/2006/relationships/hyperlink" Target="https://sgpe.sea.sc.gov.br/sgpe/openPage?openAddress=eyJhZGRyZXNzIjoiL2NwYXYvdmlzdWFsaXphclByb2Nlc3NvLmRvP3Byb2Nlc3NvUEs9MzAwMywyMDAzMywyMDIyIiwiY3VycmVudE1vZHVsZSI6eyJjZE1vZHVsbyI6IlNHUEUiLCJjZFNpc3RlbWEiOiIxIiwibm1Nb2R1bG8iOiIifX0%3D" TargetMode="External"/><Relationship Id="rId1081" Type="http://schemas.openxmlformats.org/officeDocument/2006/relationships/hyperlink" Target="https://sgpe.sea.sc.gov.br/sgpe/openPage?openAddress=eyJhZGRyZXNzIjoiL2NwYXYvdmlzdWFsaXphclByb2Nlc3NvLmRvP3Byb2Nlc3NvUEs9NDM2MSwyMDAzMywyMDIyIiwiY3VycmVudE1vZHVsZSI6eyJjZE1vZHVsbyI6IlNHUEUiLCJjZFNpc3RlbWEiOiIxIiwibm1Nb2R1bG8iOiIifX0%3D" TargetMode="External"/><Relationship Id="rId39" Type="http://schemas.openxmlformats.org/officeDocument/2006/relationships/hyperlink" Target="https://sgpe.sea.sc.gov.br/sgpe/openPage?openAddress=eyJhZGRyZXNzIjoiL2NwYXYvdmlzdWFsaXphclByb2Nlc3NvLmRvP3Byb2Nlc3NvUEs9ODQwLDIwMDMzLDIwMjEiLCJjdXJyZW50TW9kdWxlIjp7ImNkTW9kdWxvIjoiU0dQRSIsImNkU2lzdGVtYSI6IjEiLCJubU1vZHVsbyI6IiJ9fQ%3D%3D" TargetMode="External"/><Relationship Id="rId451" Type="http://schemas.openxmlformats.org/officeDocument/2006/relationships/hyperlink" Target="https://sgpe.sea.sc.gov.br/sgpe/openPage?openAddress=eyJhZGRyZXNzIjoiL2NwYXYvdmlzdWFsaXphclByb2Nlc3NvLmRvP3Byb2Nlc3NvUEs9MzM2OSwyMDAzMywyMDIxIiwiY3VycmVudE1vZHVsZSI6eyJjZE1vZHVsbyI6IlNHUEUiLCJjZFNpc3RlbWEiOiIxIiwibm1Nb2R1bG8iOiIifX0%3D" TargetMode="External"/><Relationship Id="rId549" Type="http://schemas.openxmlformats.org/officeDocument/2006/relationships/hyperlink" Target="https://sgpe.sea.sc.gov.br/sgpe/openPage?openAddress=eyJhZGRyZXNzIjoiL2NwYXYvdmlzdWFsaXphclByb2Nlc3NvLmRvP3Byb2Nlc3NvUEs9NzA4LDIwMDMzLDIwMjIiLCJjdXJyZW50TW9kdWxlIjp7ImNkTW9kdWxvIjoiU0dQRSIsImNkU2lzdGVtYSI6IjEiLCJubU1vZHVsbyI6IiJ9fQ%3D%3D" TargetMode="External"/><Relationship Id="rId756" Type="http://schemas.openxmlformats.org/officeDocument/2006/relationships/hyperlink" Target="https://sgpe.sea.sc.gov.br/sgpe/openPage?openAddress=eyJhZGRyZXNzIjoiL2NwYXYvdmlzdWFsaXphclByb2Nlc3NvLmRvP3Byb2Nlc3NvUEs9MTY4MCwyMDAzMywyMDIyIiwiY3VycmVudE1vZHVsZSI6eyJjZE1vZHVsbyI6IlNHUEUiLCJjZFNpc3RlbWEiOiIxIiwibm1Nb2R1bG8iOiIifX0%3D" TargetMode="External"/><Relationship Id="rId1179" Type="http://schemas.openxmlformats.org/officeDocument/2006/relationships/hyperlink" Target="https://sgpe.sea.sc.gov.br/sgpe/openPage?openAddress=eyJhZGRyZXNzIjoiL2NwYXYvdmlzdWFsaXphclByb2Nlc3NvLmRvP3Byb2Nlc3NvUEs9Mjk2LDIwMDMzLDIwMjMiLCJjdXJyZW50TW9kdWxlIjp7ImNkTW9kdWxvIjoiU0dQRSIsImNkU2lzdGVtYSI6IjEiLCJubU1vZHVsbyI6IiJ9fQ%3D%3D" TargetMode="External"/><Relationship Id="rId104" Type="http://schemas.openxmlformats.org/officeDocument/2006/relationships/hyperlink" Target="https://sgpe.sea.sc.gov.br/sgpe/openPage?openAddress=eyJhZGRyZXNzIjoiL2NwYXYvdmlzdWFsaXphclByb2Nlc3NvLmRvP3Byb2Nlc3NvUEs9MjIxNywyMDAzMywyMDIxIiwiY3VycmVudE1vZHVsZSI6eyJjZE1vZHVsbyI6IlNHUEUiLCJjZFNpc3RlbWEiOiIxIiwibm1Nb2R1bG8iOiIifX0%3D" TargetMode="External"/><Relationship Id="rId188" Type="http://schemas.openxmlformats.org/officeDocument/2006/relationships/hyperlink" Target="https://sgpe.sea.sc.gov.br/sgpe/openPage?openAddress=eyJhZGRyZXNzIjoiL2NwYXYvdmlzdWFsaXphclByb2Nlc3NvLmRvP3Byb2Nlc3NvUEs9MTg1NiwyMDAzMywyMDIxIiwiY3VycmVudE1vZHVsZSI6eyJjZE1vZHVsbyI6IlNHUEUiLCJjZFNpc3RlbWEiOiIxIiwibm1Nb2R1bG8iOiIifX0%3D" TargetMode="External"/><Relationship Id="rId311" Type="http://schemas.openxmlformats.org/officeDocument/2006/relationships/hyperlink" Target="https://sgpe.sea.sc.gov.br/sgpe/openPage?openAddress=eyJhZGRyZXNzIjoiL2NwYXYvdmlzdWFsaXphclByb2Nlc3NvLmRvP3Byb2Nlc3NvUEs9MzAzMywyMDAzMywyMDIxIiwiY3VycmVudE1vZHVsZSI6eyJjZE1vZHVsbyI6IlNHUEUiLCJjZFNpc3RlbWEiOiIxIiwibm1Nb2R1bG8iOiIifX0%3D" TargetMode="External"/><Relationship Id="rId395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409" Type="http://schemas.openxmlformats.org/officeDocument/2006/relationships/hyperlink" Target="https://sgpe.sea.sc.gov.br/sgpe/openPage?openAddress=eyJhZGRyZXNzIjoiL2NwYXYvdmlzdWFsaXphclByb2Nlc3NvLmRvP3Byb2Nlc3NvUEs9Mzg4OCwyMDAzMywyMDIxIiwiY3VycmVudE1vZHVsZSI6eyJjZE1vZHVsbyI6IlNHUEUiLCJjZFNpc3RlbWEiOiIxIiwibm1Nb2R1bG8iOiIifX0%3D" TargetMode="External"/><Relationship Id="rId963" Type="http://schemas.openxmlformats.org/officeDocument/2006/relationships/hyperlink" Target="https://sgpe.sea.sc.gov.br/sgpe/openPage?openAddress=eyJhZGRyZXNzIjoiL2NwYXYvdmlzdWFsaXphclByb2Nlc3NvLmRvP3Byb2Nlc3NvUEs9MzA1OCwyMDAzMywyMDIyIiwiY3VycmVudE1vZHVsZSI6eyJjZE1vZHVsbyI6IlNHUEUiLCJjZFNpc3RlbWEiOiIxIiwibm1Nb2R1bG8iOiIifX0%3D" TargetMode="External"/><Relationship Id="rId1039" Type="http://schemas.openxmlformats.org/officeDocument/2006/relationships/hyperlink" Target="https://sgpe.sea.sc.gov.br/sgpe/openPage?openAddress=eyJhZGRyZXNzIjoiL2NwYXYvdmlzdWFsaXphclByb2Nlc3NvLmRvP3Byb2Nlc3NvUEs9NDIzNCwyMDAzMywyMDIyIiwiY3VycmVudE1vZHVsZSI6eyJjZE1vZHVsbyI6IlNHUEUiLCJjZFNpc3RlbWEiOiIxIiwibm1Nb2R1bG8iOiIifX0%3D" TargetMode="External"/><Relationship Id="rId92" Type="http://schemas.openxmlformats.org/officeDocument/2006/relationships/hyperlink" Target="https://sgpe.sea.sc.gov.br/sgpe/openPage?openAddress=eyJhZGRyZXNzIjoiL2NwYXYvdmlzdWFsaXphclByb2Nlc3NvLmRvP3Byb2Nlc3NvUEs9OTg4LDIwMDMzLDIwMjEiLCJjdXJyZW50TW9kdWxlIjp7ImNkTW9kdWxvIjoiU0dQRSIsImNkU2lzdGVtYSI6IjEiLCJubU1vZHVsbyI6IiJ9fQ%3D%3D" TargetMode="External"/><Relationship Id="rId616" Type="http://schemas.openxmlformats.org/officeDocument/2006/relationships/hyperlink" Target="https://sgpe.sea.sc.gov.br/sgpe/openPage?openAddress=eyJhZGRyZXNzIjoiL2NwYXYvdmlzdWFsaXphclByb2Nlc3NvLmRvP3Byb2Nlc3NvUEs9NzAzLDIwMDMzLDIwMjIiLCJjdXJyZW50TW9kdWxlIjp7ImNkTW9kdWxvIjoiU0dQRSIsImNkU2lzdGVtYSI6IjEiLCJubU1vZHVsbyI6IiJ9fQ%3D%3D" TargetMode="External"/><Relationship Id="rId823" Type="http://schemas.openxmlformats.org/officeDocument/2006/relationships/hyperlink" Target="https://sgpe.sea.sc.gov.br/sgpe/openPage?openAddress=eyJhZGRyZXNzIjoiL2NwYXYvdmlzdWFsaXphclByb2Nlc3NvLmRvP3Byb2Nlc3NvUEs9MjE1NSwyMDAzMywyMDIyIiwiY3VycmVudE1vZHVsZSI6eyJjZE1vZHVsbyI6IlNHUEUiLCJjZFNpc3RlbWEiOiIxIiwibm1Nb2R1bG8iOiIifX0%3D" TargetMode="External"/><Relationship Id="rId255" Type="http://schemas.openxmlformats.org/officeDocument/2006/relationships/hyperlink" Target="https://sgpe.sea.sc.gov.br/sgpe/openPage?openAddress=eyJhZGRyZXNzIjoiL2NwYXYvdmlzdWFsaXphclByb2Nlc3NvLmRvP3Byb2Nlc3NvUEs9MTc3MywyMDAzMywyMDIxIiwiY3VycmVudE1vZHVsZSI6eyJjZE1vZHVsbyI6IlNHUEUiLCJjZFNpc3RlbWEiOiIxIiwibm1Nb2R1bG8iOiIifX0%3D" TargetMode="External"/><Relationship Id="rId462" Type="http://schemas.openxmlformats.org/officeDocument/2006/relationships/hyperlink" Target="https://sgpe.sea.sc.gov.br/sgpe/openPage?openAddress=eyJhZGRyZXNzIjoiL2NwYXYvdmlzdWFsaXphclByb2Nlc3NvLmRvP3Byb2Nlc3NvUEs9MzQzOCwyMDAzMywyMDIxIiwiY3VycmVudE1vZHVsZSI6eyJjZE1vZHVsbyI6IlNHUEUiLCJjZFNpc3RlbWEiOiIxIiwibm1Nb2R1bG8iOiIifX0%3D" TargetMode="External"/><Relationship Id="rId1092" Type="http://schemas.openxmlformats.org/officeDocument/2006/relationships/hyperlink" Target="https://sgpe.sea.sc.gov.br/sgpe/openPage?openAddress=eyJhZGRyZXNzIjoiL2NwYXYvdmlzdWFsaXphclByb2Nlc3NvLmRvP3Byb2Nlc3NvUEs9NDQ1MCwyMDAzMywyMDIyIiwiY3VycmVudE1vZHVsZSI6eyJjZE1vZHVsbyI6IlNHUEUiLCJjZFNpc3RlbWEiOiIxIiwibm1Nb2R1bG8iOiIifX0%3D" TargetMode="External"/><Relationship Id="rId1106" Type="http://schemas.openxmlformats.org/officeDocument/2006/relationships/hyperlink" Target="https://sgpe.sea.sc.gov.br/sgpe/openPage?openAddress=eyJhZGRyZXNzIjoiL2NwYXYvdmlzdWFsaXphclByb2Nlc3NvLmRvP3Byb2Nlc3NvUEs9NDQ3NywyMDAzMywyMDIyIiwiY3VycmVudE1vZHVsZSI6eyJjZE1vZHVsbyI6IlNHUEUiLCJjZFNpc3RlbWEiOiIxIiwibm1Nb2R1bG8iOiIifX0%3D" TargetMode="External"/><Relationship Id="rId115" Type="http://schemas.openxmlformats.org/officeDocument/2006/relationships/hyperlink" Target="https://sgpe.sea.sc.gov.br/sgpe/openPage?openAddress=eyJhZGRyZXNzIjoiL2NwYXYvdmlzdWFsaXphclByb2Nlc3NvLmRvP3Byb2Nlc3NvUEs9MjI4MSwyMDAzMywyMDIxIiwiY3VycmVudE1vZHVsZSI6eyJjZE1vZHVsbyI6IlNHUEUiLCJjZFNpc3RlbWEiOiIxIiwibm1Nb2R1bG8iOiIifX0%3D" TargetMode="External"/><Relationship Id="rId322" Type="http://schemas.openxmlformats.org/officeDocument/2006/relationships/hyperlink" Target="https://sgpe.sea.sc.gov.br/sgpe/openPage?openAddress=eyJhZGRyZXNzIjoiL2NwYXYvdmlzdWFsaXphclByb2Nlc3NvLmRvP3Byb2Nlc3NvUEs9MzA0OSwyMDAzMywyMDIxIiwiY3VycmVudE1vZHVsZSI6eyJjZE1vZHVsbyI6IlNHUEUiLCJjZFNpc3RlbWEiOiIxIiwibm1Nb2R1bG8iOiIifX0%3D" TargetMode="External"/><Relationship Id="rId767" Type="http://schemas.openxmlformats.org/officeDocument/2006/relationships/hyperlink" Target="https://sgpe.sea.sc.gov.br/sgpe/openPage?openAddress=eyJhZGRyZXNzIjoiL2NwYXYvdmlzdWFsaXphclByb2Nlc3NvLmRvP3Byb2Nlc3NvUEs9MTcwMCwyMDAzMywyMDIyIiwiY3VycmVudE1vZHVsZSI6eyJjZE1vZHVsbyI6IlNHUEUiLCJjZFNpc3RlbWEiOiIxIiwibm1Nb2R1bG8iOiIifX0%3D" TargetMode="External"/><Relationship Id="rId974" Type="http://schemas.openxmlformats.org/officeDocument/2006/relationships/hyperlink" Target="https://sgpe.sea.sc.gov.br/sgpe/openPage?openAddress=eyJhZGRyZXNzIjoiL2NwYXYvdmlzdWFsaXphclByb2Nlc3NvLmRvP3Byb2Nlc3NvUEs9MzA3MiwyMDAzMywyMDIyIiwiY3VycmVudE1vZHVsZSI6eyJjZE1vZHVsbyI6IlNHUEUiLCJjZFNpc3RlbWEiOiIxIiwibm1Nb2R1bG8iOiIifX0%3D" TargetMode="External"/><Relationship Id="rId199" Type="http://schemas.openxmlformats.org/officeDocument/2006/relationships/hyperlink" Target="https://sgpe.sea.sc.gov.br/sgpe/openPage?openAddress=eyJhZGRyZXNzIjoiL2NwYXYvdmlzdWFsaXphclByb2Nlc3NvLmRvP3Byb2Nlc3NvUEs9MTI3OCwyMDAzMywyMDIxIiwiY3VycmVudE1vZHVsZSI6eyJjZE1vZHVsbyI6IlNHUEUiLCJjZFNpc3RlbWEiOiIxIiwibm1Nb2R1bG8iOiIifX0%3D" TargetMode="External"/><Relationship Id="rId627" Type="http://schemas.openxmlformats.org/officeDocument/2006/relationships/hyperlink" Target="https://sgpe.sea.sc.gov.br/sgpe/openPage?openAddress=eyJhZGRyZXNzIjoiL2NwYXYvdmlzdWFsaXphclByb2Nlc3NvLmRvP3Byb2Nlc3NvUEs9MzgxLDIwMDMzLDIwMjIiLCJjdXJyZW50TW9kdWxlIjp7ImNkTW9kdWxvIjoiU0dQRSIsImNkU2lzdGVtYSI6IjEiLCJubU1vZHVsbyI6IiJ9fQ%3D%3D" TargetMode="External"/><Relationship Id="rId834" Type="http://schemas.openxmlformats.org/officeDocument/2006/relationships/hyperlink" Target="https://sgpe.sea.sc.gov.br/sgpe/openPage?openAddress=eyJhZGRyZXNzIjoiL2NwYXYvdmlzdWFsaXphclByb2Nlc3NvLmRvP3Byb2Nlc3NvUEs9MjM3NiwyMDAzMywyMDIyIiwiY3VycmVudE1vZHVsZSI6eyJjZE1vZHVsbyI6IlNHUEUiLCJjZFNpc3RlbWEiOiIxIiwibm1Nb2R1bG8iOiIifX0%3D" TargetMode="External"/><Relationship Id="rId266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473" Type="http://schemas.openxmlformats.org/officeDocument/2006/relationships/hyperlink" Target="https://sgpe.sea.sc.gov.br/sgpe/openPage?openAddress=eyJhZGRyZXNzIjoiL2NwYXYvdmlzdWFsaXphclByb2Nlc3NvLmRvP3Byb2Nlc3NvUEs9ODgsMjAwMzMsMjAyMSIsImN1cnJlbnRNb2R1bGUiOnsiY2RNb2R1bG8iOiJTR1BFIiwiY2RTaXN0ZW1hIjoiMSIsIm5tTW9kdWxvIjoiIn19" TargetMode="External"/><Relationship Id="rId680" Type="http://schemas.openxmlformats.org/officeDocument/2006/relationships/hyperlink" Target="https://sgpe.sea.sc.gov.br/sgpe/openPage?openAddress=eyJhZGRyZXNzIjoiL2NwYXYvdmlzdWFsaXphclByb2Nlc3NvLmRvP3Byb2Nlc3NvUEs9NzAzLDIwMDMzLDIwMjIiLCJjdXJyZW50TW9kdWxlIjp7ImNkTW9kdWxvIjoiU0dQRSIsImNkU2lzdGVtYSI6IjEiLCJubU1vZHVsbyI6IiJ9fQ%3D%3D" TargetMode="External"/><Relationship Id="rId901" Type="http://schemas.openxmlformats.org/officeDocument/2006/relationships/hyperlink" Target="https://sgpe.sea.sc.gov.br/sgpe/openPage?openAddress=eyJhZGRyZXNzIjoiL2NwYXYvdmlzdWFsaXphclByb2Nlc3NvLmRvP3Byb2Nlc3NvUEs9MzAwNSwyMDAzMywyMDIyIiwiY3VycmVudE1vZHVsZSI6eyJjZE1vZHVsbyI6IlNHUEUiLCJjZFNpc3RlbWEiOiIxIiwibm1Nb2R1bG8iOiIifX0%3D" TargetMode="External"/><Relationship Id="rId1117" Type="http://schemas.openxmlformats.org/officeDocument/2006/relationships/hyperlink" Target="https://sgpe.sea.sc.gov.br/sgpe/openPage?openAddress=eyJhZGRyZXNzIjoiL2NwYXYvdmlzdWFsaXphclByb2Nlc3NvLmRvP3Byb2Nlc3NvUEs9NDQ4MCwyMDAzMywyMDIyIiwiY3VycmVudE1vZHVsZSI6eyJjZE1vZHVsbyI6IlNHUEUiLCJjZFNpc3RlbWEiOiIxIiwibm1Nb2R1bG8iOiIifX0%3D" TargetMode="External"/><Relationship Id="rId30" Type="http://schemas.openxmlformats.org/officeDocument/2006/relationships/hyperlink" Target="https://sgpe.sea.sc.gov.br/sgpe/openPage?openAddress=eyJhZGRyZXNzIjoiL2NwYXYvdmlzdWFsaXphclByb2Nlc3NvLmRvP3Byb2Nlc3NvUEs9MjAzLDIwMDMzLDIwMjEiLCJjdXJyZW50TW9kdWxlIjp7ImNkTW9kdWxvIjoiU0dQRSIsImNkU2lzdGVtYSI6IjEiLCJubU1vZHVsbyI6IiJ9fQ%3D%3D" TargetMode="External"/><Relationship Id="rId126" Type="http://schemas.openxmlformats.org/officeDocument/2006/relationships/hyperlink" Target="https://sgpe.sea.sc.gov.br/sgpe/openPage?openAddress=eyJhZGRyZXNzIjoiL2NwYXYvdmlzdWFsaXphclByb2Nlc3NvLmRvP3Byb2Nlc3NvUEs9MTQ3OCwyMDAzMywyMDIxIiwiY3VycmVudE1vZHVsZSI6eyJjZE1vZHVsbyI6IlNHUEUiLCJjZFNpc3RlbWEiOiIxIiwibm1Nb2R1bG8iOiIifX0%3D" TargetMode="External"/><Relationship Id="rId333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540" Type="http://schemas.openxmlformats.org/officeDocument/2006/relationships/hyperlink" Target="https://sgpe.sea.sc.gov.br/sgpe/openPage?openAddress=eyJhZGRyZXNzIjoiL2NwYXYvdmlzdWFsaXphclByb2Nlc3NvLmRvP3Byb2Nlc3NvUEs9NzA4LDIwMDMzLDIwMjIiLCJjdXJyZW50TW9kdWxlIjp7ImNkTW9kdWxvIjoiU0dQRSIsImNkU2lzdGVtYSI6IjEiLCJubU1vZHVsbyI6IiJ9fQ%3D%3D" TargetMode="External"/><Relationship Id="rId778" Type="http://schemas.openxmlformats.org/officeDocument/2006/relationships/hyperlink" Target="https://sgpe.sea.sc.gov.br/sgpe/openPage?openAddress=eyJhZGRyZXNzIjoiL2NwYXYvdmlzdWFsaXphclByb2Nlc3NvLmRvP3Byb2Nlc3NvUEs9MTcwMiwyMDAzMywyMDIyIiwiY3VycmVudE1vZHVsZSI6eyJjZE1vZHVsbyI6IlNHUEUiLCJjZFNpc3RlbWEiOiIxIiwibm1Nb2R1bG8iOiIifX0%3D" TargetMode="External"/><Relationship Id="rId985" Type="http://schemas.openxmlformats.org/officeDocument/2006/relationships/hyperlink" Target="https://sgpe.sea.sc.gov.br/sgpe/openPage?openAddress=eyJhZGRyZXNzIjoiL2NwYXYvdmlzdWFsaXphclByb2Nlc3NvLmRvP3Byb2Nlc3NvUEs9MzA4MCwyMDAzMywyMDIyIiwiY3VycmVudE1vZHVsZSI6eyJjZE1vZHVsbyI6IlNHUEUiLCJjZFNpc3RlbWEiOiIxIiwibm1Nb2R1bG8iOiIifX0%3D" TargetMode="External"/><Relationship Id="rId1170" Type="http://schemas.openxmlformats.org/officeDocument/2006/relationships/hyperlink" Target="https://sgpe.sea.sc.gov.br/sgpe/openPage?openAddress=eyJhZGRyZXNzIjoiL2NwYXYvdmlzdWFsaXphclByb2Nlc3NvLmRvP3Byb2Nlc3NvUEs9Mjg1LDIwMDMzLDIwMjMiLCJjdXJyZW50TW9kdWxlIjp7ImNkTW9kdWxvIjoiU0dQRSIsImNkU2lzdGVtYSI6IjEiLCJubU1vZHVsbyI6IiJ9fQ%3D%3D" TargetMode="External"/><Relationship Id="rId638" Type="http://schemas.openxmlformats.org/officeDocument/2006/relationships/hyperlink" Target="https://sgpe.sea.sc.gov.br/sgpe/openPage?openAddress=eyJhZGRyZXNzIjoiL2NwYXYvdmlzdWFsaXphclByb2Nlc3NvLmRvP3Byb2Nlc3NvUEs9MTE0MCwyMDAzMywyMDIyIiwiY3VycmVudE1vZHVsZSI6eyJjZE1vZHVsbyI6IlNHUEUiLCJjZFNpc3RlbWEiOiIxIiwibm1Nb2R1bG8iOiIifX0%3D" TargetMode="External"/><Relationship Id="rId845" Type="http://schemas.openxmlformats.org/officeDocument/2006/relationships/hyperlink" Target="https://sgpe.sea.sc.gov.br/sgpe/openPage?openAddress=eyJhZGRyZXNzIjoiL2NwYXYvdmlzdWFsaXphclByb2Nlc3NvLmRvP3Byb2Nlc3NvUEs9MjM4NywyMDAzMywyMDIyIiwiY3VycmVudE1vZHVsZSI6eyJjZE1vZHVsbyI6IlNHUEUiLCJjZFNpc3RlbWEiOiIxIiwibm1Nb2R1bG8iOiIifX0%3D" TargetMode="External"/><Relationship Id="rId1030" Type="http://schemas.openxmlformats.org/officeDocument/2006/relationships/hyperlink" Target="https://sgpe.sea.sc.gov.br/sgpe/openPage?openAddress=eyJhZGRyZXNzIjoiL2NwYXYvdmlzdWFsaXphclByb2Nlc3NvLmRvP3Byb2Nlc3NvUEs9NDIxMiwyMDAzMywyMDIyIiwiY3VycmVudE1vZHVsZSI6eyJjZE1vZHVsbyI6IlNHUEUiLCJjZFNpc3RlbWEiOiIxIiwibm1Nb2R1bG8iOiIifX0%3D" TargetMode="External"/><Relationship Id="rId277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00" Type="http://schemas.openxmlformats.org/officeDocument/2006/relationships/hyperlink" Target="https://sgpe.sea.sc.gov.br/sgpe/openPage?openAddress=eyJhZGRyZXNzIjoiL2NwYXYvdmlzdWFsaXphclByb2Nlc3NvLmRvP3Byb2Nlc3NvUEs9MzA2MCwyMDAzMywyMDIxIiwiY3VycmVudE1vZHVsZSI6eyJjZE1vZHVsbyI6IlNHUEUiLCJjZFNpc3RlbWEiOiIxIiwibm1Nb2R1bG8iOiIifX0%3D" TargetMode="External"/><Relationship Id="rId484" Type="http://schemas.openxmlformats.org/officeDocument/2006/relationships/hyperlink" Target="https://sgpe.sea.sc.gov.br/sgpe/openPage?openAddress=eyJhZGRyZXNzIjoiL2NwYXYvdmlzdWFsaXphclByb2Nlc3NvLmRvP3Byb2Nlc3NvUEs9NjU0LDIwMDMzLDIwMjEiLCJjdXJyZW50TW9kdWxlIjp7ImNkTW9kdWxvIjoiU0dQRSIsImNkU2lzdGVtYSI6IjEiLCJubU1vZHVsbyI6IiJ9fQ%3D%3D" TargetMode="External"/><Relationship Id="rId705" Type="http://schemas.openxmlformats.org/officeDocument/2006/relationships/hyperlink" Target="https://sgpe.sea.sc.gov.br/sgpe/openPage?openAddress=eyJhZGRyZXNzIjoiL2NwYXYvdmlzdWFsaXphclByb2Nlc3NvLmRvP3Byb2Nlc3NvUEs9MTY0NCwyMDAzMywyMDIyIiwiY3VycmVudE1vZHVsZSI6eyJjZE1vZHVsbyI6IlNHUEUiLCJjZFNpc3RlbWEiOiIxIiwibm1Nb2R1bG8iOiIifX0%3D" TargetMode="External"/><Relationship Id="rId1128" Type="http://schemas.openxmlformats.org/officeDocument/2006/relationships/hyperlink" Target="https://sgpe.sea.sc.gov.br/sgpe/openPage?openAddress=eyJhZGRyZXNzIjoiL2NwYXYvdmlzdWFsaXphclByb2Nlc3NvLmRvP3Byb2Nlc3NvUEs9NDUwNSwyMDAzMywyMDIyIiwiY3VycmVudE1vZHVsZSI6eyJjZE1vZHVsbyI6IlNHUEUiLCJjZFNpc3RlbWEiOiIxIiwibm1Nb2R1bG8iOiIifX0%3D" TargetMode="External"/><Relationship Id="rId137" Type="http://schemas.openxmlformats.org/officeDocument/2006/relationships/hyperlink" Target="https://sgpe.sea.sc.gov.br/sgpe/openPage?openAddress=eyJhZGRyZXNzIjoiL2NwYXYvdmlzdWFsaXphclByb2Nlc3NvLmRvP3Byb2Nlc3NvUEs9MTU2MywyMDAzMywyMDIxIiwiY3VycmVudE1vZHVsZSI6eyJjZE1vZHVsbyI6IlNHUEUiLCJjZFNpc3RlbWEiOiIxIiwibm1Nb2R1bG8iOiIifX0%3D" TargetMode="External"/><Relationship Id="rId344" Type="http://schemas.openxmlformats.org/officeDocument/2006/relationships/hyperlink" Target="https://sgpe.sea.sc.gov.br/sgpe/openPage?openAddress=eyJhZGRyZXNzIjoiL2NwYXYvdmlzdWFsaXphclByb2Nlc3NvLmRvP3Byb2Nlc3NvUEs9MjkyNSwyMDAzMywyMDIxIiwiY3VycmVudE1vZHVsZSI6eyJjZE1vZHVsbyI6IlNHUEUiLCJjZFNpc3RlbWEiOiIxIiwibm1Nb2R1bG8iOiIifX0%3D" TargetMode="External"/><Relationship Id="rId691" Type="http://schemas.openxmlformats.org/officeDocument/2006/relationships/hyperlink" Target="https://sgpe.sea.sc.gov.br/sgpe/openPage?openAddress=eyJhZGRyZXNzIjoiL2NwYXYvdmlzdWFsaXphclByb2Nlc3NvLmRvP3Byb2Nlc3NvUEs9MTI2OSwyMDAzMywyMDIyIiwiY3VycmVudE1vZHVsZSI6eyJjZE1vZHVsbyI6IlNHUEUiLCJjZFNpc3RlbWEiOiIxIiwibm1Nb2R1bG8iOiIifX0%3D" TargetMode="External"/><Relationship Id="rId789" Type="http://schemas.openxmlformats.org/officeDocument/2006/relationships/hyperlink" Target="https://sgpe.sea.sc.gov.br/sgpe/openPage?openAddress=eyJhZGRyZXNzIjoiL2NwYXYvdmlzdWFsaXphclByb2Nlc3NvLmRvP3Byb2Nlc3NvUEs9MTc1OSwyMDAzMywyMDIyIiwiY3VycmVudE1vZHVsZSI6eyJjZE1vZHVsbyI6IlNHUEUiLCJjZFNpc3RlbWEiOiIxIiwibm1Nb2R1bG8iOiIifX0%3D" TargetMode="External"/><Relationship Id="rId912" Type="http://schemas.openxmlformats.org/officeDocument/2006/relationships/hyperlink" Target="https://sgpe.sea.sc.gov.br/sgpe/openPage?openAddress=eyJhZGRyZXNzIjoiL2NwYXYvdmlzdWFsaXphclByb2Nlc3NvLmRvP3Byb2Nlc3NvUEs9MzAzNiwyMDAzMywyMDIyIiwiY3VycmVudE1vZHVsZSI6eyJjZE1vZHVsbyI6IlNHUEUiLCJjZFNpc3RlbWEiOiIxIiwibm1Nb2R1bG8iOiIifX0%3D" TargetMode="External"/><Relationship Id="rId996" Type="http://schemas.openxmlformats.org/officeDocument/2006/relationships/hyperlink" Target="https://sgpe.sea.sc.gov.br/sgpe/openPage?openAddress=eyJhZGRyZXNzIjoiL2NwYXYvdmlzdWFsaXphclByb2Nlc3NvLmRvP3Byb2Nlc3NvUEs9MzExNSwyMDAzMywyMDIyIiwiY3VycmVudE1vZHVsZSI6eyJjZE1vZHVsbyI6IlNHUEUiLCJjZFNpc3RlbWEiOiIxIiwibm1Nb2R1bG8iOiIifX0%3D" TargetMode="External"/><Relationship Id="rId41" Type="http://schemas.openxmlformats.org/officeDocument/2006/relationships/hyperlink" Target="https://sgpe.sea.sc.gov.br/sgpe/openPage?openAddress=eyJhZGRyZXNzIjoiL2NwYXYvdmlzdWFsaXphclByb2Nlc3NvLmRvP3Byb2Nlc3NvUEs9ODQwLDIwMDMzLDIwMjEiLCJjdXJyZW50TW9kdWxlIjp7ImNkTW9kdWxvIjoiU0dQRSIsImNkU2lzdGVtYSI6IjEiLCJubU1vZHVsbyI6IiJ9fQ%3D%3D" TargetMode="External"/><Relationship Id="rId551" Type="http://schemas.openxmlformats.org/officeDocument/2006/relationships/hyperlink" Target="https://sgpe.sea.sc.gov.br/sgpe/openPage?openAddress=eyJhZGRyZXNzIjoiL2NwYXYvdmlzdWFsaXphclByb2Nlc3NvLmRvP3Byb2Nlc3NvUEs9NzA4LDIwMDMzLDIwMjIiLCJjdXJyZW50TW9kdWxlIjp7ImNkTW9kdWxvIjoiU0dQRSIsImNkU2lzdGVtYSI6IjEiLCJubU1vZHVsbyI6IiJ9fQ%3D%3D" TargetMode="External"/><Relationship Id="rId649" Type="http://schemas.openxmlformats.org/officeDocument/2006/relationships/hyperlink" Target="https://sgpe.sea.sc.gov.br/sgpe/openPage?openAddress=eyJhZGRyZXNzIjoiL2NwYXYvdmlzdWFsaXphclByb2Nlc3NvLmRvP3Byb2Nlc3NvUEs9MTE0NywyMDAzMywyMDIyIiwiY3VycmVudE1vZHVsZSI6eyJjZE1vZHVsbyI6IlNHUEUiLCJjZFNpc3RlbWEiOiIxIiwibm1Nb2R1bG8iOiIifX0%3D" TargetMode="External"/><Relationship Id="rId856" Type="http://schemas.openxmlformats.org/officeDocument/2006/relationships/hyperlink" Target="https://sgpe.sea.sc.gov.br/sgpe/openPage?openAddress=eyJhZGRyZXNzIjoiL2NwYXYvdmlzdWFsaXphclByb2Nlc3NvLmRvP3Byb2Nlc3NvUEs9MjM5NCwyMDAzMywyMDIyIiwiY3VycmVudE1vZHVsZSI6eyJjZE1vZHVsbyI6IlNHUEUiLCJjZFNpc3RlbWEiOiIxIiwibm1Nb2R1bG8iOiIifX0%3D" TargetMode="External"/><Relationship Id="rId1181" Type="http://schemas.openxmlformats.org/officeDocument/2006/relationships/hyperlink" Target="https://sgpe.sea.sc.gov.br/sgpe/openPage?openAddress=eyJhZGRyZXNzIjoiL2NwYXYvdmlzdWFsaXphclByb2Nlc3NvLmRvP3Byb2Nlc3NvUEs9Mjk5LDIwMDMzLDIwMjMiLCJjdXJyZW50TW9kdWxlIjp7ImNkTW9kdWxvIjoiU0dQRSIsImNkU2lzdGVtYSI6IjEiLCJubU1vZHVsbyI6IiJ9fQ%3D%3D" TargetMode="External"/><Relationship Id="rId190" Type="http://schemas.openxmlformats.org/officeDocument/2006/relationships/hyperlink" Target="https://sgpe.sea.sc.gov.br/sgpe/openPage?openAddress=eyJhZGRyZXNzIjoiL2NwYXYvdmlzdWFsaXphclByb2Nlc3NvLmRvP3Byb2Nlc3NvUEs9MTQ5NCwyMDAzMywyMDIxIiwiY3VycmVudE1vZHVsZSI6eyJjZE1vZHVsbyI6IlNHUEUiLCJjZFNpc3RlbWEiOiIxIiwibm1Nb2R1bG8iOiIifX0%3D" TargetMode="External"/><Relationship Id="rId204" Type="http://schemas.openxmlformats.org/officeDocument/2006/relationships/hyperlink" Target="https://sgpe.sea.sc.gov.br/sgpe/openPage?openAddress=eyJhZGRyZXNzIjoiL2NwYXYvdmlzdWFsaXphclByb2Nlc3NvLmRvP3Byb2Nlc3NvUEs9MzQ0MiwyMDAzMywyMDIxIiwiY3VycmVudE1vZHVsZSI6eyJjZE1vZHVsbyI6IlNHUEUiLCJjZFNpc3RlbWEiOiIxIiwibm1Nb2R1bG8iOiIifX0%3D" TargetMode="External"/><Relationship Id="rId288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11" Type="http://schemas.openxmlformats.org/officeDocument/2006/relationships/hyperlink" Target="https://sgpe.sea.sc.gov.br/sgpe/openPage?openAddress=eyJhZGRyZXNzIjoiL2NwYXYvdmlzdWFsaXphclByb2Nlc3NvLmRvP3Byb2Nlc3NvUEs9Mzg4OCwyMDAzMywyMDIxIiwiY3VycmVudE1vZHVsZSI6eyJjZE1vZHVsbyI6IlNHUEUiLCJjZFNpc3RlbWEiOiIxIiwibm1Nb2R1bG8iOiIifX0%3D" TargetMode="External"/><Relationship Id="rId509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1041" Type="http://schemas.openxmlformats.org/officeDocument/2006/relationships/hyperlink" Target="https://sgpe.sea.sc.gov.br/sgpe/openPage?openAddress=eyJhZGRyZXNzIjoiL2NwYXYvdmlzdWFsaXphclByb2Nlc3NvLmRvP3Byb2Nlc3NvUEs9NDIzMywyMDAzMywyMDIyIiwiY3VycmVudE1vZHVsZSI6eyJjZE1vZHVsbyI6IlNHUEUiLCJjZFNpc3RlbWEiOiIxIiwibm1Nb2R1bG8iOiIifX0%3D" TargetMode="External"/><Relationship Id="rId1139" Type="http://schemas.openxmlformats.org/officeDocument/2006/relationships/hyperlink" Target="https://sgpe.sea.sc.gov.br/sgpe/openPage?openAddress=eyJhZGRyZXNzIjoiL2NwYXYvdmlzdWFsaXphclByb2Nlc3NvLmRvP3Byb2Nlc3NvUEs9NDUyMCwyMDAzMywyMDIyIiwiY3VycmVudE1vZHVsZSI6eyJjZE1vZHVsbyI6IlNHUEUiLCJjZFNpc3RlbWEiOiIxIiwibm1Nb2R1bG8iOiIifX0%3D" TargetMode="External"/><Relationship Id="rId495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716" Type="http://schemas.openxmlformats.org/officeDocument/2006/relationships/hyperlink" Target="https://sgpe.sea.sc.gov.br/sgpe/openPage?openAddress=eyJhZGRyZXNzIjoiL2NwYXYvdmlzdWFsaXphclByb2Nlc3NvLmRvP3Byb2Nlc3NvUEs9MTY1MSwyMDAzMywyMDIyIiwiY3VycmVudE1vZHVsZSI6eyJjZE1vZHVsbyI6IlNHUEUiLCJjZFNpc3RlbWEiOiIxIiwibm1Nb2R1bG8iOiIifX0%3D" TargetMode="External"/><Relationship Id="rId923" Type="http://schemas.openxmlformats.org/officeDocument/2006/relationships/hyperlink" Target="https://sgpe.sea.sc.gov.br/sgpe/openPage?openAddress=eyJhZGRyZXNzIjoiL2NwYXYvdmlzdWFsaXphclByb2Nlc3NvLmRvP3Byb2Nlc3NvUEs9MzAzOSwyMDAzMywyMDIyIiwiY3VycmVudE1vZHVsZSI6eyJjZE1vZHVsbyI6IlNHUEUiLCJjZFNpc3RlbWEiOiIxIiwibm1Nb2R1bG8iOiIifX0%3D" TargetMode="External"/><Relationship Id="rId52" Type="http://schemas.openxmlformats.org/officeDocument/2006/relationships/hyperlink" Target="https://sgpe.sea.sc.gov.br/sgpe/openPage?openAddress=eyJhZGRyZXNzIjoiL2NwYXYvdmlzdWFsaXphclByb2Nlc3NvLmRvP3Byb2Nlc3NvUEs9MTE1MiwyMDAzMywyMDIxIiwiY3VycmVudE1vZHVsZSI6eyJjZE1vZHVsbyI6IlNHUEUiLCJjZFNpc3RlbWEiOiIxIiwibm1Nb2R1bG8iOiIifX0%3D" TargetMode="External"/><Relationship Id="rId148" Type="http://schemas.openxmlformats.org/officeDocument/2006/relationships/hyperlink" Target="https://sgpe.sea.sc.gov.br/sgpe/openPage?openAddress=eyJhZGRyZXNzIjoiL2NwYXYvdmlzdWFsaXphclByb2Nlc3NvLmRvP3Byb2Nlc3NvUEs9MTU2NCwyMDAzMywyMDIxIiwiY3VycmVudE1vZHVsZSI6eyJjZE1vZHVsbyI6IlNHUEUiLCJjZFNpc3RlbWEiOiIxIiwibm1Nb2R1bG8iOiIifX0%3D" TargetMode="External"/><Relationship Id="rId355" Type="http://schemas.openxmlformats.org/officeDocument/2006/relationships/hyperlink" Target="https://sgpe.sea.sc.gov.br/sgpe/openPage?openAddress=eyJhZGRyZXNzIjoiL2NwYXYvdmlzdWFsaXphclByb2Nlc3NvLmRvP3Byb2Nlc3NvUEs9MjkzMSwyMDAzMywyMDIxIiwiY3VycmVudE1vZHVsZSI6eyJjZE1vZHVsbyI6IlNHUEUiLCJjZFNpc3RlbWEiOiIxIiwibm1Nb2R1bG8iOiIifX0%3D" TargetMode="External"/><Relationship Id="rId562" Type="http://schemas.openxmlformats.org/officeDocument/2006/relationships/hyperlink" Target="https://sgpe.sea.sc.gov.br/sgpe/openPage?openAddress=eyJhZGRyZXNzIjoiL2NwYXYvdmlzdWFsaXphclByb2Nlc3NvLmRvP3Byb2Nlc3NvUEs9NDY4LDIwMDMzLDIwMjIiLCJjdXJyZW50TW9kdWxlIjp7ImNkTW9kdWxvIjoiU0dQRSIsImNkU2lzdGVtYSI6IjEiLCJubU1vZHVsbyI6IiJ9fQ%3D%3D" TargetMode="External"/><Relationship Id="rId1192" Type="http://schemas.openxmlformats.org/officeDocument/2006/relationships/hyperlink" Target="https://sgpe.sea.sc.gov.br/sgpe/openPage?openAddress=eyJhZGRyZXNzIjoiL2NwYXYvdmlzdWFsaXphclByb2Nlc3NvLmRvP3Byb2Nlc3NvUEs9NTA2LDIwMDMzLDIwMjMiLCJjdXJyZW50TW9kdWxlIjp7ImNkTW9kdWxvIjoiU0dQRSIsImNkU2lzdGVtYSI6IjEiLCJubU1vZHVsbyI6IiJ9fQ%3D%3D" TargetMode="External"/><Relationship Id="rId1206" Type="http://schemas.openxmlformats.org/officeDocument/2006/relationships/hyperlink" Target="https://sgpe.sea.sc.gov.br/sgpe/openPage?openAddress=eyJhZGRyZXNzIjoiL2NwYXYvdmlzdWFsaXphclByb2Nlc3NvLmRvP3Byb2Nlc3NvUEs9NTMzLDIwMDMzLDIwMjMiLCJjdXJyZW50TW9kdWxlIjp7ImNkTW9kdWxvIjoiU0dQRSIsImNkU2lzdGVtYSI6IjEiLCJubU1vZHVsbyI6IiJ9fQ%3D%3D" TargetMode="External"/><Relationship Id="rId215" Type="http://schemas.openxmlformats.org/officeDocument/2006/relationships/hyperlink" Target="https://sgpe.sea.sc.gov.br/sgpe/openPage?openAddress=eyJhZGRyZXNzIjoiL2NwYXYvdmlzdWFsaXphclByb2Nlc3NvLmRvP3Byb2Nlc3NvUEs9MjUwNywyMDAzMywyMDIxIiwiY3VycmVudE1vZHVsZSI6eyJjZE1vZHVsbyI6IlNHUEUiLCJjZFNpc3RlbWEiOiIxIiwibm1Nb2R1bG8iOiIifX0%3D" TargetMode="External"/><Relationship Id="rId422" Type="http://schemas.openxmlformats.org/officeDocument/2006/relationships/hyperlink" Target="https://sgpe.sea.sc.gov.br/sgpe/openPage?openAddress=eyJhZGRyZXNzIjoiL2NwYXYvdmlzdWFsaXphclByb2Nlc3NvLmRvP3Byb2Nlc3NvUEs9MTMwLDIwMDMzLDIwMjEiLCJjdXJyZW50TW9kdWxlIjp7ImNkTW9kdWxvIjoiU0dQRSIsImNkU2lzdGVtYSI6IjEiLCJubU1vZHVsbyI6IiJ9fQ%3D%3D" TargetMode="External"/><Relationship Id="rId867" Type="http://schemas.openxmlformats.org/officeDocument/2006/relationships/hyperlink" Target="https://sgpe.sea.sc.gov.br/sgpe/openPage?openAddress=eyJhZGRyZXNzIjoiL2NwYXYvdmlzdWFsaXphclByb2Nlc3NvLmRvP3Byb2Nlc3NvUEs9MjQyMiwyMDAzMywyMDIyIiwiY3VycmVudE1vZHVsZSI6eyJjZE1vZHVsbyI6IlNHUEUiLCJjZFNpc3RlbWEiOiIxIiwibm1Nb2R1bG8iOiIifX0%3D" TargetMode="External"/><Relationship Id="rId1052" Type="http://schemas.openxmlformats.org/officeDocument/2006/relationships/hyperlink" Target="https://sgpe.sea.sc.gov.br/sgpe/openPage?openAddress=eyJhZGRyZXNzIjoiL2NwYXYvdmlzdWFsaXphclByb2Nlc3NvLmRvP3Byb2Nlc3NvUEs9NDI0MSwyMDAzMywyMDIyIiwiY3VycmVudE1vZHVsZSI6eyJjZE1vZHVsbyI6IlNHUEUiLCJjZFNpc3RlbWEiOiIxIiwibm1Nb2R1bG8iOiIifX0%3D" TargetMode="External"/><Relationship Id="rId299" Type="http://schemas.openxmlformats.org/officeDocument/2006/relationships/hyperlink" Target="https://sgpe.sea.sc.gov.br/sgpe/openPage?openAddress=eyJhZGRyZXNzIjoiL2NwYXYvdmlzdWFsaXphclByb2Nlc3NvLmRvP3Byb2Nlc3NvUEs9MTkzOSwyMDAzMywyMDIxIiwiY3VycmVudE1vZHVsZSI6eyJjZE1vZHVsbyI6IlNHUEUiLCJjZFNpc3RlbWEiOiIxIiwibm1Nb2R1bG8iOiIifX0%3D" TargetMode="External"/><Relationship Id="rId727" Type="http://schemas.openxmlformats.org/officeDocument/2006/relationships/hyperlink" Target="https://sgpe.sea.sc.gov.br/sgpe/openPage?openAddress=eyJhZGRyZXNzIjoiL2NwYXYvdmlzdWFsaXphclByb2Nlc3NvLmRvP3Byb2Nlc3NvUEs9MTY2MSwyMDAzMywyMDIyIiwiY3VycmVudE1vZHVsZSI6eyJjZE1vZHVsbyI6IlNHUEUiLCJjZFNpc3RlbWEiOiIxIiwibm1Nb2R1bG8iOiIifX0%3D" TargetMode="External"/><Relationship Id="rId934" Type="http://schemas.openxmlformats.org/officeDocument/2006/relationships/hyperlink" Target="https://sgpe.sea.sc.gov.br/sgpe/openPage?openAddress=eyJhZGRyZXNzIjoiL2NwYXYvdmlzdWFsaXphclByb2Nlc3NvLmRvP3Byb2Nlc3NvUEs9MzA1MiwyMDAzMywyMDIyIiwiY3VycmVudE1vZHVsZSI6eyJjZE1vZHVsbyI6IlNHUEUiLCJjZFNpc3RlbWEiOiIxIiwibm1Nb2R1bG8iOiIifX0%3D" TargetMode="External"/><Relationship Id="rId63" Type="http://schemas.openxmlformats.org/officeDocument/2006/relationships/hyperlink" Target="https://sgpe.sea.sc.gov.br/sgpe/openPage?openAddress=eyJhZGRyZXNzIjoiL2NwYXYvdmlzdWFsaXphclByb2Nlc3NvLmRvP3Byb2Nlc3NvUEs9MzYxMCwyMDAzMywyMDIwIiwiY3VycmVudE1vZHVsZSI6eyJjZE1vZHVsbyI6IlNHUEUiLCJjZFNpc3RlbWEiOiIxIiwibm1Nb2R1bG8iOiIifX0%3D" TargetMode="External"/><Relationship Id="rId159" Type="http://schemas.openxmlformats.org/officeDocument/2006/relationships/hyperlink" Target="https://sgpe.sea.sc.gov.br/sgpe/openPage?openAddress=eyJhZGRyZXNzIjoiL2NwYXYvdmlzdWFsaXphclByb2Nlc3NvLmRvP3Byb2Nlc3NvUEs9MjM4NCwyMDAzMywyMDIxIiwiY3VycmVudE1vZHVsZSI6eyJjZE1vZHVsbyI6IlNHUEUiLCJjZFNpc3RlbWEiOiIxIiwibm1Nb2R1bG8iOiIifX0%3D" TargetMode="External"/><Relationship Id="rId366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73" Type="http://schemas.openxmlformats.org/officeDocument/2006/relationships/hyperlink" Target="https://sgpe.sea.sc.gov.br/sgpe/openPage?openAddress=eyJhZGRyZXNzIjoiL2NwYXYvdmlzdWFsaXphclByb2Nlc3NvLmRvP3Byb2Nlc3NvUEs9MTc2NiwxMDA2OCwyMDIyIiwiY3VycmVudE1vZHVsZSI6eyJjZE1vZHVsbyI6IlNHUEUiLCJjZFNpc3RlbWEiOiIxIiwibm1Nb2R1bG8iOiIifX0%3D" TargetMode="External"/><Relationship Id="rId780" Type="http://schemas.openxmlformats.org/officeDocument/2006/relationships/hyperlink" Target="https://sgpe.sea.sc.gov.br/sgpe/openPage?openAddress=eyJhZGRyZXNzIjoiL2NwYXYvdmlzdWFsaXphclByb2Nlc3NvLmRvP3Byb2Nlc3NvUEs9MTY4NywyMDAzMywyMDIyIiwiY3VycmVudE1vZHVsZSI6eyJjZE1vZHVsbyI6IlNHUEUiLCJjZFNpc3RlbWEiOiIxIiwibm1Nb2R1bG8iOiIifX0%3D" TargetMode="External"/><Relationship Id="rId1217" Type="http://schemas.openxmlformats.org/officeDocument/2006/relationships/hyperlink" Target="https://sgpe.sea.sc.gov.br/sgpe/openPage?openAddress=eyJhZGRyZXNzIjoiL2NwYXYvdmlzdWFsaXphclByb2Nlc3NvLmRvP3Byb2Nlc3NvUEs9NzUxLDIwMDMzLDIwMjMiLCJjdXJyZW50TW9kdWxlIjp7ImNkTW9kdWxvIjoiU0dQRSIsImNkU2lzdGVtYSI6IjEiLCJubU1vZHVsbyI6IiJ9fQ%3D%3D" TargetMode="External"/><Relationship Id="rId226" Type="http://schemas.openxmlformats.org/officeDocument/2006/relationships/hyperlink" Target="https://sgpe.sea.sc.gov.br/sgpe/openPage?openAddress=eyJhZGRyZXNzIjoiL2NwYXYvdmlzdWFsaXphclByb2Nlc3NvLmRvP3Byb2Nlc3NvUEs9MTM2MiwyMDAzMywyMDIxIiwiY3VycmVudE1vZHVsZSI6eyJjZE1vZHVsbyI6IlNHUEUiLCJjZFNpc3RlbWEiOiIxIiwibm1Nb2R1bG8iOiIifX0%3D" TargetMode="External"/><Relationship Id="rId433" Type="http://schemas.openxmlformats.org/officeDocument/2006/relationships/hyperlink" Target="https://sgpe.sea.sc.gov.br/sgpe/openPage?openAddress=eyJhZGRyZXNzIjoiL2NwYXYvdmlzdWFsaXphclByb2Nlc3NvLmRvP3Byb2Nlc3NvUEs9MzM2NSwyMDAzMywyMDIxIiwiY3VycmVudE1vZHVsZSI6eyJjZE1vZHVsbyI6IlNHUEUiLCJjZFNpc3RlbWEiOiIxIiwibm1Nb2R1bG8iOiIifX0%3D" TargetMode="External"/><Relationship Id="rId878" Type="http://schemas.openxmlformats.org/officeDocument/2006/relationships/hyperlink" Target="https://sgpe.sea.sc.gov.br/sgpe/openPage?openAddress=eyJhZGRyZXNzIjoiL2NwYXYvdmlzdWFsaXphclByb2Nlc3NvLmRvP3Byb2Nlc3NvUEs9MjUwMiwyMDAzMywyMDIyIiwiY3VycmVudE1vZHVsZSI6eyJjZE1vZHVsbyI6IlNHUEUiLCJjZFNpc3RlbWEiOiIxIiwibm1Nb2R1bG8iOiIifX0%3D" TargetMode="External"/><Relationship Id="rId1063" Type="http://schemas.openxmlformats.org/officeDocument/2006/relationships/hyperlink" Target="https://sgpe.sea.sc.gov.br/sgpe/openPage?openAddress=eyJhZGRyZXNzIjoiL2NwYXYvdmlzdWFsaXphclByb2Nlc3NvLmRvP3Byb2Nlc3NvUEs9NDIzNiwyMDAzMywyMDIyIiwiY3VycmVudE1vZHVsZSI6eyJjZE1vZHVsbyI6IlNHUEUiLCJjZFNpc3RlbWEiOiIxIiwibm1Nb2R1bG8iOiIifX0%3D" TargetMode="External"/><Relationship Id="rId640" Type="http://schemas.openxmlformats.org/officeDocument/2006/relationships/hyperlink" Target="https://sgpe.sea.sc.gov.br/sgpe/openPage?openAddress=eyJhZGRyZXNzIjoiL2NwYXYvdmlzdWFsaXphclByb2Nlc3NvLmRvP3Byb2Nlc3NvUEs9MTE0MCwyMDAzMywyMDIyIiwiY3VycmVudE1vZHVsZSI6eyJjZE1vZHVsbyI6IlNHUEUiLCJjZFNpc3RlbWEiOiIxIiwibm1Nb2R1bG8iOiIifX0%3D" TargetMode="External"/><Relationship Id="rId738" Type="http://schemas.openxmlformats.org/officeDocument/2006/relationships/hyperlink" Target="https://sgpe.sea.sc.gov.br/sgpe/openPage?openAddress=eyJhZGRyZXNzIjoiL2NwYXYvdmlzdWFsaXphclByb2Nlc3NvLmRvP3Byb2Nlc3NvUEs9MTY3NSwyMDAzMywyMDIyIiwiY3VycmVudE1vZHVsZSI6eyJjZE1vZHVsbyI6IlNHUEUiLCJjZFNpc3RlbWEiOiIxIiwibm1Nb2R1bG8iOiIifX0%3D" TargetMode="External"/><Relationship Id="rId945" Type="http://schemas.openxmlformats.org/officeDocument/2006/relationships/hyperlink" Target="https://sgpe.sea.sc.gov.br/sgpe/openPage?openAddress=eyJhZGRyZXNzIjoiL2NwYXYvdmlzdWFsaXphclByb2Nlc3NvLmRvP3Byb2Nlc3NvUEs9MzA1NiwyMDAzMywyMDIyIiwiY3VycmVudE1vZHVsZSI6eyJjZE1vZHVsbyI6IlNHUEUiLCJjZFNpc3RlbWEiOiIxIiwibm1Nb2R1bG8iOiIifX0%3D" TargetMode="External"/><Relationship Id="rId74" Type="http://schemas.openxmlformats.org/officeDocument/2006/relationships/hyperlink" Target="https://sgpe.sea.sc.gov.br/sgpe/openPage?openAddress=eyJhZGRyZXNzIjoiL2NwYXYvdmlzdWFsaXphclByb2Nlc3NvLmRvP3Byb2Nlc3NvUEs9MTMzLDIwMDMzLDIwMjEiLCJjdXJyZW50TW9kdWxlIjp7ImNkTW9kdWxvIjoiU0dQRSIsImNkU2lzdGVtYSI6IjEiLCJubU1vZHVsbyI6IiJ9fQ%3D%3D" TargetMode="External"/><Relationship Id="rId377" Type="http://schemas.openxmlformats.org/officeDocument/2006/relationships/hyperlink" Target="https://sgpe.sea.sc.gov.br/sgpe/openPage?openAddress=eyJhZGRyZXNzIjoiL2NwYXYvdmlzdWFsaXphclByb2Nlc3NvLmRvP3Byb2Nlc3NvUEs9MzgzNywyMDAzMywyMDIwIiwiY3VycmVudE1vZHVsZSI6eyJjZE1vZHVsbyI6IlNHUEUiLCJjZFNpc3RlbWEiOiIxIiwibm1Nb2R1bG8iOiIifX0%3D" TargetMode="External"/><Relationship Id="rId500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584" Type="http://schemas.openxmlformats.org/officeDocument/2006/relationships/hyperlink" Target="https://sgpe.sea.sc.gov.br/sgpe/openPage?openAddress=eyJhZGRyZXNzIjoiL2NwYXYvdmlzdWFsaXphclByb2Nlc3NvLmRvP3Byb2Nlc3NvUEs9ODM0LDIwMDMzLDIwMjIiLCJjdXJyZW50TW9kdWxlIjp7ImNkTW9kdWxvIjoiU0dQRSIsImNkU2lzdGVtYSI6IjEiLCJubU1vZHVsbyI6IiJ9fQ%3D%3D" TargetMode="External"/><Relationship Id="rId805" Type="http://schemas.openxmlformats.org/officeDocument/2006/relationships/hyperlink" Target="https://sgpe.sea.sc.gov.br/sgpe/openPage?openAddress=eyJhZGRyZXNzIjoiL2NwYXYvdmlzdWFsaXphclByb2Nlc3NvLmRvP3Byb2Nlc3NvUEs9MTE5NiwyMDAzMywyMDIyIiwiY3VycmVudE1vZHVsZSI6eyJjZE1vZHVsbyI6IlNHUEUiLCJjZFNpc3RlbWEiOiIxIiwibm1Nb2R1bG8iOiIifX0%3D" TargetMode="External"/><Relationship Id="rId1130" Type="http://schemas.openxmlformats.org/officeDocument/2006/relationships/hyperlink" Target="https://sgpe.sea.sc.gov.br/sgpe/openPage?openAddress=eyJhZGRyZXNzIjoiL2NwYXYvdmlzdWFsaXphclByb2Nlc3NvLmRvP3Byb2Nlc3NvUEs9NDUwNSwyMDAzMywyMDIyIiwiY3VycmVudE1vZHVsZSI6eyJjZE1vZHVsbyI6IlNHUEUiLCJjZFNpc3RlbWEiOiIxIiwibm1Nb2R1bG8iOiIifX0%3D" TargetMode="External"/><Relationship Id="rId5" Type="http://schemas.openxmlformats.org/officeDocument/2006/relationships/hyperlink" Target="https://sgpe.sea.sc.gov.br/sgpe/openPage?openAddress=eyJhZGRyZXNzIjoiL2NwYXYvdmlzdWFsaXphclByb2Nlc3NvLmRvP3Byb2Nlc3NvUEs9OTA3LDIwMDMzLDIwMjEiLCJjdXJyZW50TW9kdWxlIjp7ImNkTW9kdWxvIjoiU0dQRSIsImNkU2lzdGVtYSI6IjEiLCJubU1vZHVsbyI6IiJ9fQ%3D%3D" TargetMode="External"/><Relationship Id="rId237" Type="http://schemas.openxmlformats.org/officeDocument/2006/relationships/hyperlink" Target="https://sgpe.sea.sc.gov.br/sgpe/openPage?openAddress=eyJhZGRyZXNzIjoiL2NwYXYvdmlzdWFsaXphclByb2Nlc3NvLmRvP3Byb2Nlc3NvUEs9MTc2NiwyMDAzMywyMDIxIiwiY3VycmVudE1vZHVsZSI6eyJjZE1vZHVsbyI6IlNHUEUiLCJjZFNpc3RlbWEiOiIxIiwibm1Nb2R1bG8iOiIifX0%3D" TargetMode="External"/><Relationship Id="rId791" Type="http://schemas.openxmlformats.org/officeDocument/2006/relationships/hyperlink" Target="https://sgpe.sea.sc.gov.br/sgpe/openPage?openAddress=eyJhZGRyZXNzIjoiL2NwYXYvdmlzdWFsaXphclByb2Nlc3NvLmRvP3Byb2Nlc3NvUEs9MTc4NSwyMDAzMywyMDIyIiwiY3VycmVudE1vZHVsZSI6eyJjZE1vZHVsbyI6IlNHUEUiLCJjZFNpc3RlbWEiOiIxIiwibm1Nb2R1bG8iOiIifX0%3D" TargetMode="External"/><Relationship Id="rId889" Type="http://schemas.openxmlformats.org/officeDocument/2006/relationships/hyperlink" Target="https://sgpe.sea.sc.gov.br/sgpe/openPage?openAddress=eyJhZGRyZXNzIjoiL2NwYXYvdmlzdWFsaXphclByb2Nlc3NvLmRvP3Byb2Nlc3NvUEs9MjQ1NCwyMDAzMywyMDIyIiwiY3VycmVudE1vZHVsZSI6eyJjZE1vZHVsbyI6IlNHUEUiLCJjZFNpc3RlbWEiOiIxIiwibm1Nb2R1bG8iOiIifX0%3D" TargetMode="External"/><Relationship Id="rId1074" Type="http://schemas.openxmlformats.org/officeDocument/2006/relationships/hyperlink" Target="https://sgpe.sea.sc.gov.br/sgpe/openPage?openAddress=eyJhZGRyZXNzIjoiL2NwYXYvdmlzdWFsaXphclByb2Nlc3NvLmRvP3Byb2Nlc3NvUEs9NDM1MSwyMDAzMywyMDIyIiwiY3VycmVudE1vZHVsZSI6eyJjZE1vZHVsbyI6IlNHUEUiLCJjZFNpc3RlbWEiOiIxIiwibm1Nb2R1bG8iOiIifX0%3D" TargetMode="External"/><Relationship Id="rId444" Type="http://schemas.openxmlformats.org/officeDocument/2006/relationships/hyperlink" Target="https://sgpe.sea.sc.gov.br/sgpe/openPage?openAddress=eyJhZGRyZXNzIjoiL2NwYXYvdmlzdWFsaXphclByb2Nlc3NvLmRvP3Byb2Nlc3NvUEs9MzM2NiwyMDAzMywyMDIxIiwiY3VycmVudE1vZHVsZSI6eyJjZE1vZHVsbyI6IlNHUEUiLCJjZFNpc3RlbWEiOiIxIiwibm1Nb2R1bG8iOiIifX0%3D" TargetMode="External"/><Relationship Id="rId651" Type="http://schemas.openxmlformats.org/officeDocument/2006/relationships/hyperlink" Target="https://sgpe.sea.sc.gov.br/sgpe/openPage?openAddress=eyJhZGRyZXNzIjoiL2NwYXYvdmlzdWFsaXphclByb2Nlc3NvLmRvP3Byb2Nlc3NvUEs9MTAyMywyMDAzMywyMDIyIiwiY3VycmVudE1vZHVsZSI6eyJjZE1vZHVsbyI6IlNHUEUiLCJjZFNpc3RlbWEiOiIxIiwibm1Nb2R1bG8iOiIifX0%3D" TargetMode="External"/><Relationship Id="rId749" Type="http://schemas.openxmlformats.org/officeDocument/2006/relationships/hyperlink" Target="https://sgpe.sea.sc.gov.br/sgpe/openPage?openAddress=eyJhZGRyZXNzIjoiL2NwYXYvdmlzdWFsaXphclByb2Nlc3NvLmRvP3Byb2Nlc3NvUEs9MTc4NiwyMDAzMywyMDIyIiwiY3VycmVudE1vZHVsZSI6eyJjZE1vZHVsbyI6IlNHUEUiLCJjZFNpc3RlbWEiOiIxIiwibm1Nb2R1bG8iOiIifX0%3D" TargetMode="External"/><Relationship Id="rId290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304" Type="http://schemas.openxmlformats.org/officeDocument/2006/relationships/hyperlink" Target="https://sgpe.sea.sc.gov.br/sgpe/openPage?openAddress=eyJhZGRyZXNzIjoiL2NwYXYvdmlzdWFsaXphclByb2Nlc3NvLmRvP3Byb2Nlc3NvUEs9Mzk2NSwyMDAzMywyMDIxIiwiY3VycmVudE1vZHVsZSI6eyJjZE1vZHVsbyI6IlNHUEUiLCJjZFNpc3RlbWEiOiIxIiwibm1Nb2R1bG8iOiIifX0%3D" TargetMode="External"/><Relationship Id="rId388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511" Type="http://schemas.openxmlformats.org/officeDocument/2006/relationships/hyperlink" Target="https://sgpe.sea.sc.gov.br/sgpe/openPage?openAddress=eyJhZGRyZXNzIjoiL2NwYXYvdmlzdWFsaXphclByb2Nlc3NvLmRvP3Byb2Nlc3NvUEs9ODksMjAwMzMsMjAyMiIsImN1cnJlbnRNb2R1bGUiOnsiY2RNb2R1bG8iOiJTR1BFIiwiY2RTaXN0ZW1hIjoiMSIsIm5tTW9kdWxvIjoiIn19" TargetMode="External"/><Relationship Id="rId609" Type="http://schemas.openxmlformats.org/officeDocument/2006/relationships/hyperlink" Target="https://sgpe.sea.sc.gov.br/sgpe/openPage?openAddress=eyJhZGRyZXNzIjoiL2NwYXYvdmlzdWFsaXphclByb2Nlc3NvLmRvP3Byb2Nlc3NvUEs9MTA1NiwyMDAzMywyMDIyIiwiY3VycmVudE1vZHVsZSI6eyJjZE1vZHVsbyI6IlNHUEUiLCJjZFNpc3RlbWEiOiIxIiwibm1Nb2R1bG8iOiIifX0%3D" TargetMode="External"/><Relationship Id="rId956" Type="http://schemas.openxmlformats.org/officeDocument/2006/relationships/hyperlink" Target="https://sgpe.sea.sc.gov.br/sgpe/openPage?openAddress=eyJhZGRyZXNzIjoiL2NwYXYvdmlzdWFsaXphclByb2Nlc3NvLmRvP3Byb2Nlc3NvUEs9MzA5MSwyMDAzMywyMDIyIiwiY3VycmVudE1vZHVsZSI6eyJjZE1vZHVsbyI6IlNHUEUiLCJjZFNpc3RlbWEiOiIxIiwibm1Nb2R1bG8iOiIifX0%3D" TargetMode="External"/><Relationship Id="rId1141" Type="http://schemas.openxmlformats.org/officeDocument/2006/relationships/hyperlink" Target="https://sgpe.sea.sc.gov.br/sgpe/openPage?openAddress=eyJhZGRyZXNzIjoiL2NwYXYvdmlzdWFsaXphclByb2Nlc3NvLmRvP3Byb2Nlc3NvUEs9NDUyMCwyMDAzMywyMDIyIiwiY3VycmVudE1vZHVsZSI6eyJjZE1vZHVsbyI6IlNHUEUiLCJjZFNpc3RlbWEiOiIxIiwibm1Nb2R1bG8iOiIifX0%3D" TargetMode="External"/><Relationship Id="rId85" Type="http://schemas.openxmlformats.org/officeDocument/2006/relationships/hyperlink" Target="https://sgpe.sea.sc.gov.br/sgpe/openPage?openAddress=eyJhZGRyZXNzIjoiL2NwYXYvdmlzdWFsaXphclByb2Nlc3NvLmRvP3Byb2Nlc3NvUEs9MjM4LDIwMDMzLDIwMjEiLCJjdXJyZW50TW9kdWxlIjp7ImNkTW9kdWxvIjoiU0dQRSIsImNkU2lzdGVtYSI6IjEiLCJubU1vZHVsbyI6IiJ9fQ%3D%3D" TargetMode="External"/><Relationship Id="rId150" Type="http://schemas.openxmlformats.org/officeDocument/2006/relationships/hyperlink" Target="https://sgpe.sea.sc.gov.br/sgpe/openPage?openAddress=eyJhZGRyZXNzIjoiL2NwYXYvdmlzdWFsaXphclByb2Nlc3NvLmRvP3Byb2Nlc3NvUEs9MTUwMSwyMDAzMywyMDIxIiwiY3VycmVudE1vZHVsZSI6eyJjZE1vZHVsbyI6IlNHUEUiLCJjZFNpc3RlbWEiOiIxIiwibm1Nb2R1bG8iOiIifX0%3D" TargetMode="External"/><Relationship Id="rId595" Type="http://schemas.openxmlformats.org/officeDocument/2006/relationships/hyperlink" Target="https://sgpe.sea.sc.gov.br/sgpe/openPage?openAddress=eyJhZGRyZXNzIjoiL2NwYXYvdmlzdWFsaXphclByb2Nlc3NvLmRvP3Byb2Nlc3NvUEs9MzEzLDIwMDMzLDIwMjIiLCJjdXJyZW50TW9kdWxlIjp7ImNkTW9kdWxvIjoiU0dQRSIsImNkU2lzdGVtYSI6IjEiLCJubU1vZHVsbyI6IiJ9fQ%3D%3D" TargetMode="External"/><Relationship Id="rId816" Type="http://schemas.openxmlformats.org/officeDocument/2006/relationships/hyperlink" Target="https://sgpe.sea.sc.gov.br/sgpe/openPage?openAddress=eyJhZGRyZXNzIjoiL2NwYXYvdmlzdWFsaXphclByb2Nlc3NvLmRvP3Byb2Nlc3NvUEs9ODE4LDIwMDMzLDIwMjIiLCJjdXJyZW50TW9kdWxlIjp7ImNkTW9kdWxvIjoiU0dQRSIsImNkU2lzdGVtYSI6IjEiLCJubU1vZHVsbyI6IiJ9fQ%3D%3D" TargetMode="External"/><Relationship Id="rId1001" Type="http://schemas.openxmlformats.org/officeDocument/2006/relationships/hyperlink" Target="https://sgpe.sea.sc.gov.br/sgpe/openPage?openAddress=eyJhZGRyZXNzIjoiL2NwYXYvdmlzdWFsaXphclByb2Nlc3NvLmRvP3Byb2Nlc3NvUEs9MzExOCwyMDAzMywyMDIyIiwiY3VycmVudE1vZHVsZSI6eyJjZE1vZHVsbyI6IlNHUEUiLCJjZFNpc3RlbWEiOiIxIiwibm1Nb2R1bG8iOiIifX0%3D" TargetMode="External"/><Relationship Id="rId248" Type="http://schemas.openxmlformats.org/officeDocument/2006/relationships/hyperlink" Target="https://sgpe.sea.sc.gov.br/sgpe/openPage?openAddress=eyJhZGRyZXNzIjoiL2NwYXYvdmlzdWFsaXphclByb2Nlc3NvLmRvP3Byb2Nlc3NvUEs9MTc2OSwyMDAzMywyMDIxIiwiY3VycmVudE1vZHVsZSI6eyJjZE1vZHVsbyI6IlNHUEUiLCJjZFNpc3RlbWEiOiIxIiwibm1Nb2R1bG8iOiIifX0%3D" TargetMode="External"/><Relationship Id="rId455" Type="http://schemas.openxmlformats.org/officeDocument/2006/relationships/hyperlink" Target="https://sgpe.sea.sc.gov.br/sgpe/openPage?openAddress=eyJhZGRyZXNzIjoiL2NwYXYvdmlzdWFsaXphclByb2Nlc3NvLmRvP3Byb2Nlc3NvUEs9MzM2OSwyMDAzMywyMDIxIiwiY3VycmVudE1vZHVsZSI6eyJjZE1vZHVsbyI6IlNHUEUiLCJjZFNpc3RlbWEiOiIxIiwibm1Nb2R1bG8iOiIifX0%3D" TargetMode="External"/><Relationship Id="rId662" Type="http://schemas.openxmlformats.org/officeDocument/2006/relationships/hyperlink" Target="https://sgpe.sea.sc.gov.br/sgpe/openPage?openAddress=eyJhZGRyZXNzIjoiL2NwYXYvdmlzdWFsaXphclByb2Nlc3NvLmRvP3Byb2Nlc3NvUEs9MTA4OSwyMDAzMywyMDIyIiwiY3VycmVudE1vZHVsZSI6eyJjZE1vZHVsbyI6IlNHUEUiLCJjZFNpc3RlbWEiOiIxIiwibm1Nb2R1bG8iOiIifX0%3D" TargetMode="External"/><Relationship Id="rId1085" Type="http://schemas.openxmlformats.org/officeDocument/2006/relationships/hyperlink" Target="https://sgpe.sea.sc.gov.br/sgpe/openPage?openAddress=eyJhZGRyZXNzIjoiL2NwYXYvdmlzdWFsaXphclByb2Nlc3NvLmRvP3Byb2Nlc3NvUEs9NDM2MSwyMDAzMywyMDIyIiwiY3VycmVudE1vZHVsZSI6eyJjZE1vZHVsbyI6IlNHUEUiLCJjZFNpc3RlbWEiOiIxIiwibm1Nb2R1bG8iOiIifX0%3D" TargetMode="External"/><Relationship Id="rId12" Type="http://schemas.openxmlformats.org/officeDocument/2006/relationships/hyperlink" Target="https://sgpe.sea.sc.gov.br/sgpe/openPage?openAddress=eyJhZGRyZXNzIjoiL2NwYXYvdmlzdWFsaXphclByb2Nlc3NvLmRvP3Byb2Nlc3NvUEs9Mzc2NywyMDAzMywyMDIwIiwiY3VycmVudE1vZHVsZSI6eyJjZE1vZHVsbyI6IlNHUEUiLCJjZFNpc3RlbWEiOiIxIiwibm1Nb2R1bG8iOiIifX0%3D" TargetMode="External"/><Relationship Id="rId108" Type="http://schemas.openxmlformats.org/officeDocument/2006/relationships/hyperlink" Target="https://sgpe.sea.sc.gov.br/sgpe/openPage?openAddress=eyJhZGRyZXNzIjoiL2NwYXYvdmlzdWFsaXphclByb2Nlc3NvLmRvP3Byb2Nlc3NvUEs9NzEyLDIwMDMzLDIwMjEiLCJjdXJyZW50TW9kdWxlIjp7ImNkTW9kdWxvIjoiU0dQRSIsImNkU2lzdGVtYSI6IjEiLCJubU1vZHVsbyI6IiJ9fQ%3D%3D" TargetMode="External"/><Relationship Id="rId315" Type="http://schemas.openxmlformats.org/officeDocument/2006/relationships/hyperlink" Target="https://sgpe.sea.sc.gov.br/sgpe/openPage?openAddress=eyJhZGRyZXNzIjoiL2NwYXYvdmlzdWFsaXphclByb2Nlc3NvLmRvP3Byb2Nlc3NvUEs9MzAzMywyMDAzMywyMDIxIiwiY3VycmVudE1vZHVsZSI6eyJjZE1vZHVsbyI6IlNHUEUiLCJjZFNpc3RlbWEiOiIxIiwibm1Nb2R1bG8iOiIifX0%3D" TargetMode="External"/><Relationship Id="rId522" Type="http://schemas.openxmlformats.org/officeDocument/2006/relationships/hyperlink" Target="https://sgpe.sea.sc.gov.br/sgpe/openPage?openAddress=eyJhZGRyZXNzIjoiL2NwYXYvdmlzdWFsaXphclByb2Nlc3NvLmRvP3Byb2Nlc3NvUEs9Mzk5OSwyMDAzMywyMDIxIiwiY3VycmVudE1vZHVsZSI6eyJjZE1vZHVsbyI6IlNHUEUiLCJjZFNpc3RlbWEiOiIxIiwibm1Nb2R1bG8iOiIifX0%3D" TargetMode="External"/><Relationship Id="rId967" Type="http://schemas.openxmlformats.org/officeDocument/2006/relationships/hyperlink" Target="https://sgpe.sea.sc.gov.br/sgpe/openPage?openAddress=eyJhZGRyZXNzIjoiL2NwYXYvdmlzdWFsaXphclByb2Nlc3NvLmRvP3Byb2Nlc3NvUEs9MzA2MiwyMDAzMywyMDIyIiwiY3VycmVudE1vZHVsZSI6eyJjZE1vZHVsbyI6IlNHUEUiLCJjZFNpc3RlbWEiOiIxIiwibm1Nb2R1bG8iOiIifX0%3D" TargetMode="External"/><Relationship Id="rId1152" Type="http://schemas.openxmlformats.org/officeDocument/2006/relationships/hyperlink" Target="https://sgpe.sea.sc.gov.br/sgpe/openPage?openAddress=eyJhZGRyZXNzIjoiL2NwYXYvdmlzdWFsaXphclByb2Nlc3NvLmRvP3Byb2Nlc3NvUEs9MjUyLDIwMDMzLDIwMjMiLCJjdXJyZW50TW9kdWxlIjp7ImNkTW9kdWxvIjoiU0dQRSIsImNkU2lzdGVtYSI6IjEiLCJubU1vZHVsbyI6IiJ9fQ%3D%3D" TargetMode="External"/><Relationship Id="rId96" Type="http://schemas.openxmlformats.org/officeDocument/2006/relationships/hyperlink" Target="https://sgpe.sea.sc.gov.br/sgpe/openPage?openAddress=eyJhZGRyZXNzIjoiL2NwYXYvdmlzdWFsaXphclByb2Nlc3NvLmRvP3Byb2Nlc3NvUEs9OTg4LDIwMDMzLDIwMjEiLCJjdXJyZW50TW9kdWxlIjp7ImNkTW9kdWxvIjoiU0dQRSIsImNkU2lzdGVtYSI6IjEiLCJubU1vZHVsbyI6IiJ9fQ%3D%3D" TargetMode="External"/><Relationship Id="rId161" Type="http://schemas.openxmlformats.org/officeDocument/2006/relationships/hyperlink" Target="https://sgpe.sea.sc.gov.br/sgpe/openPage?openAddress=eyJhZGRyZXNzIjoiL2NwYXYvdmlzdWFsaXphclByb2Nlc3NvLmRvP3Byb2Nlc3NvUEs9MjM4NCwyMDAzMywyMDIxIiwiY3VycmVudE1vZHVsZSI6eyJjZE1vZHVsbyI6IlNHUEUiLCJjZFNpc3RlbWEiOiIxIiwibm1Nb2R1bG8iOiIifX0%3D" TargetMode="External"/><Relationship Id="rId399" Type="http://schemas.openxmlformats.org/officeDocument/2006/relationships/hyperlink" Target="https://sgpe.sea.sc.gov.br/sgpe/openPage?openAddress=eyJhZGRyZXNzIjoiL2NwYXYvdmlzdWFsaXphclByb2Nlc3NvLmRvP3Byb2Nlc3NvUEs9MzA2MCwyMDAzMywyMDIxIiwiY3VycmVudE1vZHVsZSI6eyJjZE1vZHVsbyI6IlNHUEUiLCJjZFNpc3RlbWEiOiIxIiwibm1Nb2R1bG8iOiIifX0%3D" TargetMode="External"/><Relationship Id="rId827" Type="http://schemas.openxmlformats.org/officeDocument/2006/relationships/hyperlink" Target="https://sgpe.sea.sc.gov.br/sgpe/openPage?openAddress=eyJhZGRyZXNzIjoiL2NwYXYvdmlzdWFsaXphclByb2Nlc3NvLmRvP3Byb2Nlc3NvUEs9MjE1NSwyMDAzMywyMDIyIiwiY3VycmVudE1vZHVsZSI6eyJjZE1vZHVsbyI6IlNHUEUiLCJjZFNpc3RlbWEiOiIxIiwibm1Nb2R1bG8iOiIifX0%3D" TargetMode="External"/><Relationship Id="rId1012" Type="http://schemas.openxmlformats.org/officeDocument/2006/relationships/hyperlink" Target="https://sgpe.sea.sc.gov.br/sgpe/openPage?openAddress=eyJhZGRyZXNzIjoiL2NwYXYvdmlzdWFsaXphclByb2Nlc3NvLmRvP3Byb2Nlc3NvUEs9MzcwNCwyMDAzMywyMDIyIiwiY3VycmVudE1vZHVsZSI6eyJjZE1vZHVsbyI6IlNHUEUiLCJjZFNpc3RlbWEiOiIxIiwibm1Nb2R1bG8iOiIifX0%3D" TargetMode="External"/><Relationship Id="rId259" Type="http://schemas.openxmlformats.org/officeDocument/2006/relationships/hyperlink" Target="https://sgpe.sea.sc.gov.br/sgpe/openPage?openAddress=eyJhZGRyZXNzIjoiL2NwYXYvdmlzdWFsaXphclByb2Nlc3NvLmRvP3Byb2Nlc3NvUEs9MTgwNSwyMDAzMywyMDIxIiwiY3VycmVudE1vZHVsZSI6eyJjZE1vZHVsbyI6IlNHUEUiLCJjZFNpc3RlbWEiOiIxIiwibm1Nb2R1bG8iOiIifX0%3D" TargetMode="External"/><Relationship Id="rId466" Type="http://schemas.openxmlformats.org/officeDocument/2006/relationships/hyperlink" Target="https://sgpe.sea.sc.gov.br/sgpe/openPage?openAddress=eyJhZGRyZXNzIjoiL2NwYXYvdmlzdWFsaXphclByb2Nlc3NvLmRvP3Byb2Nlc3NvUEs9MzQzOCwyMDAzMywyMDIxIiwiY3VycmVudE1vZHVsZSI6eyJjZE1vZHVsbyI6IlNHUEUiLCJjZFNpc3RlbWEiOiIxIiwibm1Nb2R1bG8iOiIifX0%3D" TargetMode="External"/><Relationship Id="rId673" Type="http://schemas.openxmlformats.org/officeDocument/2006/relationships/hyperlink" Target="https://sgpe.sea.sc.gov.br/sgpe/openPage?openAddress=eyJhZGRyZXNzIjoiL2NwYXYvdmlzdWFsaXphclByb2Nlc3NvLmRvP3Byb2Nlc3NvUEs9MTEyNywyMDAzMywyMDIyIiwiY3VycmVudE1vZHVsZSI6eyJjZE1vZHVsbyI6IlNHUEUiLCJjZFNpc3RlbWEiOiIxIiwibm1Nb2R1bG8iOiIifX0%3D" TargetMode="External"/><Relationship Id="rId880" Type="http://schemas.openxmlformats.org/officeDocument/2006/relationships/hyperlink" Target="https://sgpe.sea.sc.gov.br/sgpe/openPage?openAddress=eyJhZGRyZXNzIjoiL2NwYXYvdmlzdWFsaXphclByb2Nlc3NvLmRvP3Byb2Nlc3NvUEs9MjUwMiwyMDAzMywyMDIyIiwiY3VycmVudE1vZHVsZSI6eyJjZE1vZHVsbyI6IlNHUEUiLCJjZFNpc3RlbWEiOiIxIiwibm1Nb2R1bG8iOiIifX0%3D" TargetMode="External"/><Relationship Id="rId1096" Type="http://schemas.openxmlformats.org/officeDocument/2006/relationships/hyperlink" Target="https://sgpe.sea.sc.gov.br/sgpe/openPage?openAddress=eyJhZGRyZXNzIjoiL2NwYXYvdmlzdWFsaXphclByb2Nlc3NvLmRvP3Byb2Nlc3NvUEs9NDQ3MywyMDAzMywyMDIyIiwiY3VycmVudE1vZHVsZSI6eyJjZE1vZHVsbyI6IlNHUEUiLCJjZFNpc3RlbWEiOiIxIiwibm1Nb2R1bG8iOiIifX0%3D" TargetMode="External"/><Relationship Id="rId23" Type="http://schemas.openxmlformats.org/officeDocument/2006/relationships/hyperlink" Target="https://sgpe.sea.sc.gov.br/sgpe/openPage?openAddress=eyJhZGRyZXNzIjoiL2NwYXYvdmlzdWFsaXphclByb2Nlc3NvLmRvP3Byb2Nlc3NvUEs9Mzg4NCwyMDAzMywyMDIwIiwiY3VycmVudE1vZHVsZSI6eyJjZE1vZHVsbyI6IlNHUEUiLCJjZFNpc3RlbWEiOiIxIiwibm1Nb2R1bG8iOiIifX0%3D" TargetMode="External"/><Relationship Id="rId119" Type="http://schemas.openxmlformats.org/officeDocument/2006/relationships/hyperlink" Target="https://sgpe.sea.sc.gov.br/sgpe/openPage?openAddress=eyJhZGRyZXNzIjoiL2NwYXYvdmlzdWFsaXphclByb2Nlc3NvLmRvP3Byb2Nlc3NvUEs9MTQ1NiwyMDAzMywyMDIxIiwiY3VycmVudE1vZHVsZSI6eyJjZE1vZHVsbyI6IlNHUEUiLCJjZFNpc3RlbWEiOiIxIiwibm1Nb2R1bG8iOiIifX0%3D" TargetMode="External"/><Relationship Id="rId326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33" Type="http://schemas.openxmlformats.org/officeDocument/2006/relationships/hyperlink" Target="https://sgpe.sea.sc.gov.br/sgpe/openPage?openAddress=eyJhZGRyZXNzIjoiL2NwYXYvdmlzdWFsaXphclByb2Nlc3NvLmRvP3Byb2Nlc3NvUEs9MzA1LDIwMDMzLDIwMjIiLCJjdXJyZW50TW9kdWxlIjp7ImNkTW9kdWxvIjoiU0dQRSIsImNkU2lzdGVtYSI6IjEiLCJubU1vZHVsbyI6IiJ9fQ%3D%3D" TargetMode="External"/><Relationship Id="rId978" Type="http://schemas.openxmlformats.org/officeDocument/2006/relationships/hyperlink" Target="https://sgpe.sea.sc.gov.br/sgpe/openPage?openAddress=eyJhZGRyZXNzIjoiL2NwYXYvdmlzdWFsaXphclByb2Nlc3NvLmRvP3Byb2Nlc3NvUEs9MzA3MiwyMDAzMywyMDIyIiwiY3VycmVudE1vZHVsZSI6eyJjZE1vZHVsbyI6IlNHUEUiLCJjZFNpc3RlbWEiOiIxIiwibm1Nb2R1bG8iOiIifX0%3D" TargetMode="External"/><Relationship Id="rId1163" Type="http://schemas.openxmlformats.org/officeDocument/2006/relationships/hyperlink" Target="https://sgpe.sea.sc.gov.br/sgpe/openPage?openAddress=eyJhZGRyZXNzIjoiL2NwYXYvdmlzdWFsaXphclByb2Nlc3NvLmRvP3Byb2Nlc3NvUEs9MjY0LDIwMDMzLDIwMjMiLCJjdXJyZW50TW9kdWxlIjp7ImNkTW9kdWxvIjoiU0dQRSIsImNkU2lzdGVtYSI6IjEiLCJubU1vZHVsbyI6IiJ9fQ%3D%3D" TargetMode="External"/><Relationship Id="rId740" Type="http://schemas.openxmlformats.org/officeDocument/2006/relationships/hyperlink" Target="https://sgpe.sea.sc.gov.br/sgpe/openPage?openAddress=eyJhZGRyZXNzIjoiL2NwYXYvdmlzdWFsaXphclByb2Nlc3NvLmRvP3Byb2Nlc3NvUEs9MTY3NSwyMDAzMywyMDIyIiwiY3VycmVudE1vZHVsZSI6eyJjZE1vZHVsbyI6IlNHUEUiLCJjZFNpc3RlbWEiOiIxIiwibm1Nb2R1bG8iOiIifX0%3D" TargetMode="External"/><Relationship Id="rId838" Type="http://schemas.openxmlformats.org/officeDocument/2006/relationships/hyperlink" Target="https://sgpe.sea.sc.gov.br/sgpe/openPage?openAddress=eyJhZGRyZXNzIjoiL2NwYXYvdmlzdWFsaXphclByb2Nlc3NvLmRvP3Byb2Nlc3NvUEs9MjM3OSwyMDAzMywyMDIyIiwiY3VycmVudE1vZHVsZSI6eyJjZE1vZHVsbyI6IlNHUEUiLCJjZFNpc3RlbWEiOiIxIiwibm1Nb2R1bG8iOiIifX0%3D" TargetMode="External"/><Relationship Id="rId1023" Type="http://schemas.openxmlformats.org/officeDocument/2006/relationships/hyperlink" Target="https://sgpe.sea.sc.gov.br/sgpe/openPage?openAddress=eyJhZGRyZXNzIjoiL2NwYXYvdmlzdWFsaXphclByb2Nlc3NvLmRvP3Byb2Nlc3NvUEs9MzgyOSwyMDAzMywyMDIyIiwiY3VycmVudE1vZHVsZSI6eyJjZE1vZHVsbyI6IlNHUEUiLCJjZFNpc3RlbWEiOiIxIiwibm1Nb2R1bG8iOiIifX0%3D" TargetMode="External"/><Relationship Id="rId172" Type="http://schemas.openxmlformats.org/officeDocument/2006/relationships/hyperlink" Target="https://sgpe.sea.sc.gov.br/sgpe/openPage?openAddress=eyJhZGRyZXNzIjoiL2NwYXYvdmlzdWFsaXphclByb2Nlc3NvLmRvP3Byb2Nlc3NvUEs9MjE4OSwyMDAzMywyMDIxIiwiY3VycmVudE1vZHVsZSI6eyJjZE1vZHVsbyI6IlNHUEUiLCJjZFNpc3RlbWEiOiIxIiwibm1Nb2R1bG8iOiIifX0%3D" TargetMode="External"/><Relationship Id="rId477" Type="http://schemas.openxmlformats.org/officeDocument/2006/relationships/hyperlink" Target="https://sgpe.sea.sc.gov.br/sgpe/openPage?openAddress=eyJhZGRyZXNzIjoiL2NwYXYvdmlzdWFsaXphclByb2Nlc3NvLmRvP3Byb2Nlc3NvUEs9MzY3NCwyMDAzMywyMDIxIiwiY3VycmVudE1vZHVsZSI6eyJjZE1vZHVsbyI6IlNHUEUiLCJjZFNpc3RlbWEiOiIxIiwibm1Nb2R1bG8iOiIifX0%3D" TargetMode="External"/><Relationship Id="rId600" Type="http://schemas.openxmlformats.org/officeDocument/2006/relationships/hyperlink" Target="https://sgpe.sea.sc.gov.br/sgpe/openPage?openAddress=eyJhZGRyZXNzIjoiL2NwYXYvdmlzdWFsaXphclByb2Nlc3NvLmRvP3Byb2Nlc3NvUEs9ODU2LDIwMDMzLDIwMjIiLCJjdXJyZW50TW9kdWxlIjp7ImNkTW9kdWxvIjoiU0dQRSIsImNkU2lzdGVtYSI6IjEiLCJubU1vZHVsbyI6IiJ9fQ%3D%3D" TargetMode="External"/><Relationship Id="rId684" Type="http://schemas.openxmlformats.org/officeDocument/2006/relationships/hyperlink" Target="https://sgpe.sea.sc.gov.br/sgpe/openPage?openAddress=eyJhZGRyZXNzIjoiL2NwYXYvdmlzdWFsaXphclByb2Nlc3NvLmRvP3Byb2Nlc3NvUEs9MTI0OCwyMDAzMywyMDIyIiwiY3VycmVudE1vZHVsZSI6eyJjZE1vZHVsbyI6IlNHUEUiLCJjZFNpc3RlbWEiOiIxIiwibm1Nb2R1bG8iOiIifX0%3D" TargetMode="External"/><Relationship Id="rId337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891" Type="http://schemas.openxmlformats.org/officeDocument/2006/relationships/hyperlink" Target="https://sgpe.sea.sc.gov.br/sgpe/openPage?openAddress=eyJhZGRyZXNzIjoiL2NwYXYvdmlzdWFsaXphclByb2Nlc3NvLmRvP3Byb2Nlc3NvUEs9MjU1NywyMDAzMywyMDIyIiwiY3VycmVudE1vZHVsZSI6eyJjZE1vZHVsbyI6IlNHUEUiLCJjZFNpc3RlbWEiOiIxIiwibm1Nb2R1bG8iOiIifX0%3D" TargetMode="External"/><Relationship Id="rId905" Type="http://schemas.openxmlformats.org/officeDocument/2006/relationships/hyperlink" Target="https://sgpe.sea.sc.gov.br/sgpe/openPage?openAddress=eyJhZGRyZXNzIjoiL2NwYXYvdmlzdWFsaXphclByb2Nlc3NvLmRvP3Byb2Nlc3NvUEs9MzAyOSwyMDAzMywyMDIyIiwiY3VycmVudE1vZHVsZSI6eyJjZE1vZHVsbyI6IlNHUEUiLCJjZFNpc3RlbWEiOiIxIiwibm1Nb2R1bG8iOiIifX0%3D" TargetMode="External"/><Relationship Id="rId989" Type="http://schemas.openxmlformats.org/officeDocument/2006/relationships/hyperlink" Target="https://sgpe.sea.sc.gov.br/sgpe/openPage?openAddress=eyJhZGRyZXNzIjoiL2NwYXYvdmlzdWFsaXphclByb2Nlc3NvLmRvP3Byb2Nlc3NvUEs9MzA4MCwyMDAzMywyMDIyIiwiY3VycmVudE1vZHVsZSI6eyJjZE1vZHVsbyI6IlNHUEUiLCJjZFNpc3RlbWEiOiIxIiwibm1Nb2R1bG8iOiIifX0%3D" TargetMode="External"/><Relationship Id="rId34" Type="http://schemas.openxmlformats.org/officeDocument/2006/relationships/hyperlink" Target="https://sgpe.sea.sc.gov.br/sgpe/openPage?openAddress=eyJhZGRyZXNzIjoiL2NwYXYvdmlzdWFsaXphclByb2Nlc3NvLmRvP3Byb2Nlc3NvUEs9MjA1LDIwMDMzLDIwMjEiLCJjdXJyZW50TW9kdWxlIjp7ImNkTW9kdWxvIjoiU0dQRSIsImNkU2lzdGVtYSI6IjEiLCJubU1vZHVsbyI6IiJ9fQ%3D%3D" TargetMode="External"/><Relationship Id="rId544" Type="http://schemas.openxmlformats.org/officeDocument/2006/relationships/hyperlink" Target="https://sgpe.sea.sc.gov.br/sgpe/openPage?openAddress=eyJhZGRyZXNzIjoiL2NwYXYvdmlzdWFsaXphclByb2Nlc3NvLmRvP3Byb2Nlc3NvUEs9NzkwLDIwMDMzLDIwMjIiLCJjdXJyZW50TW9kdWxlIjp7ImNkTW9kdWxvIjoiU0dQRSIsImNkU2lzdGVtYSI6IjEiLCJubU1vZHVsbyI6IiJ9fQ%3D%3D" TargetMode="External"/><Relationship Id="rId751" Type="http://schemas.openxmlformats.org/officeDocument/2006/relationships/hyperlink" Target="https://sgpe.sea.sc.gov.br/sgpe/openPage?openAddress=eyJhZGRyZXNzIjoiL2NwYXYvdmlzdWFsaXphclByb2Nlc3NvLmRvP3Byb2Nlc3NvUEs9MTc4NiwyMDAzMywyMDIyIiwiY3VycmVudE1vZHVsZSI6eyJjZE1vZHVsbyI6IlNHUEUiLCJjZFNpc3RlbWEiOiIxIiwibm1Nb2R1bG8iOiIifX0%3D" TargetMode="External"/><Relationship Id="rId849" Type="http://schemas.openxmlformats.org/officeDocument/2006/relationships/hyperlink" Target="https://sgpe.sea.sc.gov.br/sgpe/openPage?openAddress=eyJhZGRyZXNzIjoiL2NwYXYvdmlzdWFsaXphclByb2Nlc3NvLmRvP3Byb2Nlc3NvUEs9MjM4OSwyMDAzMywyMDIyIiwiY3VycmVudE1vZHVsZSI6eyJjZE1vZHVsbyI6IlNHUEUiLCJjZFNpc3RlbWEiOiIxIiwibm1Nb2R1bG8iOiIifX0%3D" TargetMode="External"/><Relationship Id="rId1174" Type="http://schemas.openxmlformats.org/officeDocument/2006/relationships/hyperlink" Target="https://sgpe.sea.sc.gov.br/sgpe/openPage?openAddress=eyJhZGRyZXNzIjoiL2NwYXYvdmlzdWFsaXphclByb2Nlc3NvLmRvP3Byb2Nlc3NvUEs9Mjk3LDIwMDMzLDIwMjMiLCJjdXJyZW50TW9kdWxlIjp7ImNkTW9kdWxvIjoiU0dQRSIsImNkU2lzdGVtYSI6IjEiLCJubU1vZHVsbyI6IiJ9fQ%3D%3D" TargetMode="External"/><Relationship Id="rId183" Type="http://schemas.openxmlformats.org/officeDocument/2006/relationships/hyperlink" Target="https://sgpe.sea.sc.gov.br/sgpe/openPage?openAddress=eyJhZGRyZXNzIjoiL2NwYXYvdmlzdWFsaXphclByb2Nlc3NvLmRvP3Byb2Nlc3NvUEs9MTQyNCwyMDAzMywyMDIxIiwiY3VycmVudE1vZHVsZSI6eyJjZE1vZHVsbyI6IlNHUEUiLCJjZFNpc3RlbWEiOiIxIiwibm1Nb2R1bG8iOiIifX0%3D" TargetMode="External"/><Relationship Id="rId390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404" Type="http://schemas.openxmlformats.org/officeDocument/2006/relationships/hyperlink" Target="https://sgpe.sea.sc.gov.br/sgpe/openPage?openAddress=eyJhZGRyZXNzIjoiL2NwYXYvdmlzdWFsaXphclByb2Nlc3NvLmRvP3Byb2Nlc3NvUEs9MzA2MCwyMDAzMywyMDIxIiwiY3VycmVudE1vZHVsZSI6eyJjZE1vZHVsbyI6IlNHUEUiLCJjZFNpc3RlbWEiOiIxIiwibm1Nb2R1bG8iOiIifX0%3D" TargetMode="External"/><Relationship Id="rId611" Type="http://schemas.openxmlformats.org/officeDocument/2006/relationships/hyperlink" Target="https://sgpe.sea.sc.gov.br/sgpe/openPage?openAddress=eyJhZGRyZXNzIjoiL2NwYXYvdmlzdWFsaXphclByb2Nlc3NvLmRvP3Byb2Nlc3NvUEs9MTA1NiwyMDAzMywyMDIyIiwiY3VycmVudE1vZHVsZSI6eyJjZE1vZHVsbyI6IlNHUEUiLCJjZFNpc3RlbWEiOiIxIiwibm1Nb2R1bG8iOiIifX0%3D" TargetMode="External"/><Relationship Id="rId1034" Type="http://schemas.openxmlformats.org/officeDocument/2006/relationships/hyperlink" Target="https://sgpe.sea.sc.gov.br/sgpe/openPage?openAddress=eyJhZGRyZXNzIjoiL2NwYXYvdmlzdWFsaXphclByb2Nlc3NvLmRvP3Byb2Nlc3NvUEs9NDIyNSwyMDAzMywyMDIyIiwiY3VycmVudE1vZHVsZSI6eyJjZE1vZHVsbyI6IlNHUEUiLCJjZFNpc3RlbWEiOiIxIiwibm1Nb2R1bG8iOiIifX0%3D" TargetMode="External"/><Relationship Id="rId250" Type="http://schemas.openxmlformats.org/officeDocument/2006/relationships/hyperlink" Target="https://sgpe.sea.sc.gov.br/sgpe/openPage?openAddress=eyJhZGRyZXNzIjoiL2NwYXYvdmlzdWFsaXphclByb2Nlc3NvLmRvP3Byb2Nlc3NvUEs9MTc2OSwyMDAzMywyMDIxIiwiY3VycmVudE1vZHVsZSI6eyJjZE1vZHVsbyI6IlNHUEUiLCJjZFNpc3RlbWEiOiIxIiwibm1Nb2R1bG8iOiIifX0%3D" TargetMode="External"/><Relationship Id="rId488" Type="http://schemas.openxmlformats.org/officeDocument/2006/relationships/hyperlink" Target="https://sgpe.sea.sc.gov.br/sgpe/openPage?openAddress=eyJhZGRyZXNzIjoiL2NwYXYvdmlzdWFsaXphclByb2Nlc3NvLmRvP3Byb2Nlc3NvUEs9Mzg1OSwyMDAzMywyMDIwIiwiY3VycmVudE1vZHVsZSI6eyJjZE1vZHVsbyI6IlNHUEUiLCJjZFNpc3RlbWEiOiIxIiwibm1Nb2R1bG8iOiIifX0%3D" TargetMode="External"/><Relationship Id="rId695" Type="http://schemas.openxmlformats.org/officeDocument/2006/relationships/hyperlink" Target="https://sgpe.sea.sc.gov.br/sgpe/openPage?openAddress=eyJhZGRyZXNzIjoiL2NwYXYvdmlzdWFsaXphclByb2Nlc3NvLmRvP3Byb2Nlc3NvUEs9MTM5OSwyMDAzMywyMDIyIiwiY3VycmVudE1vZHVsZSI6eyJjZE1vZHVsbyI6IlNHUEUiLCJjZFNpc3RlbWEiOiIxIiwibm1Nb2R1bG8iOiIifX0%3D" TargetMode="External"/><Relationship Id="rId709" Type="http://schemas.openxmlformats.org/officeDocument/2006/relationships/hyperlink" Target="https://sgpe.sea.sc.gov.br/sgpe/openPage?openAddress=eyJhZGRyZXNzIjoiL2NwYXYvdmlzdWFsaXphclByb2Nlc3NvLmRvP3Byb2Nlc3NvUEs9MTY0NSwyMDAzMywyMDIyIiwiY3VycmVudE1vZHVsZSI6eyJjZE1vZHVsbyI6IlNHUEUiLCJjZFNpc3RlbWEiOiIxIiwibm1Nb2R1bG8iOiIifX0%3D" TargetMode="External"/><Relationship Id="rId916" Type="http://schemas.openxmlformats.org/officeDocument/2006/relationships/hyperlink" Target="https://sgpe.sea.sc.gov.br/sgpe/openPage?openAddress=eyJhZGRyZXNzIjoiL2NwYXYvdmlzdWFsaXphclByb2Nlc3NvLmRvP3Byb2Nlc3NvUEs9MzAzOCwyMDAzMywyMDIyIiwiY3VycmVudE1vZHVsZSI6eyJjZE1vZHVsbyI6IlNHUEUiLCJjZFNpc3RlbWEiOiIxIiwibm1Nb2R1bG8iOiIifX0%3D" TargetMode="External"/><Relationship Id="rId1101" Type="http://schemas.openxmlformats.org/officeDocument/2006/relationships/hyperlink" Target="https://sgpe.sea.sc.gov.br/sgpe/openPage?openAddress=eyJhZGRyZXNzIjoiL2NwYXYvdmlzdWFsaXphclByb2Nlc3NvLmRvP3Byb2Nlc3NvUEs9NDQ3OCwyMDAzMywyMDIyIiwiY3VycmVudE1vZHVsZSI6eyJjZE1vZHVsbyI6IlNHUEUiLCJjZFNpc3RlbWEiOiIxIiwibm1Nb2R1bG8iOiIifX0%3D" TargetMode="External"/><Relationship Id="rId45" Type="http://schemas.openxmlformats.org/officeDocument/2006/relationships/hyperlink" Target="https://sgpe.sea.sc.gov.br/sgpe/openPage?openAddress=eyJhZGRyZXNzIjoiL2NwYXYvdmlzdWFsaXphclByb2Nlc3NvLmRvP3Byb2Nlc3NvUEs9MzcsMjAwMzMsMjAyMSIsImN1cnJlbnRNb2R1bGUiOnsiY2RNb2R1bG8iOiJTR1BFIiwiY2RTaXN0ZW1hIjoiMSIsIm5tTW9kdWxvIjoiIn19" TargetMode="External"/><Relationship Id="rId110" Type="http://schemas.openxmlformats.org/officeDocument/2006/relationships/hyperlink" Target="https://sgpe.sea.sc.gov.br/sgpe/openPage?openAddress=eyJhZGRyZXNzIjoiL2NwYXYvdmlzdWFsaXphclByb2Nlc3NvLmRvP3Byb2Nlc3NvUEs9MTcyMCwyMDAzMywyMDIxIiwiY3VycmVudE1vZHVsZSI6eyJjZE1vZHVsbyI6IlNHUEUiLCJjZFNpc3RlbWEiOiIxIiwibm1Nb2R1bG8iOiIifX0%3D" TargetMode="External"/><Relationship Id="rId348" Type="http://schemas.openxmlformats.org/officeDocument/2006/relationships/hyperlink" Target="https://sgpe.sea.sc.gov.br/sgpe/openPage?openAddress=eyJhZGRyZXNzIjoiL2NwYXYvdmlzdWFsaXphclByb2Nlc3NvLmRvP3Byb2Nlc3NvUEs9MjkyNiwyMDAzMywyMDIxIiwiY3VycmVudE1vZHVsZSI6eyJjZE1vZHVsbyI6IlNHUEUiLCJjZFNpc3RlbWEiOiIxIiwibm1Nb2R1bG8iOiIifX0%3D" TargetMode="External"/><Relationship Id="rId555" Type="http://schemas.openxmlformats.org/officeDocument/2006/relationships/hyperlink" Target="https://sgpe.sea.sc.gov.br/sgpe/openPage?openAddress=eyJhZGRyZXNzIjoiL2NwYXYvdmlzdWFsaXphclByb2Nlc3NvLmRvP3Byb2Nlc3NvUEs9NDg0LDIwMDMzLDIwMjIiLCJjdXJyZW50TW9kdWxlIjp7ImNkTW9kdWxvIjoiU0dQRSIsImNkU2lzdGVtYSI6IjEiLCJubU1vZHVsbyI6IiJ9fQ%3D%3D" TargetMode="External"/><Relationship Id="rId762" Type="http://schemas.openxmlformats.org/officeDocument/2006/relationships/hyperlink" Target="https://sgpe.sea.sc.gov.br/sgpe/openPage?openAddress=eyJhZGRyZXNzIjoiL2NwYXYvdmlzdWFsaXphclByb2Nlc3NvLmRvP3Byb2Nlc3NvUEs9MTY5OCwyMDAzMywyMDIyIiwiY3VycmVudE1vZHVsZSI6eyJjZE1vZHVsbyI6IlNHUEUiLCJjZFNpc3RlbWEiOiIxIiwibm1Nb2R1bG8iOiIifX0%3D" TargetMode="External"/><Relationship Id="rId1185" Type="http://schemas.openxmlformats.org/officeDocument/2006/relationships/hyperlink" Target="https://sgpe.sea.sc.gov.br/sgpe/openPage?openAddress=eyJhZGRyZXNzIjoiL2NwYXYvdmlzdWFsaXphclByb2Nlc3NvLmRvP3Byb2Nlc3NvUEs9NDAyLDIwMDMzLDIwMjMiLCJjdXJyZW50TW9kdWxlIjp7ImNkTW9kdWxvIjoiU0dQRSIsImNkU2lzdGVtYSI6IjEiLCJubU1vZHVsbyI6IiJ9fQ%3D%3D" TargetMode="External"/><Relationship Id="rId194" Type="http://schemas.openxmlformats.org/officeDocument/2006/relationships/hyperlink" Target="https://sgpe.sea.sc.gov.br/sgpe/openPage?openAddress=eyJhZGRyZXNzIjoiL2NwYXYvdmlzdWFsaXphclByb2Nlc3NvLmRvP3Byb2Nlc3NvUEs9MTU3OCwyMDAzMywyMDIxIiwiY3VycmVudE1vZHVsZSI6eyJjZE1vZHVsbyI6IlNHUEUiLCJjZFNpc3RlbWEiOiIxIiwibm1Nb2R1bG8iOiIifX0%3D" TargetMode="External"/><Relationship Id="rId208" Type="http://schemas.openxmlformats.org/officeDocument/2006/relationships/hyperlink" Target="https://sgpe.sea.sc.gov.br/sgpe/openPage?openAddress=eyJhZGRyZXNzIjoiL2NwYXYvdmlzdWFsaXphclByb2Nlc3NvLmRvP3Byb2Nlc3NvUEs9Mjc2MiwyMDAzMywyMDIxIiwiY3VycmVudE1vZHVsZSI6eyJjZE1vZHVsbyI6IlNHUEUiLCJjZFNpc3RlbWEiOiIxIiwibm1Nb2R1bG8iOiIifX0%3D" TargetMode="External"/><Relationship Id="rId415" Type="http://schemas.openxmlformats.org/officeDocument/2006/relationships/hyperlink" Target="https://sgpe.sea.sc.gov.br/sgpe/openPage?openAddress=eyJhZGRyZXNzIjoiL2NwYXYvdmlzdWFsaXphclByb2Nlc3NvLmRvP3Byb2Nlc3NvUEs9MzQwNSwyMDAzMywyMDIwIiwiY3VycmVudE1vZHVsZSI6eyJjZE1vZHVsbyI6IlNHUEUiLCJjZFNpc3RlbWEiOiIxIiwibm1Nb2R1bG8iOiIifX0%3D" TargetMode="External"/><Relationship Id="rId622" Type="http://schemas.openxmlformats.org/officeDocument/2006/relationships/hyperlink" Target="https://sgpe.sea.sc.gov.br/sgpe/openPage?openAddress=eyJhZGRyZXNzIjoiL2NwYXYvdmlzdWFsaXphclByb2Nlc3NvLmRvP3Byb2Nlc3NvUEs9MTEzMywyMDAzMywyMDIyIiwiY3VycmVudE1vZHVsZSI6eyJjZE1vZHVsbyI6IlNHUEUiLCJjZFNpc3RlbWEiOiIxIiwibm1Nb2R1bG8iOiIifX0%3D" TargetMode="External"/><Relationship Id="rId1045" Type="http://schemas.openxmlformats.org/officeDocument/2006/relationships/hyperlink" Target="https://sgpe.sea.sc.gov.br/sgpe/openPage?openAddress=eyJhZGRyZXNzIjoiL2NwYXYvdmlzdWFsaXphclByb2Nlc3NvLmRvP3Byb2Nlc3NvUEs9NDIzMywyMDAzMywyMDIyIiwiY3VycmVudE1vZHVsZSI6eyJjZE1vZHVsbyI6IlNHUEUiLCJjZFNpc3RlbWEiOiIxIiwibm1Nb2R1bG8iOiIifX0%3D" TargetMode="External"/><Relationship Id="rId261" Type="http://schemas.openxmlformats.org/officeDocument/2006/relationships/hyperlink" Target="https://sgpe.sea.sc.gov.br/sgpe/openPage?openAddress=eyJhZGRyZXNzIjoiL2NwYXYvdmlzdWFsaXphclByb2Nlc3NvLmRvP3Byb2Nlc3NvUEs9MTgwNSwyMDAzMywyMDIxIiwiY3VycmVudE1vZHVsZSI6eyJjZE1vZHVsbyI6IlNHUEUiLCJjZFNpc3RlbWEiOiIxIiwibm1Nb2R1bG8iOiIifX0%3D" TargetMode="External"/><Relationship Id="rId499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927" Type="http://schemas.openxmlformats.org/officeDocument/2006/relationships/hyperlink" Target="https://sgpe.sea.sc.gov.br/sgpe/openPage?openAddress=eyJhZGRyZXNzIjoiL2NwYXYvdmlzdWFsaXphclByb2Nlc3NvLmRvP3Byb2Nlc3NvUEs9MzA1MywyMDAzMywyMDIyIiwiY3VycmVudE1vZHVsZSI6eyJjZE1vZHVsbyI6IlNHUEUiLCJjZFNpc3RlbWEiOiIxIiwibm1Nb2R1bG8iOiIifX0%3D" TargetMode="External"/><Relationship Id="rId1112" Type="http://schemas.openxmlformats.org/officeDocument/2006/relationships/hyperlink" Target="https://sgpe.sea.sc.gov.br/sgpe/openPage?openAddress=eyJhZGRyZXNzIjoiL2NwYXYvdmlzdWFsaXphclByb2Nlc3NvLmRvP3Byb2Nlc3NvUEs9NDQ5NSwyMDAzMywyMDIyIiwiY3VycmVudE1vZHVsZSI6eyJjZE1vZHVsbyI6IlNHUEUiLCJjZFNpc3RlbWEiOiIxIiwibm1Nb2R1bG8iOiIifX0%3D" TargetMode="External"/><Relationship Id="rId56" Type="http://schemas.openxmlformats.org/officeDocument/2006/relationships/hyperlink" Target="https://sgpe.sea.sc.gov.br/sgpe/openPage?openAddress=eyJhZGRyZXNzIjoiL2NwYXYvdmlzdWFsaXphclByb2Nlc3NvLmRvP3Byb2Nlc3NvUEs9ODk1LDIwMDMzLDIwMjEiLCJjdXJyZW50TW9kdWxlIjp7ImNkTW9kdWxvIjoiU0dQRSIsImNkU2lzdGVtYSI6IjEiLCJubU1vZHVsbyI6IiJ9fQ%3D%3D" TargetMode="External"/><Relationship Id="rId359" Type="http://schemas.openxmlformats.org/officeDocument/2006/relationships/hyperlink" Target="https://sgpe.sea.sc.gov.br/sgpe/openPage?openAddress=eyJhZGRyZXNzIjoiL2NwYXYvdmlzdWFsaXphclByb2Nlc3NvLmRvP3Byb2Nlc3NvUEs9Mjg4OSwyMDAzMywyMDIxIiwiY3VycmVudE1vZHVsZSI6eyJjZE1vZHVsbyI6IlNHUEUiLCJjZFNpc3RlbWEiOiIxIiwibm1Nb2R1bG8iOiIifX0%3D" TargetMode="External"/><Relationship Id="rId566" Type="http://schemas.openxmlformats.org/officeDocument/2006/relationships/hyperlink" Target="https://sgpe.sea.sc.gov.br/sgpe/openPage?openAddress=eyJhZGRyZXNzIjoiL2NwYXYvdmlzdWFsaXphclByb2Nlc3NvLmRvP3Byb2Nlc3NvUEs9NTQ2LDIwMDMzLDIwMjIiLCJjdXJyZW50TW9kdWxlIjp7ImNkTW9kdWxvIjoiU0dQRSIsImNkU2lzdGVtYSI6IjEiLCJubU1vZHVsbyI6IiJ9fQ%3D%3D" TargetMode="External"/><Relationship Id="rId773" Type="http://schemas.openxmlformats.org/officeDocument/2006/relationships/hyperlink" Target="https://sgpe.sea.sc.gov.br/sgpe/openPage?openAddress=eyJhZGRyZXNzIjoiL2NwYXYvdmlzdWFsaXphclByb2Nlc3NvLmRvP3Byb2Nlc3NvUEs9MTY3NiwyMDAzMywyMDIyIiwiY3VycmVudE1vZHVsZSI6eyJjZE1vZHVsbyI6IlNHUEUiLCJjZFNpc3RlbWEiOiIxIiwibm1Nb2R1bG8iOiIifX0%3D" TargetMode="External"/><Relationship Id="rId1196" Type="http://schemas.openxmlformats.org/officeDocument/2006/relationships/hyperlink" Target="https://sgpe.sea.sc.gov.br/sgpe/openPage?openAddress=eyJhZGRyZXNzIjoiL2NwYXYvdmlzdWFsaXphclByb2Nlc3NvLmRvP3Byb2Nlc3NvUEs9NTA3LDIwMDMzLDIwMjMiLCJjdXJyZW50TW9kdWxlIjp7ImNkTW9kdWxvIjoiU0dQRSIsImNkU2lzdGVtYSI6IjEiLCJubU1vZHVsbyI6IiJ9fQ%3D%3D" TargetMode="External"/><Relationship Id="rId121" Type="http://schemas.openxmlformats.org/officeDocument/2006/relationships/hyperlink" Target="https://sgpe.sea.sc.gov.br/sgpe/openPage?openAddress=eyJhZGRyZXNzIjoiL2NwYXYvdmlzdWFsaXphclByb2Nlc3NvLmRvP3Byb2Nlc3NvUEs9MTk2NCwyMDAzMywyMDIxIiwiY3VycmVudE1vZHVsZSI6eyJjZE1vZHVsbyI6IlNHUEUiLCJjZFNpc3RlbWEiOiIxIiwibm1Nb2R1bG8iOiIifX0%3D" TargetMode="External"/><Relationship Id="rId219" Type="http://schemas.openxmlformats.org/officeDocument/2006/relationships/hyperlink" Target="https://sgpe.sea.sc.gov.br/sgpe/openPage?openAddress=eyJhZGRyZXNzIjoiL2NwYXYvdmlzdWFsaXphclByb2Nlc3NvLmRvP3Byb2Nlc3NvUEs9MTYyMCwyMDAzMywyMDIxIiwiY3VycmVudE1vZHVsZSI6eyJjZE1vZHVsbyI6IlNHUEUiLCJjZFNpc3RlbWEiOiIxIiwibm1Nb2R1bG8iOiIifX0%3D" TargetMode="External"/><Relationship Id="rId426" Type="http://schemas.openxmlformats.org/officeDocument/2006/relationships/hyperlink" Target="https://sgpe.sea.sc.gov.br/sgpe/openPage?openAddress=eyJhZGRyZXNzIjoiL2NwYXYvdmlzdWFsaXphclByb2Nlc3NvLmRvP3Byb2Nlc3NvUEs9OTYsMjAwMzMsMjAyMSIsImN1cnJlbnRNb2R1bGUiOnsiY2RNb2R1bG8iOiJTR1BFIiwiY2RTaXN0ZW1hIjoiMSIsIm5tTW9kdWxvIjoiIn19" TargetMode="External"/><Relationship Id="rId633" Type="http://schemas.openxmlformats.org/officeDocument/2006/relationships/hyperlink" Target="https://sgpe.sea.sc.gov.br/sgpe/openPage?openAddress=eyJhZGRyZXNzIjoiL2NwYXYvdmlzdWFsaXphclByb2Nlc3NvLmRvP3Byb2Nlc3NvUEs9OTY3LDIwMDMzLDIwMjIiLCJjdXJyZW50TW9kdWxlIjp7ImNkTW9kdWxvIjoiU0dQRSIsImNkU2lzdGVtYSI6IjEiLCJubU1vZHVsbyI6IiJ9fQ%3D%3D" TargetMode="External"/><Relationship Id="rId980" Type="http://schemas.openxmlformats.org/officeDocument/2006/relationships/hyperlink" Target="https://sgpe.sea.sc.gov.br/sgpe/openPage?openAddress=eyJhZGRyZXNzIjoiL2NwYXYvdmlzdWFsaXphclByb2Nlc3NvLmRvP3Byb2Nlc3NvUEs9MzAxNywyMDAzMywyMDIyIiwiY3VycmVudE1vZHVsZSI6eyJjZE1vZHVsbyI6IlNHUEUiLCJjZFNpc3RlbWEiOiIxIiwibm1Nb2R1bG8iOiIifX0%3D" TargetMode="External"/><Relationship Id="rId1056" Type="http://schemas.openxmlformats.org/officeDocument/2006/relationships/hyperlink" Target="https://sgpe.sea.sc.gov.br/sgpe/openPage?openAddress=eyJhZGRyZXNzIjoiL2NwYXYvdmlzdWFsaXphclByb2Nlc3NvLmRvP3Byb2Nlc3NvUEs9NDIzNywyMDAzMywyMDIyIiwiY3VycmVudE1vZHVsZSI6eyJjZE1vZHVsbyI6IlNHUEUiLCJjZFNpc3RlbWEiOiIxIiwibm1Nb2R1bG8iOiIifX0%3D" TargetMode="External"/><Relationship Id="rId840" Type="http://schemas.openxmlformats.org/officeDocument/2006/relationships/hyperlink" Target="https://sgpe.sea.sc.gov.br/sgpe/openPage?openAddress=eyJhZGRyZXNzIjoiL2NwYXYvdmlzdWFsaXphclByb2Nlc3NvLmRvP3Byb2Nlc3NvUEs9MjM4MCwyMDAzMywyMDIyIiwiY3VycmVudE1vZHVsZSI6eyJjZE1vZHVsbyI6IlNHUEUiLCJjZFNpc3RlbWEiOiIxIiwibm1Nb2R1bG8iOiIifX0%3D" TargetMode="External"/><Relationship Id="rId938" Type="http://schemas.openxmlformats.org/officeDocument/2006/relationships/hyperlink" Target="https://sgpe.sea.sc.gov.br/sgpe/openPage?openAddress=eyJhZGRyZXNzIjoiL2NwYXYvdmlzdWFsaXphclByb2Nlc3NvLmRvP3Byb2Nlc3NvUEs9MzA2MCwyMDAzMywyMDIyIiwiY3VycmVudE1vZHVsZSI6eyJjZE1vZHVsbyI6IlNHUEUiLCJjZFNpc3RlbWEiOiIxIiwibm1Nb2R1bG8iOiIifX0%3D" TargetMode="External"/><Relationship Id="rId67" Type="http://schemas.openxmlformats.org/officeDocument/2006/relationships/hyperlink" Target="https://sgpe.sea.sc.gov.br/sgpe/openPage?openAddress=eyJhZGRyZXNzIjoiL2NwYXYvdmlzdWFsaXphclByb2Nlc3NvLmRvP3Byb2Nlc3NvUEs9MiwyMDAzMywyMDIxIiwiY3VycmVudE1vZHVsZSI6eyJjZE1vZHVsbyI6IlNHUEUiLCJjZFNpc3RlbWEiOiIxIiwibm1Nb2R1bG8iOiIifX0%3D" TargetMode="External"/><Relationship Id="rId272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577" Type="http://schemas.openxmlformats.org/officeDocument/2006/relationships/hyperlink" Target="https://sgpe.sea.sc.gov.br/sgpe/openPage?openAddress=eyJhZGRyZXNzIjoiL2NwYXYvdmlzdWFsaXphclByb2Nlc3NvLmRvP3Byb2Nlc3NvUEs9OTM1LDIwMDMzLDIwMjIiLCJjdXJyZW50TW9kdWxlIjp7ImNkTW9kdWxvIjoiU0dQRSIsImNkU2lzdGVtYSI6IjEiLCJubU1vZHVsbyI6IiJ9fQ%3D%3D" TargetMode="External"/><Relationship Id="rId700" Type="http://schemas.openxmlformats.org/officeDocument/2006/relationships/hyperlink" Target="https://sgpe.sea.sc.gov.br/sgpe/openPage?openAddress=eyJhZGRyZXNzIjoiL2NwYXYvdmlzdWFsaXphclByb2Nlc3NvLmRvP3Byb2Nlc3NvUEs9MTYzNiwyMDAzMywyMDIyIiwiY3VycmVudE1vZHVsZSI6eyJjZE1vZHVsbyI6IlNHUEUiLCJjZFNpc3RlbWEiOiIxIiwibm1Nb2R1bG8iOiIifX0%3D" TargetMode="External"/><Relationship Id="rId1123" Type="http://schemas.openxmlformats.org/officeDocument/2006/relationships/hyperlink" Target="https://sgpe.sea.sc.gov.br/sgpe/openPage?openAddress=eyJhZGRyZXNzIjoiL2NwYXYvdmlzdWFsaXphclByb2Nlc3NvLmRvP3Byb2Nlc3NvUEs9NDUwMCwyMDAzMywyMDIyIiwiY3VycmVudE1vZHVsZSI6eyJjZE1vZHVsbyI6IlNHUEUiLCJjZFNpc3RlbWEiOiIxIiwibm1Nb2R1bG8iOiIifX0%3D" TargetMode="External"/><Relationship Id="rId132" Type="http://schemas.openxmlformats.org/officeDocument/2006/relationships/hyperlink" Target="https://sgpe.sea.sc.gov.br/sgpe/openPage?openAddress=eyJhZGRyZXNzIjoiL2NwYXYvdmlzdWFsaXphclByb2Nlc3NvLmRvP3Byb2Nlc3NvUEs9MTQ5MywyMDAzMywyMDIxIiwiY3VycmVudE1vZHVsZSI6eyJjZE1vZHVsbyI6IlNHUEUiLCJjZFNpc3RlbWEiOiIxIiwibm1Nb2R1bG8iOiIifX0%3D" TargetMode="External"/><Relationship Id="rId784" Type="http://schemas.openxmlformats.org/officeDocument/2006/relationships/hyperlink" Target="https://sgpe.sea.sc.gov.br/sgpe/openPage?openAddress=eyJhZGRyZXNzIjoiL2NwYXYvdmlzdWFsaXphclByb2Nlc3NvLmRvP3Byb2Nlc3NvUEs9MTU3MCwyMDAzMywyMDIyIiwiY3VycmVudE1vZHVsZSI6eyJjZE1vZHVsbyI6IlNHUEUiLCJjZFNpc3RlbWEiOiIxIiwibm1Nb2R1bG8iOiIifX0%3D" TargetMode="External"/><Relationship Id="rId991" Type="http://schemas.openxmlformats.org/officeDocument/2006/relationships/hyperlink" Target="https://sgpe.sea.sc.gov.br/sgpe/openPage?openAddress=eyJhZGRyZXNzIjoiL2NwYXYvdmlzdWFsaXphclByb2Nlc3NvLmRvP3Byb2Nlc3NvUEs9MzA4MCwyMDAzMywyMDIyIiwiY3VycmVudE1vZHVsZSI6eyJjZE1vZHVsbyI6IlNHUEUiLCJjZFNpc3RlbWEiOiIxIiwibm1Nb2R1bG8iOiIifX0%3D" TargetMode="External"/><Relationship Id="rId1067" Type="http://schemas.openxmlformats.org/officeDocument/2006/relationships/hyperlink" Target="https://sgpe.sea.sc.gov.br/sgpe/openPage?openAddress=eyJhZGRyZXNzIjoiL2NwYXYvdmlzdWFsaXphclByb2Nlc3NvLmRvP3Byb2Nlc3NvUEs9NDM0MywyMDAzMywyMDIyIiwiY3VycmVudE1vZHVsZSI6eyJjZE1vZHVsbyI6IlNHUEUiLCJjZFNpc3RlbWEiOiIxIiwibm1Nb2R1bG8iOiIifX0%3D" TargetMode="External"/><Relationship Id="rId437" Type="http://schemas.openxmlformats.org/officeDocument/2006/relationships/hyperlink" Target="https://sgpe.sea.sc.gov.br/sgpe/openPage?openAddress=eyJhZGRyZXNzIjoiL2NwYXYvdmlzdWFsaXphclByb2Nlc3NvLmRvP3Byb2Nlc3NvUEs9MzM2NSwyMDAzMywyMDIxIiwiY3VycmVudE1vZHVsZSI6eyJjZE1vZHVsbyI6IlNHUEUiLCJjZFNpc3RlbWEiOiIxIiwibm1Nb2R1bG8iOiIifX0%3D" TargetMode="External"/><Relationship Id="rId644" Type="http://schemas.openxmlformats.org/officeDocument/2006/relationships/hyperlink" Target="https://sgpe.sea.sc.gov.br/sgpe/openPage?openAddress=eyJhZGRyZXNzIjoiL2NwYXYvdmlzdWFsaXphclByb2Nlc3NvLmRvP3Byb2Nlc3NvUEs9MTE0MCwyMDAzMywyMDIyIiwiY3VycmVudE1vZHVsZSI6eyJjZE1vZHVsbyI6IlNHUEUiLCJjZFNpc3RlbWEiOiIxIiwibm1Nb2R1bG8iOiIifX0%3D" TargetMode="External"/><Relationship Id="rId851" Type="http://schemas.openxmlformats.org/officeDocument/2006/relationships/hyperlink" Target="https://sgpe.sea.sc.gov.br/sgpe/openPage?openAddress=eyJhZGRyZXNzIjoiL2NwYXYvdmlzdWFsaXphclByb2Nlc3NvLmRvP3Byb2Nlc3NvUEs9MjM4OSwyMDAzMywyMDIyIiwiY3VycmVudE1vZHVsZSI6eyJjZE1vZHVsbyI6IlNHUEUiLCJjZFNpc3RlbWEiOiIxIiwibm1Nb2R1bG8iOiIifX0%3D" TargetMode="External"/><Relationship Id="rId283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90" Type="http://schemas.openxmlformats.org/officeDocument/2006/relationships/hyperlink" Target="https://sgpe.sea.sc.gov.br/sgpe/openPage?openAddress=eyJhZGRyZXNzIjoiL2NwYXYvdmlzdWFsaXphclByb2Nlc3NvLmRvP3Byb2Nlc3NvUEs9Nzg5LDIwMDMzLDIwMjEiLCJjdXJyZW50TW9kdWxlIjp7ImNkTW9kdWxvIjoiU0dQRSIsImNkU2lzdGVtYSI6IjEiLCJubU1vZHVsbyI6IiJ9fQ%3D%3D" TargetMode="External"/><Relationship Id="rId504" Type="http://schemas.openxmlformats.org/officeDocument/2006/relationships/hyperlink" Target="https://sgpe.sea.sc.gov.br/sgpe/openPage?openAddress=eyJhZGRyZXNzIjoiL2NwYXYvdmlzdWFsaXphclByb2Nlc3NvLmRvP3Byb2Nlc3NvUEs9MTgxLDIwMDMzLDIwMjEiLCJjdXJyZW50TW9kdWxlIjp7ImNkTW9kdWxvIjoiU0dQRSIsImNkU2lzdGVtYSI6IjEiLCJubU1vZHVsbyI6IiJ9fQ%3D%3D" TargetMode="External"/><Relationship Id="rId711" Type="http://schemas.openxmlformats.org/officeDocument/2006/relationships/hyperlink" Target="https://sgpe.sea.sc.gov.br/sgpe/openPage?openAddress=eyJhZGRyZXNzIjoiL2NwYXYvdmlzdWFsaXphclByb2Nlc3NvLmRvP3Byb2Nlc3NvUEs9MTY0NiwyMDAzMywyMDIyIiwiY3VycmVudE1vZHVsZSI6eyJjZE1vZHVsbyI6IlNHUEUiLCJjZFNpc3RlbWEiOiIxIiwibm1Nb2R1bG8iOiIifX0%3D" TargetMode="External"/><Relationship Id="rId949" Type="http://schemas.openxmlformats.org/officeDocument/2006/relationships/hyperlink" Target="https://sgpe.sea.sc.gov.br/sgpe/openPage?openAddress=eyJhZGRyZXNzIjoiL2NwYXYvdmlzdWFsaXphclByb2Nlc3NvLmRvP3Byb2Nlc3NvUEs9MzA2MSwyMDAzMywyMDIyIiwiY3VycmVudE1vZHVsZSI6eyJjZE1vZHVsbyI6IlNHUEUiLCJjZFNpc3RlbWEiOiIxIiwibm1Nb2R1bG8iOiIifX0%3D" TargetMode="External"/><Relationship Id="rId1134" Type="http://schemas.openxmlformats.org/officeDocument/2006/relationships/hyperlink" Target="https://sgpe.sea.sc.gov.br/sgpe/openPage?openAddress=eyJhZGRyZXNzIjoiL2NwYXYvdmlzdWFsaXphclByb2Nlc3NvLmRvP3Byb2Nlc3NvUEs9NDUxNCwyMDAzMywyMDIyIiwiY3VycmVudE1vZHVsZSI6eyJjZE1vZHVsbyI6IlNHUEUiLCJjZFNpc3RlbWEiOiIxIiwibm1Nb2R1bG8iOiIifX0%3D" TargetMode="External"/><Relationship Id="rId78" Type="http://schemas.openxmlformats.org/officeDocument/2006/relationships/hyperlink" Target="https://sgpe.sea.sc.gov.br/sgpe/openPage?openAddress=eyJhZGRyZXNzIjoiL2NwYXYvdmlzdWFsaXphclByb2Nlc3NvLmRvP3Byb2Nlc3NvUEs9MTMzLDIwMDMzLDIwMjEiLCJjdXJyZW50TW9kdWxlIjp7ImNkTW9kdWxvIjoiU0dQRSIsImNkU2lzdGVtYSI6IjEiLCJubU1vZHVsbyI6IiJ9fQ%3D%3D" TargetMode="External"/><Relationship Id="rId143" Type="http://schemas.openxmlformats.org/officeDocument/2006/relationships/hyperlink" Target="https://sgpe.sea.sc.gov.br/sgpe/openPage?openAddress=eyJhZGRyZXNzIjoiL2NwYXYvdmlzdWFsaXphclByb2Nlc3NvLmRvP3Byb2Nlc3NvUEs9MTU2OSwyMDAzMywyMDIxIiwiY3VycmVudE1vZHVsZSI6eyJjZE1vZHVsbyI6IlNHUEUiLCJjZFNpc3RlbWEiOiIxIiwibm1Nb2R1bG8iOiIifX0%3D" TargetMode="External"/><Relationship Id="rId350" Type="http://schemas.openxmlformats.org/officeDocument/2006/relationships/hyperlink" Target="https://sgpe.sea.sc.gov.br/sgpe/openPage?openAddress=eyJhZGRyZXNzIjoiL2NwYXYvdmlzdWFsaXphclByb2Nlc3NvLmRvP3Byb2Nlc3NvUEs9MjkzMCwyMDAzMywyMDIxIiwiY3VycmVudE1vZHVsZSI6eyJjZE1vZHVsbyI6IlNHUEUiLCJjZFNpc3RlbWEiOiIxIiwibm1Nb2R1bG8iOiIifX0%3D" TargetMode="External"/><Relationship Id="rId588" Type="http://schemas.openxmlformats.org/officeDocument/2006/relationships/hyperlink" Target="https://sgpe.sea.sc.gov.br/sgpe/openPage?openAddress=eyJhZGRyZXNzIjoiL2NwYXYvdmlzdWFsaXphclByb2Nlc3NvLmRvP3Byb2Nlc3NvUEs9MzA5LDIwMDMzLDIwMjIiLCJjdXJyZW50TW9kdWxlIjp7ImNkTW9kdWxvIjoiU0dQRSIsImNkU2lzdGVtYSI6IjEiLCJubU1vZHVsbyI6IiJ9fQ%3D%3D" TargetMode="External"/><Relationship Id="rId795" Type="http://schemas.openxmlformats.org/officeDocument/2006/relationships/hyperlink" Target="https://sgpe.sea.sc.gov.br/sgpe/openPage?openAddress=eyJhZGRyZXNzIjoiL2NwYXYvdmlzdWFsaXphclByb2Nlc3NvLmRvP3Byb2Nlc3NvUEs9MTcyNSwyMDAzMywyMDIyIiwiY3VycmVudE1vZHVsZSI6eyJjZE1vZHVsbyI6IlNHUEUiLCJjZFNpc3RlbWEiOiIxIiwibm1Nb2R1bG8iOiIifX0%3D" TargetMode="External"/><Relationship Id="rId809" Type="http://schemas.openxmlformats.org/officeDocument/2006/relationships/hyperlink" Target="https://sgpe.sea.sc.gov.br/sgpe/openPage?openAddress=eyJhZGRyZXNzIjoiL2NwYXYvdmlzdWFsaXphclByb2Nlc3NvLmRvP3Byb2Nlc3NvUEs9MTU0OCwyMDAzMywyMDIyIiwiY3VycmVudE1vZHVsZSI6eyJjZE1vZHVsbyI6IlNHUEUiLCJjZFNpc3RlbWEiOiIxIiwibm1Nb2R1bG8iOiIifX0%3D" TargetMode="External"/><Relationship Id="rId1201" Type="http://schemas.openxmlformats.org/officeDocument/2006/relationships/hyperlink" Target="https://sgpe.sea.sc.gov.br/sgpe/openPage?openAddress=eyJhZGRyZXNzIjoiL2NwYXYvdmlzdWFsaXphclByb2Nlc3NvLmRvP3Byb2Nlc3NvUEs9NTA0LDIwMDMzLDIwMjMiLCJjdXJyZW50TW9kdWxlIjp7ImNkTW9kdWxvIjoiU0dQRSIsImNkU2lzdGVtYSI6IjEiLCJubU1vZHVsbyI6IiJ9fQ%3D%3D" TargetMode="External"/><Relationship Id="rId9" Type="http://schemas.openxmlformats.org/officeDocument/2006/relationships/hyperlink" Target="https://sgpe.sea.sc.gov.br/sgpe/openPage?openAddress=eyJhZGRyZXNzIjoiL2NwYXYvdmlzdWFsaXphclByb2Nlc3NvLmRvP3Byb2Nlc3NvUEs9ODksMjAwMzMsMjAyMSIsImN1cnJlbnRNb2R1bGUiOnsiY2RNb2R1bG8iOiJTR1BFIiwiY2RTaXN0ZW1hIjoiMSIsIm5tTW9kdWxvIjoiIn19" TargetMode="External"/><Relationship Id="rId210" Type="http://schemas.openxmlformats.org/officeDocument/2006/relationships/hyperlink" Target="https://sgpe.sea.sc.gov.br/sgpe/openPage?openAddress=eyJhZGRyZXNzIjoiL2NwYXYvdmlzdWFsaXphclByb2Nlc3NvLmRvP3Byb2Nlc3NvUEs9Mjc1MSwyMDAzMywyMDIxIiwiY3VycmVudE1vZHVsZSI6eyJjZE1vZHVsbyI6IlNHUEUiLCJjZFNpc3RlbWEiOiIxIiwibm1Nb2R1bG8iOiIifX0%3D" TargetMode="External"/><Relationship Id="rId448" Type="http://schemas.openxmlformats.org/officeDocument/2006/relationships/hyperlink" Target="https://sgpe.sea.sc.gov.br/sgpe/openPage?openAddress=eyJhZGRyZXNzIjoiL2NwYXYvdmlzdWFsaXphclByb2Nlc3NvLmRvP3Byb2Nlc3NvUEs9MzM2OSwyMDAzMywyMDIxIiwiY3VycmVudE1vZHVsZSI6eyJjZE1vZHVsbyI6IlNHUEUiLCJjZFNpc3RlbWEiOiIxIiwibm1Nb2R1bG8iOiIifX0%3D" TargetMode="External"/><Relationship Id="rId655" Type="http://schemas.openxmlformats.org/officeDocument/2006/relationships/hyperlink" Target="https://sgpe.sea.sc.gov.br/sgpe/openPage?openAddress=eyJhZGRyZXNzIjoiL2NwYXYvdmlzdWFsaXphclByb2Nlc3NvLmRvP3Byb2Nlc3NvUEs9OTE5LDIwMDMzLDIwMjIiLCJjdXJyZW50TW9kdWxlIjp7ImNkTW9kdWxvIjoiU0dQRSIsImNkU2lzdGVtYSI6IjEiLCJubU1vZHVsbyI6IiJ9fQ%3D%3D" TargetMode="External"/><Relationship Id="rId862" Type="http://schemas.openxmlformats.org/officeDocument/2006/relationships/hyperlink" Target="https://sgpe.sea.sc.gov.br/sgpe/openPage?openAddress=eyJhZGRyZXNzIjoiL2NwYXYvdmlzdWFsaXphclByb2Nlc3NvLmRvP3Byb2Nlc3NvUEs9MjQxMCwyMDAzMywyMDIyIiwiY3VycmVudE1vZHVsZSI6eyJjZE1vZHVsbyI6IlNHUEUiLCJjZFNpc3RlbWEiOiIxIiwibm1Nb2R1bG8iOiIifX0%3D" TargetMode="External"/><Relationship Id="rId1078" Type="http://schemas.openxmlformats.org/officeDocument/2006/relationships/hyperlink" Target="https://sgpe.sea.sc.gov.br/sgpe/openPage?openAddress=eyJhZGRyZXNzIjoiL2NwYXYvdmlzdWFsaXphclByb2Nlc3NvLmRvP3Byb2Nlc3NvUEs9NDM1MiwyMDAzMywyMDIyIiwiY3VycmVudE1vZHVsZSI6eyJjZE1vZHVsbyI6IlNHUEUiLCJjZFNpc3RlbWEiOiIxIiwibm1Nb2R1bG8iOiIifX0%3D" TargetMode="External"/><Relationship Id="rId294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308" Type="http://schemas.openxmlformats.org/officeDocument/2006/relationships/hyperlink" Target="https://sgpe.sea.sc.gov.br/sgpe/openPage?openAddress=eyJhZGRyZXNzIjoiL2NwYXYvdmlzdWFsaXphclByb2Nlc3NvLmRvP3Byb2Nlc3NvUEs9Mjg4OSwyMDAzMywyMDIxIiwiY3VycmVudE1vZHVsZSI6eyJjZE1vZHVsbyI6IlNHUEUiLCJjZFNpc3RlbWEiOiIxIiwibm1Nb2R1bG8iOiIifX0%3D" TargetMode="External"/><Relationship Id="rId515" Type="http://schemas.openxmlformats.org/officeDocument/2006/relationships/hyperlink" Target="https://sgpe.sea.sc.gov.br/sgpe/openPage?openAddress=eyJhZGRyZXNzIjoiL2NwYXYvdmlzdWFsaXphclByb2Nlc3NvLmRvP3Byb2Nlc3NvUEs9ODksMjAwMzMsMjAyMiIsImN1cnJlbnRNb2R1bGUiOnsiY2RNb2R1bG8iOiJTR1BFIiwiY2RTaXN0ZW1hIjoiMSIsIm5tTW9kdWxvIjoiIn19" TargetMode="External"/><Relationship Id="rId722" Type="http://schemas.openxmlformats.org/officeDocument/2006/relationships/hyperlink" Target="https://sgpe.sea.sc.gov.br/sgpe/openPage?openAddress=eyJhZGRyZXNzIjoiL2NwYXYvdmlzdWFsaXphclByb2Nlc3NvLmRvP3Byb2Nlc3NvUEs9MTY2MCwyMDAzMywyMDIyIiwiY3VycmVudE1vZHVsZSI6eyJjZE1vZHVsbyI6IlNHUEUiLCJjZFNpc3RlbWEiOiIxIiwibm1Nb2R1bG8iOiIifX0%3D" TargetMode="External"/><Relationship Id="rId1145" Type="http://schemas.openxmlformats.org/officeDocument/2006/relationships/hyperlink" Target="https://sgpe.sea.sc.gov.br/sgpe/openPage?openAddress=eyJhZGRyZXNzIjoiL2NwYXYvdmlzdWFsaXphclByb2Nlc3NvLmRvP3Byb2Nlc3NvUEs9NDUyMCwyMDAzMywyMDIyIiwiY3VycmVudE1vZHVsZSI6eyJjZE1vZHVsbyI6IlNHUEUiLCJjZFNpc3RlbWEiOiIxIiwibm1Nb2R1bG8iOiIifX0%3D" TargetMode="External"/><Relationship Id="rId89" Type="http://schemas.openxmlformats.org/officeDocument/2006/relationships/hyperlink" Target="https://sgpe.sea.sc.gov.br/sgpe/openPage?openAddress=eyJhZGRyZXNzIjoiL2NwYXYvdmlzdWFsaXphclByb2Nlc3NvLmRvP3Byb2Nlc3NvUEs9NDA5LDIwMDMzLDIwMjEiLCJjdXJyZW50TW9kdWxlIjp7ImNkTW9kdWxvIjoiU0dQRSIsImNkU2lzdGVtYSI6IjEiLCJubU1vZHVsbyI6IiJ9fQ%3D%3D" TargetMode="External"/><Relationship Id="rId154" Type="http://schemas.openxmlformats.org/officeDocument/2006/relationships/hyperlink" Target="https://sgpe.sea.sc.gov.br/sgpe/openPage?openAddress=eyJhZGRyZXNzIjoiL2NwYXYvdmlzdWFsaXphclByb2Nlc3NvLmRvP3Byb2Nlc3NvUEs9MjI4NywyMDAzMywyMDIxIiwiY3VycmVudE1vZHVsZSI6eyJjZE1vZHVsbyI6IlNHUEUiLCJjZFNpc3RlbWEiOiIxIiwibm1Nb2R1bG8iOiIifX0%3D" TargetMode="External"/><Relationship Id="rId361" Type="http://schemas.openxmlformats.org/officeDocument/2006/relationships/hyperlink" Target="https://sgpe.sea.sc.gov.br/sgpe/openPage?openAddress=eyJhZGRyZXNzIjoiL2NwYXYvdmlzdWFsaXphclByb2Nlc3NvLmRvP3Byb2Nlc3NvUEs9Mjg4OSwyMDAzMywyMDIxIiwiY3VycmVudE1vZHVsZSI6eyJjZE1vZHVsbyI6IlNHUEUiLCJjZFNpc3RlbWEiOiIxIiwibm1Nb2R1bG8iOiIifX0%3D" TargetMode="External"/><Relationship Id="rId599" Type="http://schemas.openxmlformats.org/officeDocument/2006/relationships/hyperlink" Target="https://sgpe.sea.sc.gov.br/sgpe/openPage?openAddress=eyJhZGRyZXNzIjoiL2NwYXYvdmlzdWFsaXphclByb2Nlc3NvLmRvP3Byb2Nlc3NvUEs9ODU2LDIwMDMzLDIwMjIiLCJjdXJyZW50TW9kdWxlIjp7ImNkTW9kdWxvIjoiU0dQRSIsImNkU2lzdGVtYSI6IjEiLCJubU1vZHVsbyI6IiJ9fQ%3D%3D" TargetMode="External"/><Relationship Id="rId1005" Type="http://schemas.openxmlformats.org/officeDocument/2006/relationships/hyperlink" Target="https://sgpe.sea.sc.gov.br/sgpe/openPage?openAddress=eyJhZGRyZXNzIjoiL2NwYXYvdmlzdWFsaXphclByb2Nlc3NvLmRvP3Byb2Nlc3NvUEs9MTc4NCwyMDAzMywyMDIyIiwiY3VycmVudE1vZHVsZSI6eyJjZE1vZHVsbyI6IlNHUEUiLCJjZFNpc3RlbWEiOiIxIiwibm1Nb2R1bG8iOiIifX0%3D" TargetMode="External"/><Relationship Id="rId1212" Type="http://schemas.openxmlformats.org/officeDocument/2006/relationships/hyperlink" Target="https://sgpe.sea.sc.gov.br/sgpe/openPage?openAddress=eyJhZGRyZXNzIjoiL2NwYXYvdmlzdWFsaXphclByb2Nlc3NvLmRvP3Byb2Nlc3NvUEs9NTU1LDIwMDMzLDIwMjMiLCJjdXJyZW50TW9kdWxlIjp7ImNkTW9kdWxvIjoiU0dQRSIsImNkU2lzdGVtYSI6IjEiLCJubU1vZHVsbyI6IiJ9fQ%3D%3D" TargetMode="External"/><Relationship Id="rId459" Type="http://schemas.openxmlformats.org/officeDocument/2006/relationships/hyperlink" Target="https://sgpe.sea.sc.gov.br/sgpe/openPage?openAddress=eyJhZGRyZXNzIjoiL2NwYXYvdmlzdWFsaXphclByb2Nlc3NvLmRvP3Byb2Nlc3NvUEs9MzM3MCwyMDAzMywyMDIxIiwiY3VycmVudE1vZHVsZSI6eyJjZE1vZHVsbyI6IlNHUEUiLCJjZFNpc3RlbWEiOiIxIiwibm1Nb2R1bG8iOiIifX0%3D" TargetMode="External"/><Relationship Id="rId666" Type="http://schemas.openxmlformats.org/officeDocument/2006/relationships/hyperlink" Target="https://sgpe.sea.sc.gov.br/sgpe/openPage?openAddress=eyJhZGRyZXNzIjoiL2NwYXYvdmlzdWFsaXphclByb2Nlc3NvLmRvP3Byb2Nlc3NvUEs9MTIxNiwyMDAzMywyMDIyIiwiY3VycmVudE1vZHVsZSI6eyJjZE1vZHVsbyI6IlNHUEUiLCJjZFNpc3RlbWEiOiIxIiwibm1Nb2R1bG8iOiIifX0%3D" TargetMode="External"/><Relationship Id="rId873" Type="http://schemas.openxmlformats.org/officeDocument/2006/relationships/hyperlink" Target="https://sgpe.sea.sc.gov.br/sgpe/openPage?openAddress=eyJhZGRyZXNzIjoiL2NwYXYvdmlzdWFsaXphclByb2Nlc3NvLmRvP3Byb2Nlc3NvUEs9MjQ1OSwyMDAzMywyMDIyIiwiY3VycmVudE1vZHVsZSI6eyJjZE1vZHVsbyI6IlNHUEUiLCJjZFNpc3RlbWEiOiIxIiwibm1Nb2R1bG8iOiIifX0%3D" TargetMode="External"/><Relationship Id="rId1089" Type="http://schemas.openxmlformats.org/officeDocument/2006/relationships/hyperlink" Target="https://sgpe.sea.sc.gov.br/sgpe/openPage?openAddress=eyJhZGRyZXNzIjoiL2NwYXYvdmlzdWFsaXphclByb2Nlc3NvLmRvP3Byb2Nlc3NvUEs9NDQ1MCwyMDAzMywyMDIyIiwiY3VycmVudE1vZHVsZSI6eyJjZE1vZHVsbyI6IlNHUEUiLCJjZFNpc3RlbWEiOiIxIiwibm1Nb2R1bG8iOiIifX0%3D" TargetMode="External"/><Relationship Id="rId16" Type="http://schemas.openxmlformats.org/officeDocument/2006/relationships/hyperlink" Target="https://sgpe.sea.sc.gov.br/sgpe/openPage?openAddress=eyJhZGRyZXNzIjoiL2NwYXYvdmlzdWFsaXphclByb2Nlc3NvLmRvP3Byb2Nlc3NvUEs9ODYyLDIwMDMzLDIwMjEiLCJjdXJyZW50TW9kdWxlIjp7ImNkTW9kdWxvIjoiU0dQRSIsImNkU2lzdGVtYSI6IjEiLCJubU1vZHVsbyI6IiJ9fQ%3D%3D" TargetMode="External"/><Relationship Id="rId221" Type="http://schemas.openxmlformats.org/officeDocument/2006/relationships/hyperlink" Target="https://sgpe.sea.sc.gov.br/sgpe/openPage?openAddress=eyJhZGRyZXNzIjoiL2NwYXYvdmlzdWFsaXphclByb2Nlc3NvLmRvP3Byb2Nlc3NvUEs9MTYyMCwyMDAzMywyMDIxIiwiY3VycmVudE1vZHVsZSI6eyJjZE1vZHVsbyI6IlNHUEUiLCJjZFNpc3RlbWEiOiIxIiwibm1Nb2R1bG8iOiIifX0%3D" TargetMode="External"/><Relationship Id="rId319" Type="http://schemas.openxmlformats.org/officeDocument/2006/relationships/hyperlink" Target="https://sgpe.sea.sc.gov.br/sgpe/openPage?openAddress=eyJhZGRyZXNzIjoiL2NwYXYvdmlzdWFsaXphclByb2Nlc3NvLmRvP3Byb2Nlc3NvUEs9MzA0OSwyMDAzMywyMDIxIiwiY3VycmVudE1vZHVsZSI6eyJjZE1vZHVsbyI6IlNHUEUiLCJjZFNpc3RlbWEiOiIxIiwibm1Nb2R1bG8iOiIifX0%3D" TargetMode="External"/><Relationship Id="rId526" Type="http://schemas.openxmlformats.org/officeDocument/2006/relationships/hyperlink" Target="https://sgpe.sea.sc.gov.br/sgpe/openPage?openAddress=eyJhZGRyZXNzIjoiL2NwYXYvdmlzdWFsaXphclByb2Nlc3NvLmRvP3Byb2Nlc3NvUEs9Njg4LDIwMDMzLDIwMjIiLCJjdXJyZW50TW9kdWxlIjp7ImNkTW9kdWxvIjoiU0dQRSIsImNkU2lzdGVtYSI6IjEiLCJubU1vZHVsbyI6IiJ9fQ%3D%3D" TargetMode="External"/><Relationship Id="rId1156" Type="http://schemas.openxmlformats.org/officeDocument/2006/relationships/hyperlink" Target="https://sgpe.sea.sc.gov.br/sgpe/openPage?openAddress=eyJhZGRyZXNzIjoiL2NwYXYvdmlzdWFsaXphclByb2Nlc3NvLmRvP3Byb2Nlc3NvUEs9MjAxLDIwMDMzLDIwMjMiLCJjdXJyZW50TW9kdWxlIjp7ImNkTW9kdWxvIjoiU0dQRSIsImNkU2lzdGVtYSI6IjEiLCJubU1vZHVsbyI6IiJ9fQ%3D%3D" TargetMode="External"/><Relationship Id="rId733" Type="http://schemas.openxmlformats.org/officeDocument/2006/relationships/hyperlink" Target="https://sgpe.sea.sc.gov.br/sgpe/openPage?openAddress=eyJhZGRyZXNzIjoiL2NwYXYvdmlzdWFsaXphclByb2Nlc3NvLmRvP3Byb2Nlc3NvUEs9MTY3MCwyMDAzMywyMDIyIiwiY3VycmVudE1vZHVsZSI6eyJjZE1vZHVsbyI6IlNHUEUiLCJjZFNpc3RlbWEiOiIxIiwibm1Nb2R1bG8iOiIifX0%3D" TargetMode="External"/><Relationship Id="rId940" Type="http://schemas.openxmlformats.org/officeDocument/2006/relationships/hyperlink" Target="https://sgpe.sea.sc.gov.br/sgpe/openPage?openAddress=eyJhZGRyZXNzIjoiL2NwYXYvdmlzdWFsaXphclByb2Nlc3NvLmRvP3Byb2Nlc3NvUEs9MzA2MCwyMDAzMywyMDIyIiwiY3VycmVudE1vZHVsZSI6eyJjZE1vZHVsbyI6IlNHUEUiLCJjZFNpc3RlbWEiOiIxIiwibm1Nb2R1bG8iOiIifX0%3D" TargetMode="External"/><Relationship Id="rId1016" Type="http://schemas.openxmlformats.org/officeDocument/2006/relationships/hyperlink" Target="https://sgpe.sea.sc.gov.br/sgpe/openPage?openAddress=eyJhZGRyZXNzIjoiL2NwYXYvdmlzdWFsaXphclByb2Nlc3NvLmRvP3Byb2Nlc3NvUEs9MzY5NywyMDAzMywyMDIyIiwiY3VycmVudE1vZHVsZSI6eyJjZE1vZHVsbyI6IlNHUEUiLCJjZFNpc3RlbWEiOiIxIiwibm1Nb2R1bG8iOiIifX0%3D" TargetMode="External"/><Relationship Id="rId165" Type="http://schemas.openxmlformats.org/officeDocument/2006/relationships/hyperlink" Target="https://sgpe.sea.sc.gov.br/sgpe/openPage?openAddress=eyJhZGRyZXNzIjoiL2NwYXYvdmlzdWFsaXphclByb2Nlc3NvLmRvP3Byb2Nlc3NvUEs9MjkwNSwyMDAzMywyMDIxIiwiY3VycmVudE1vZHVsZSI6eyJjZE1vZHVsbyI6IlNHUEUiLCJjZFNpc3RlbWEiOiIxIiwibm1Nb2R1bG8iOiIifX0%3D" TargetMode="External"/><Relationship Id="rId372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677" Type="http://schemas.openxmlformats.org/officeDocument/2006/relationships/hyperlink" Target="https://sgpe.sea.sc.gov.br/sgpe/openPage?openAddress=eyJhZGRyZXNzIjoiL2NwYXYvdmlzdWFsaXphclByb2Nlc3NvLmRvP3Byb2Nlc3NvUEs9MTAwNywyMDAzMywyMDIyIiwiY3VycmVudE1vZHVsZSI6eyJjZE1vZHVsbyI6IlNHUEUiLCJjZFNpc3RlbWEiOiIxIiwibm1Nb2R1bG8iOiIifX0%3D" TargetMode="External"/><Relationship Id="rId800" Type="http://schemas.openxmlformats.org/officeDocument/2006/relationships/hyperlink" Target="https://sgpe.sea.sc.gov.br/sgpe/openPage?openAddress=eyJhZGRyZXNzIjoiL2NwYXYvdmlzdWFsaXphclByb2Nlc3NvLmRvP3Byb2Nlc3NvUEs9MTg5OSwyMDAzMywyMDIyIiwiY3VycmVudE1vZHVsZSI6eyJjZE1vZHVsbyI6IlNHUEUiLCJjZFNpc3RlbWEiOiIxIiwibm1Nb2R1bG8iOiIifX0%3D" TargetMode="External"/><Relationship Id="rId1223" Type="http://schemas.openxmlformats.org/officeDocument/2006/relationships/hyperlink" Target="https://sgpe.sea.sc.gov.br/sgpe/openPage?openAddress=eyJhZGRyZXNzIjoiL2NwYXYvdmlzdWFsaXphclByb2Nlc3NvLmRvP3Byb2Nlc3NvUEs9NzU0LDIwMDMzLDIwMjMiLCJjdXJyZW50TW9kdWxlIjp7ImNkTW9kdWxvIjoiU0dQRSIsImNkU2lzdGVtYSI6IjEiLCJubU1vZHVsbyI6IiJ9fQ%3D%3D" TargetMode="External"/><Relationship Id="rId232" Type="http://schemas.openxmlformats.org/officeDocument/2006/relationships/hyperlink" Target="https://sgpe.sea.sc.gov.br/sgpe/openPage?openAddress=eyJhZGRyZXNzIjoiL2NwYXYvdmlzdWFsaXphclByb2Nlc3NvLmRvP3Byb2Nlc3NvUEs9MjQ1OCwyMDAzMywyMDIxIiwiY3VycmVudE1vZHVsZSI6eyJjZE1vZHVsbyI6IlNHUEUiLCJjZFNpc3RlbWEiOiIxIiwibm1Nb2R1bG8iOiIifX0%3D" TargetMode="External"/><Relationship Id="rId884" Type="http://schemas.openxmlformats.org/officeDocument/2006/relationships/hyperlink" Target="https://sgpe.sea.sc.gov.br/sgpe/openPage?openAddress=eyJhZGRyZXNzIjoiL2NwYXYvdmlzdWFsaXphclByb2Nlc3NvLmRvP3Byb2Nlc3NvUEs9MjQ4NiwyMDAzMywyMDIyIiwiY3VycmVudE1vZHVsZSI6eyJjZE1vZHVsbyI6IlNHUEUiLCJjZFNpc3RlbWEiOiIxIiwibm1Nb2R1bG8iOiIifX0%3D" TargetMode="External"/><Relationship Id="rId27" Type="http://schemas.openxmlformats.org/officeDocument/2006/relationships/hyperlink" Target="https://sgpe.sea.sc.gov.br/sgpe/openPage?openAddress=eyJhZGRyZXNzIjoiL2NwYXYvdmlzdWFsaXphclByb2Nlc3NvLmRvP3Byb2Nlc3NvUEs9Mzg3OCwyMDAzMywyMDIwIiwiY3VycmVudE1vZHVsZSI6eyJjZE1vZHVsbyI6IlNHUEUiLCJjZFNpc3RlbWEiOiIxIiwibm1Nb2R1bG8iOiIifX0%3D" TargetMode="External"/><Relationship Id="rId537" Type="http://schemas.openxmlformats.org/officeDocument/2006/relationships/hyperlink" Target="https://sgpe.sea.sc.gov.br/sgpe/openPage?openAddress=eyJhZGRyZXNzIjoiL2NwYXYvdmlzdWFsaXphclByb2Nlc3NvLmRvP3Byb2Nlc3NvUEs9Nzc2LDIwMDMzLDIwMjIiLCJjdXJyZW50TW9kdWxlIjp7ImNkTW9kdWxvIjoiU0dQRSIsImNkU2lzdGVtYSI6IjEiLCJubU1vZHVsbyI6IiJ9fQ%3D%3D" TargetMode="External"/><Relationship Id="rId744" Type="http://schemas.openxmlformats.org/officeDocument/2006/relationships/hyperlink" Target="https://sgpe.sea.sc.gov.br/sgpe/openPage?openAddress=eyJhZGRyZXNzIjoiL2NwYXYvdmlzdWFsaXphclByb2Nlc3NvLmRvP3Byb2Nlc3NvUEs9MTY3NiwyMDAzMywyMDIyIiwiY3VycmVudE1vZHVsZSI6eyJjZE1vZHVsbyI6IlNHUEUiLCJjZFNpc3RlbWEiOiIxIiwibm1Nb2R1bG8iOiIifX0%3D" TargetMode="External"/><Relationship Id="rId951" Type="http://schemas.openxmlformats.org/officeDocument/2006/relationships/hyperlink" Target="https://sgpe.sea.sc.gov.br/sgpe/openPage?openAddress=eyJhZGRyZXNzIjoiL2NwYXYvdmlzdWFsaXphclByb2Nlc3NvLmRvP3Byb2Nlc3NvUEs9MzA1NywyMDAzMywyMDIyIiwiY3VycmVudE1vZHVsZSI6eyJjZE1vZHVsbyI6IlNHUEUiLCJjZFNpc3RlbWEiOiIxIiwibm1Nb2R1bG8iOiIifX0%3D" TargetMode="External"/><Relationship Id="rId1167" Type="http://schemas.openxmlformats.org/officeDocument/2006/relationships/hyperlink" Target="https://sgpe.sea.sc.gov.br/sgpe/openPage?openAddress=eyJhZGRyZXNzIjoiL2NwYXYvdmlzdWFsaXphclByb2Nlc3NvLmRvP3Byb2Nlc3NvUEs9MjcwLDIwMDMzLDIwMjMiLCJjdXJyZW50TW9kdWxlIjp7ImNkTW9kdWxvIjoiU0dQRSIsImNkU2lzdGVtYSI6IjEiLCJubU1vZHVsbyI6IiJ9fQ%3D%3D" TargetMode="External"/><Relationship Id="rId80" Type="http://schemas.openxmlformats.org/officeDocument/2006/relationships/hyperlink" Target="https://sgpe.sea.sc.gov.br/sgpe/openPage?openAddress=eyJhZGRyZXNzIjoiL2NwYXYvdmlzdWFsaXphclByb2Nlc3NvLmRvP3Byb2Nlc3NvUEs9MTMzLDIwMDMzLDIwMjEiLCJjdXJyZW50TW9kdWxlIjp7ImNkTW9kdWxvIjoiU0dQRSIsImNkU2lzdGVtYSI6IjEiLCJubU1vZHVsbyI6IiJ9fQ%3D%3D" TargetMode="External"/><Relationship Id="rId176" Type="http://schemas.openxmlformats.org/officeDocument/2006/relationships/hyperlink" Target="https://sgpe.sea.sc.gov.br/sgpe/openPage?openAddress=eyJhZGRyZXNzIjoiL2NwYXYvdmlzdWFsaXphclByb2Nlc3NvLmRvP3Byb2Nlc3NvUEs9MjMzMywyMDAzMywyMDIxIiwiY3VycmVudE1vZHVsZSI6eyJjZE1vZHVsbyI6IlNHUEUiLCJjZFNpc3RlbWEiOiIxIiwibm1Nb2R1bG8iOiIifX0%3D" TargetMode="External"/><Relationship Id="rId383" Type="http://schemas.openxmlformats.org/officeDocument/2006/relationships/hyperlink" Target="https://sgpe.sea.sc.gov.br/sgpe/openPage?openAddress=eyJhZGRyZXNzIjoiL2NwYXYvdmlzdWFsaXphclByb2Nlc3NvLmRvP3Byb2Nlc3NvUEs9MzAxMywyMDAzMywyMDIxIiwiY3VycmVudE1vZHVsZSI6eyJjZE1vZHVsbyI6IlNHUEUiLCJjZFNpc3RlbWEiOiIxIiwibm1Nb2R1bG8iOiIifX0%3D" TargetMode="External"/><Relationship Id="rId590" Type="http://schemas.openxmlformats.org/officeDocument/2006/relationships/hyperlink" Target="https://sgpe.sea.sc.gov.br/sgpe/openPage?openAddress=eyJhZGRyZXNzIjoiL2NwYXYvdmlzdWFsaXphclByb2Nlc3NvLmRvP3Byb2Nlc3NvUEs9MzA5LDIwMDMzLDIwMjIiLCJjdXJyZW50TW9kdWxlIjp7ImNkTW9kdWxvIjoiU0dQRSIsImNkU2lzdGVtYSI6IjEiLCJubU1vZHVsbyI6IiJ9fQ%3D%3D" TargetMode="External"/><Relationship Id="rId604" Type="http://schemas.openxmlformats.org/officeDocument/2006/relationships/hyperlink" Target="https://sgpe.sea.sc.gov.br/sgpe/openPage?openAddress=eyJhZGRyZXNzIjoiL2NwYXYvdmlzdWFsaXphclByb2Nlc3NvLmRvP3Byb2Nlc3NvUEs9MTAxNSwyMDAzMywyMDIyIiwiY3VycmVudE1vZHVsZSI6eyJjZE1vZHVsbyI6IlNHUEUiLCJjZFNpc3RlbWEiOiIxIiwibm1Nb2R1bG8iOiIifX0%3D" TargetMode="External"/><Relationship Id="rId811" Type="http://schemas.openxmlformats.org/officeDocument/2006/relationships/hyperlink" Target="https://sgpe.sea.sc.gov.br/sgpe/openPage?openAddress=eyJhZGRyZXNzIjoiL2NwYXYvdmlzdWFsaXphclByb2Nlc3NvLmRvP3Byb2Nlc3NvUEs9MTU0OCwyMDAzMywyMDIyIiwiY3VycmVudE1vZHVsZSI6eyJjZE1vZHVsbyI6IlNHUEUiLCJjZFNpc3RlbWEiOiIxIiwibm1Nb2R1bG8iOiIifX0%3D" TargetMode="External"/><Relationship Id="rId1027" Type="http://schemas.openxmlformats.org/officeDocument/2006/relationships/hyperlink" Target="https://sgpe.sea.sc.gov.br/sgpe/openPage?openAddress=eyJhZGRyZXNzIjoiL2NwYXYvdmlzdWFsaXphclByb2Nlc3NvLmRvP3Byb2Nlc3NvUEs9NDE3OSwyMDAzMywyMDIyIiwiY3VycmVudE1vZHVsZSI6eyJjZE1vZHVsbyI6IlNHUEUiLCJjZFNpc3RlbWEiOiIxIiwibm1Nb2R1bG8iOiIifX0%3D" TargetMode="External"/><Relationship Id="rId243" Type="http://schemas.openxmlformats.org/officeDocument/2006/relationships/hyperlink" Target="https://sgpe.sea.sc.gov.br/sgpe/openPage?openAddress=eyJhZGRyZXNzIjoiL2NwYXYvdmlzdWFsaXphclByb2Nlc3NvLmRvP3Byb2Nlc3NvUEs9MTc2OSwyMDAzMywyMDIxIiwiY3VycmVudE1vZHVsZSI6eyJjZE1vZHVsbyI6IlNHUEUiLCJjZFNpc3RlbWEiOiIxIiwibm1Nb2R1bG8iOiIifX0%3D" TargetMode="External"/><Relationship Id="rId450" Type="http://schemas.openxmlformats.org/officeDocument/2006/relationships/hyperlink" Target="https://sgpe.sea.sc.gov.br/sgpe/openPage?openAddress=eyJhZGRyZXNzIjoiL2NwYXYvdmlzdWFsaXphclByb2Nlc3NvLmRvP3Byb2Nlc3NvUEs9MzM2OSwyMDAzMywyMDIxIiwiY3VycmVudE1vZHVsZSI6eyJjZE1vZHVsbyI6IlNHUEUiLCJjZFNpc3RlbWEiOiIxIiwibm1Nb2R1bG8iOiIifX0%3D" TargetMode="External"/><Relationship Id="rId688" Type="http://schemas.openxmlformats.org/officeDocument/2006/relationships/hyperlink" Target="https://sgpe.sea.sc.gov.br/sgpe/openPage?openAddress=eyJhZGRyZXNzIjoiL2NwYXYvdmlzdWFsaXphclByb2Nlc3NvLmRvP3Byb2Nlc3NvUEs9MTI2OSwyMDAzMywyMDIyIiwiY3VycmVudE1vZHVsZSI6eyJjZE1vZHVsbyI6IlNHUEUiLCJjZFNpc3RlbWEiOiIxIiwibm1Nb2R1bG8iOiIifX0%3D" TargetMode="External"/><Relationship Id="rId895" Type="http://schemas.openxmlformats.org/officeDocument/2006/relationships/hyperlink" Target="https://sgpe.sea.sc.gov.br/sgpe/openPage?openAddress=eyJhZGRyZXNzIjoiL2NwYXYvdmlzdWFsaXphclByb2Nlc3NvLmRvP3Byb2Nlc3NvUEs9MzAwNCwyMDAzMywyMDIyIiwiY3VycmVudE1vZHVsZSI6eyJjZE1vZHVsbyI6IlNHUEUiLCJjZFNpc3RlbWEiOiIxIiwibm1Nb2R1bG8iOiIifX0%3D" TargetMode="External"/><Relationship Id="rId909" Type="http://schemas.openxmlformats.org/officeDocument/2006/relationships/hyperlink" Target="https://sgpe.sea.sc.gov.br/sgpe/openPage?openAddress=eyJhZGRyZXNzIjoiL2NwYXYvdmlzdWFsaXphclByb2Nlc3NvLmRvP3Byb2Nlc3NvUEs9MzAzNiwyMDAzMywyMDIyIiwiY3VycmVudE1vZHVsZSI6eyJjZE1vZHVsbyI6IlNHUEUiLCJjZFNpc3RlbWEiOiIxIiwibm1Nb2R1bG8iOiIifX0%3D" TargetMode="External"/><Relationship Id="rId1080" Type="http://schemas.openxmlformats.org/officeDocument/2006/relationships/hyperlink" Target="https://sgpe.sea.sc.gov.br/sgpe/openPage?openAddress=eyJhZGRyZXNzIjoiL2NwYXYvdmlzdWFsaXphclByb2Nlc3NvLmRvP3Byb2Nlc3NvUEs9NDM2MSwyMDAzMywyMDIyIiwiY3VycmVudE1vZHVsZSI6eyJjZE1vZHVsbyI6IlNHUEUiLCJjZFNpc3RlbWEiOiIxIiwibm1Nb2R1bG8iOiIifX0%3D" TargetMode="External"/><Relationship Id="rId38" Type="http://schemas.openxmlformats.org/officeDocument/2006/relationships/hyperlink" Target="https://sgpe.sea.sc.gov.br/sgpe/openPage?openAddress=eyJhZGRyZXNzIjoiL2NwYXYvdmlzdWFsaXphclByb2Nlc3NvLmRvP3Byb2Nlc3NvUEs9ODQwLDIwMDMzLDIwMjEiLCJjdXJyZW50TW9kdWxlIjp7ImNkTW9kdWxvIjoiU0dQRSIsImNkU2lzdGVtYSI6IjEiLCJubU1vZHVsbyI6IiJ9fQ%3D%3D" TargetMode="External"/><Relationship Id="rId103" Type="http://schemas.openxmlformats.org/officeDocument/2006/relationships/hyperlink" Target="https://sgpe.sea.sc.gov.br/sgpe/openPage?openAddress=eyJhZGRyZXNzIjoiL2NwYXYvdmlzdWFsaXphclByb2Nlc3NvLmRvP3Byb2Nlc3NvUEs9MTgwNCwyMDAzMywyMDIxIiwiY3VycmVudE1vZHVsZSI6eyJjZE1vZHVsbyI6IlNHUEUiLCJjZFNpc3RlbWEiOiIxIiwibm1Nb2R1bG8iOiIifX0%3D" TargetMode="External"/><Relationship Id="rId310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548" Type="http://schemas.openxmlformats.org/officeDocument/2006/relationships/hyperlink" Target="https://sgpe.sea.sc.gov.br/sgpe/openPage?openAddress=eyJhZGRyZXNzIjoiL2NwYXYvdmlzdWFsaXphclByb2Nlc3NvLmRvP3Byb2Nlc3NvUEs9NzkwLDIwMDMzLDIwMjIiLCJjdXJyZW50TW9kdWxlIjp7ImNkTW9kdWxvIjoiU0dQRSIsImNkU2lzdGVtYSI6IjEiLCJubU1vZHVsbyI6IiJ9fQ%3D%3D" TargetMode="External"/><Relationship Id="rId755" Type="http://schemas.openxmlformats.org/officeDocument/2006/relationships/hyperlink" Target="https://sgpe.sea.sc.gov.br/sgpe/openPage?openAddress=eyJhZGRyZXNzIjoiL2NwYXYvdmlzdWFsaXphclByb2Nlc3NvLmRvP3Byb2Nlc3NvUEs9MTY4MCwyMDAzMywyMDIyIiwiY3VycmVudE1vZHVsZSI6eyJjZE1vZHVsbyI6IlNHUEUiLCJjZFNpc3RlbWEiOiIxIiwibm1Nb2R1bG8iOiIifX0%3D" TargetMode="External"/><Relationship Id="rId962" Type="http://schemas.openxmlformats.org/officeDocument/2006/relationships/hyperlink" Target="https://sgpe.sea.sc.gov.br/sgpe/openPage?openAddress=eyJhZGRyZXNzIjoiL2NwYXYvdmlzdWFsaXphclByb2Nlc3NvLmRvP3Byb2Nlc3NvUEs9MzA1OCwyMDAzMywyMDIyIiwiY3VycmVudE1vZHVsZSI6eyJjZE1vZHVsbyI6IlNHUEUiLCJjZFNpc3RlbWEiOiIxIiwibm1Nb2R1bG8iOiIifX0%3D" TargetMode="External"/><Relationship Id="rId1178" Type="http://schemas.openxmlformats.org/officeDocument/2006/relationships/hyperlink" Target="https://sgpe.sea.sc.gov.br/sgpe/openPage?openAddress=eyJhZGRyZXNzIjoiL2NwYXYvdmlzdWFsaXphclByb2Nlc3NvLmRvP3Byb2Nlc3NvUEs9Mjk2LDIwMDMzLDIwMjMiLCJjdXJyZW50TW9kdWxlIjp7ImNkTW9kdWxvIjoiU0dQRSIsImNkU2lzdGVtYSI6IjEiLCJubU1vZHVsbyI6IiJ9fQ%3D%3D" TargetMode="External"/><Relationship Id="rId91" Type="http://schemas.openxmlformats.org/officeDocument/2006/relationships/hyperlink" Target="https://sgpe.sea.sc.gov.br/sgpe/openPage?openAddress=eyJhZGRyZXNzIjoiL2NwYXYvdmlzdWFsaXphclByb2Nlc3NvLmRvP3Byb2Nlc3NvUEs9NDA5LDIwMDMzLDIwMjEiLCJjdXJyZW50TW9kdWxlIjp7ImNkTW9kdWxvIjoiU0dQRSIsImNkU2lzdGVtYSI6IjEiLCJubU1vZHVsbyI6IiJ9fQ%3D%3D" TargetMode="External"/><Relationship Id="rId187" Type="http://schemas.openxmlformats.org/officeDocument/2006/relationships/hyperlink" Target="https://sgpe.sea.sc.gov.br/sgpe/openPage?openAddress=eyJhZGRyZXNzIjoiL2NwYXYvdmlzdWFsaXphclByb2Nlc3NvLmRvP3Byb2Nlc3NvUEs9MjA5MSwyMDAzMywyMDIxIiwiY3VycmVudE1vZHVsZSI6eyJjZE1vZHVsbyI6IlNHUEUiLCJjZFNpc3RlbWEiOiIxIiwibm1Nb2R1bG8iOiIifX0%3D" TargetMode="External"/><Relationship Id="rId394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408" Type="http://schemas.openxmlformats.org/officeDocument/2006/relationships/hyperlink" Target="https://sgpe.sea.sc.gov.br/sgpe/openPage?openAddress=eyJhZGRyZXNzIjoiL2NwYXYvdmlzdWFsaXphclByb2Nlc3NvLmRvP3Byb2Nlc3NvUEs9MzkwNiwyMDAzMywyMDIwIiwiY3VycmVudE1vZHVsZSI6eyJjZE1vZHVsbyI6IlNHUEUiLCJjZFNpc3RlbWEiOiIxIiwibm1Nb2R1bG8iOiIifX0%3D" TargetMode="External"/><Relationship Id="rId615" Type="http://schemas.openxmlformats.org/officeDocument/2006/relationships/hyperlink" Target="https://sgpe.sea.sc.gov.br/sgpe/openPage?openAddress=eyJhZGRyZXNzIjoiL2NwYXYvdmlzdWFsaXphclByb2Nlc3NvLmRvP3Byb2Nlc3NvUEs9NzAzLDIwMDMzLDIwMjIiLCJjdXJyZW50TW9kdWxlIjp7ImNkTW9kdWxvIjoiU0dQRSIsImNkU2lzdGVtYSI6IjEiLCJubU1vZHVsbyI6IiJ9fQ%3D%3D" TargetMode="External"/><Relationship Id="rId822" Type="http://schemas.openxmlformats.org/officeDocument/2006/relationships/hyperlink" Target="https://sgpe.sea.sc.gov.br/sgpe/openPage?openAddress=eyJhZGRyZXNzIjoiL2NwYXYvdmlzdWFsaXphclByb2Nlc3NvLmRvP3Byb2Nlc3NvUEs9MjE1NSwyMDAzMywyMDIyIiwiY3VycmVudE1vZHVsZSI6eyJjZE1vZHVsbyI6IlNHUEUiLCJjZFNpc3RlbWEiOiIxIiwibm1Nb2R1bG8iOiIifX0%3D" TargetMode="External"/><Relationship Id="rId1038" Type="http://schemas.openxmlformats.org/officeDocument/2006/relationships/hyperlink" Target="https://sgpe.sea.sc.gov.br/sgpe/openPage?openAddress=eyJhZGRyZXNzIjoiL2NwYXYvdmlzdWFsaXphclByb2Nlc3NvLmRvP3Byb2Nlc3NvUEs9NDIyNiwyMDAzMywyMDIyIiwiY3VycmVudE1vZHVsZSI6eyJjZE1vZHVsbyI6IlNHUEUiLCJjZFNpc3RlbWEiOiIxIiwibm1Nb2R1bG8iOiIifX0%3D" TargetMode="External"/><Relationship Id="rId254" Type="http://schemas.openxmlformats.org/officeDocument/2006/relationships/hyperlink" Target="https://sgpe.sea.sc.gov.br/sgpe/openPage?openAddress=eyJhZGRyZXNzIjoiL2NwYXYvdmlzdWFsaXphclByb2Nlc3NvLmRvP3Byb2Nlc3NvUEs9MTc3MywyMDAzMywyMDIxIiwiY3VycmVudE1vZHVsZSI6eyJjZE1vZHVsbyI6IlNHUEUiLCJjZFNpc3RlbWEiOiIxIiwibm1Nb2R1bG8iOiIifX0%3D" TargetMode="External"/><Relationship Id="rId699" Type="http://schemas.openxmlformats.org/officeDocument/2006/relationships/hyperlink" Target="https://sgpe.sea.sc.gov.br/sgpe/openPage?openAddress=eyJhZGRyZXNzIjoiL2NwYXYvdmlzdWFsaXphclByb2Nlc3NvLmRvP3Byb2Nlc3NvUEs9MTYzNiwyMDAzMywyMDIyIiwiY3VycmVudE1vZHVsZSI6eyJjZE1vZHVsbyI6IlNHUEUiLCJjZFNpc3RlbWEiOiIxIiwibm1Nb2R1bG8iOiIifX0%3D" TargetMode="External"/><Relationship Id="rId1091" Type="http://schemas.openxmlformats.org/officeDocument/2006/relationships/hyperlink" Target="https://sgpe.sea.sc.gov.br/sgpe/openPage?openAddress=eyJhZGRyZXNzIjoiL2NwYXYvdmlzdWFsaXphclByb2Nlc3NvLmRvP3Byb2Nlc3NvUEs9NDQ1MCwyMDAzMywyMDIyIiwiY3VycmVudE1vZHVsZSI6eyJjZE1vZHVsbyI6IlNHUEUiLCJjZFNpc3RlbWEiOiIxIiwibm1Nb2R1bG8iOiIifX0%3D" TargetMode="External"/><Relationship Id="rId1105" Type="http://schemas.openxmlformats.org/officeDocument/2006/relationships/hyperlink" Target="https://sgpe.sea.sc.gov.br/sgpe/openPage?openAddress=eyJhZGRyZXNzIjoiL2NwYXYvdmlzdWFsaXphclByb2Nlc3NvLmRvP3Byb2Nlc3NvUEs9NDQ3NywyMDAzMywyMDIyIiwiY3VycmVudE1vZHVsZSI6eyJjZE1vZHVsbyI6IlNHUEUiLCJjZFNpc3RlbWEiOiIxIiwibm1Nb2R1bG8iOiIifX0%3D" TargetMode="External"/><Relationship Id="rId49" Type="http://schemas.openxmlformats.org/officeDocument/2006/relationships/hyperlink" Target="https://sgpe.sea.sc.gov.br/sgpe/openPage?openAddress=eyJhZGRyZXNzIjoiL2NwYXYvdmlzdWFsaXphclByb2Nlc3NvLmRvP3Byb2Nlc3NvUEs9MTQ2MCwyMDAzMywyMDIxIiwiY3VycmVudE1vZHVsZSI6eyJjZE1vZHVsbyI6IlNHUEUiLCJjZFNpc3RlbWEiOiIxIiwibm1Nb2R1bG8iOiIifX0%3D" TargetMode="External"/><Relationship Id="rId114" Type="http://schemas.openxmlformats.org/officeDocument/2006/relationships/hyperlink" Target="https://sgpe.sea.sc.gov.br/sgpe/openPage?openAddress=eyJhZGRyZXNzIjoiL2NwYXYvdmlzdWFsaXphclByb2Nlc3NvLmRvP3Byb2Nlc3NvUEs9MjI4MSwyMDAzMywyMDIxIiwiY3VycmVudE1vZHVsZSI6eyJjZE1vZHVsbyI6IlNHUEUiLCJjZFNpc3RlbWEiOiIxIiwibm1Nb2R1bG8iOiIifX0%3D" TargetMode="External"/><Relationship Id="rId461" Type="http://schemas.openxmlformats.org/officeDocument/2006/relationships/hyperlink" Target="https://sgpe.sea.sc.gov.br/sgpe/openPage?openAddress=eyJhZGRyZXNzIjoiL2NwYXYvdmlzdWFsaXphclByb2Nlc3NvLmRvP3Byb2Nlc3NvUEs9MzM3MCwyMDAzMywyMDIxIiwiY3VycmVudE1vZHVsZSI6eyJjZE1vZHVsbyI6IlNHUEUiLCJjZFNpc3RlbWEiOiIxIiwibm1Nb2R1bG8iOiIifX0%3D" TargetMode="External"/><Relationship Id="rId559" Type="http://schemas.openxmlformats.org/officeDocument/2006/relationships/hyperlink" Target="https://sgpe.sea.sc.gov.br/sgpe/openPage?openAddress=eyJhZGRyZXNzIjoiL2NwYXYvdmlzdWFsaXphclByb2Nlc3NvLmRvP3Byb2Nlc3NvUEs9MzA5LDIwMDMzLDIwMjIiLCJjdXJyZW50TW9kdWxlIjp7ImNkTW9kdWxvIjoiU0dQRSIsImNkU2lzdGVtYSI6IjEiLCJubU1vZHVsbyI6IiJ9fQ%3D%3D" TargetMode="External"/><Relationship Id="rId766" Type="http://schemas.openxmlformats.org/officeDocument/2006/relationships/hyperlink" Target="https://sgpe.sea.sc.gov.br/sgpe/openPage?openAddress=eyJhZGRyZXNzIjoiL2NwYXYvdmlzdWFsaXphclByb2Nlc3NvLmRvP3Byb2Nlc3NvUEs9MTY5OSwyMDAzMywyMDIyIiwiY3VycmVudE1vZHVsZSI6eyJjZE1vZHVsbyI6IlNHUEUiLCJjZFNpc3RlbWEiOiIxIiwibm1Nb2R1bG8iOiIifX0%3D" TargetMode="External"/><Relationship Id="rId1189" Type="http://schemas.openxmlformats.org/officeDocument/2006/relationships/hyperlink" Target="https://sgpe.sea.sc.gov.br/sgpe/openPage?openAddress=eyJhZGRyZXNzIjoiL2NwYXYvdmlzdWFsaXphclByb2Nlc3NvLmRvP3Byb2Nlc3NvUEs9NDA0LDIwMDMzLDIwMjMiLCJjdXJyZW50TW9kdWxlIjp7ImNkTW9kdWxvIjoiU0dQRSIsImNkU2lzdGVtYSI6IjEiLCJubU1vZHVsbyI6IiJ9fQ%3D%3D" TargetMode="External"/><Relationship Id="rId198" Type="http://schemas.openxmlformats.org/officeDocument/2006/relationships/hyperlink" Target="https://sgpe.sea.sc.gov.br/sgpe/openPage?openAddress=eyJhZGRyZXNzIjoiL2NwYXYvdmlzdWFsaXphclByb2Nlc3NvLmRvP3Byb2Nlc3NvUEs9MTI3OCwyMDAzMywyMDIxIiwiY3VycmVudE1vZHVsZSI6eyJjZE1vZHVsbyI6IlNHUEUiLCJjZFNpc3RlbWEiOiIxIiwibm1Nb2R1bG8iOiIifX0%3D" TargetMode="External"/><Relationship Id="rId321" Type="http://schemas.openxmlformats.org/officeDocument/2006/relationships/hyperlink" Target="https://sgpe.sea.sc.gov.br/sgpe/openPage?openAddress=eyJhZGRyZXNzIjoiL2NwYXYvdmlzdWFsaXphclByb2Nlc3NvLmRvP3Byb2Nlc3NvUEs9MzA0OSwyMDAzMywyMDIxIiwiY3VycmVudE1vZHVsZSI6eyJjZE1vZHVsbyI6IlNHUEUiLCJjZFNpc3RlbWEiOiIxIiwibm1Nb2R1bG8iOiIifX0%3D" TargetMode="External"/><Relationship Id="rId419" Type="http://schemas.openxmlformats.org/officeDocument/2006/relationships/hyperlink" Target="https://sgpe.sea.sc.gov.br/sgpe/openPage?openAddress=eyJhZGRyZXNzIjoiL2NwYXYvdmlzdWFsaXphclByb2Nlc3NvLmRvP3Byb2Nlc3NvUEs9MzYsMjAwMzMsMjAyMSIsImN1cnJlbnRNb2R1bGUiOnsiY2RNb2R1bG8iOiJTR1BFIiwiY2RTaXN0ZW1hIjoiMSIsIm5tTW9kdWxvIjoiIn19" TargetMode="External"/><Relationship Id="rId626" Type="http://schemas.openxmlformats.org/officeDocument/2006/relationships/hyperlink" Target="https://sgpe.sea.sc.gov.br/sgpe/openPage?openAddress=eyJhZGRyZXNzIjoiL2NwYXYvdmlzdWFsaXphclByb2Nlc3NvLmRvP3Byb2Nlc3NvUEs9MzgxLDIwMDMzLDIwMjIiLCJjdXJyZW50TW9kdWxlIjp7ImNkTW9kdWxvIjoiU0dQRSIsImNkU2lzdGVtYSI6IjEiLCJubU1vZHVsbyI6IiJ9fQ%3D%3D" TargetMode="External"/><Relationship Id="rId973" Type="http://schemas.openxmlformats.org/officeDocument/2006/relationships/hyperlink" Target="https://sgpe.sea.sc.gov.br/sgpe/openPage?openAddress=eyJhZGRyZXNzIjoiL2NwYXYvdmlzdWFsaXphclByb2Nlc3NvLmRvP3Byb2Nlc3NvUEs9MzA3MiwyMDAzMywyMDIyIiwiY3VycmVudE1vZHVsZSI6eyJjZE1vZHVsbyI6IlNHUEUiLCJjZFNpc3RlbWEiOiIxIiwibm1Nb2R1bG8iOiIifX0%3D" TargetMode="External"/><Relationship Id="rId1049" Type="http://schemas.openxmlformats.org/officeDocument/2006/relationships/hyperlink" Target="https://sgpe.sea.sc.gov.br/sgpe/openPage?openAddress=eyJhZGRyZXNzIjoiL2NwYXYvdmlzdWFsaXphclByb2Nlc3NvLmRvP3Byb2Nlc3NvUEs9NDI0MSwyMDAzMywyMDIyIiwiY3VycmVudE1vZHVsZSI6eyJjZE1vZHVsbyI6IlNHUEUiLCJjZFNpc3RlbWEiOiIxIiwibm1Nb2R1bG8iOiIifX0%3D" TargetMode="External"/><Relationship Id="rId833" Type="http://schemas.openxmlformats.org/officeDocument/2006/relationships/hyperlink" Target="https://sgpe.sea.sc.gov.br/sgpe/openPage?openAddress=eyJhZGRyZXNzIjoiL2NwYXYvdmlzdWFsaXphclByb2Nlc3NvLmRvP3Byb2Nlc3NvUEs9MTgzNiwyMDAzMywyMDIyIiwiY3VycmVudE1vZHVsZSI6eyJjZE1vZHVsbyI6IlNHUEUiLCJjZFNpc3RlbWEiOiIxIiwibm1Nb2R1bG8iOiIifX0%3D" TargetMode="External"/><Relationship Id="rId1116" Type="http://schemas.openxmlformats.org/officeDocument/2006/relationships/hyperlink" Target="https://sgpe.sea.sc.gov.br/sgpe/openPage?openAddress=eyJhZGRyZXNzIjoiL2NwYXYvdmlzdWFsaXphclByb2Nlc3NvLmRvP3Byb2Nlc3NvUEs9NDQ4MCwyMDAzMywyMDIyIiwiY3VycmVudE1vZHVsZSI6eyJjZE1vZHVsbyI6IlNHUEUiLCJjZFNpc3RlbWEiOiIxIiwibm1Nb2R1bG8iOiIifX0%3D" TargetMode="External"/><Relationship Id="rId265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472" Type="http://schemas.openxmlformats.org/officeDocument/2006/relationships/hyperlink" Target="https://sgpe.sea.sc.gov.br/sgpe/openPage?openAddress=eyJhZGRyZXNzIjoiL2NwYXYvdmlzdWFsaXphclByb2Nlc3NvLmRvP3Byb2Nlc3NvUEs9ODgsMjAwMzMsMjAyMSIsImN1cnJlbnRNb2R1bGUiOnsiY2RNb2R1bG8iOiJTR1BFIiwiY2RTaXN0ZW1hIjoiMSIsIm5tTW9kdWxvIjoiIn19" TargetMode="External"/><Relationship Id="rId900" Type="http://schemas.openxmlformats.org/officeDocument/2006/relationships/hyperlink" Target="https://sgpe.sea.sc.gov.br/sgpe/openPage?openAddress=eyJhZGRyZXNzIjoiL2NwYXYvdmlzdWFsaXphclByb2Nlc3NvLmRvP3Byb2Nlc3NvUEs9MzAwNSwyMDAzMywyMDIyIiwiY3VycmVudE1vZHVsZSI6eyJjZE1vZHVsbyI6IlNHUEUiLCJjZFNpc3RlbWEiOiIxIiwibm1Nb2R1bG8iOiIifX0%3D" TargetMode="External"/><Relationship Id="rId125" Type="http://schemas.openxmlformats.org/officeDocument/2006/relationships/hyperlink" Target="https://sgpe.sea.sc.gov.br/sgpe/openPage?openAddress=eyJhZGRyZXNzIjoiL2NwYXYvdmlzdWFsaXphclByb2Nlc3NvLmRvP3Byb2Nlc3NvUEs9Mjk4MSwyMDAzMywyMDIxIiwiY3VycmVudE1vZHVsZSI6eyJjZE1vZHVsbyI6IlNHUEUiLCJjZFNpc3RlbWEiOiIxIiwibm1Nb2R1bG8iOiIifX0%3D" TargetMode="External"/><Relationship Id="rId332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777" Type="http://schemas.openxmlformats.org/officeDocument/2006/relationships/hyperlink" Target="https://sgpe.sea.sc.gov.br/sgpe/openPage?openAddress=eyJhZGRyZXNzIjoiL2NwYXYvdmlzdWFsaXphclByb2Nlc3NvLmRvP3Byb2Nlc3NvUEs9MTcwMiwyMDAzMywyMDIyIiwiY3VycmVudE1vZHVsZSI6eyJjZE1vZHVsbyI6IlNHUEUiLCJjZFNpc3RlbWEiOiIxIiwibm1Nb2R1bG8iOiIifX0%3D" TargetMode="External"/><Relationship Id="rId984" Type="http://schemas.openxmlformats.org/officeDocument/2006/relationships/hyperlink" Target="https://sgpe.sea.sc.gov.br/sgpe/openPage?openAddress=eyJhZGRyZXNzIjoiL2NwYXYvdmlzdWFsaXphclByb2Nlc3NvLmRvP3Byb2Nlc3NvUEs9MzA4OSwyMDAzMywyMDIyIiwiY3VycmVudE1vZHVsZSI6eyJjZE1vZHVsbyI6IlNHUEUiLCJjZFNpc3RlbWEiOiIxIiwibm1Nb2R1bG8iOiIifX0%3D" TargetMode="External"/><Relationship Id="rId637" Type="http://schemas.openxmlformats.org/officeDocument/2006/relationships/hyperlink" Target="https://sgpe.sea.sc.gov.br/sgpe/openPage?openAddress=eyJhZGRyZXNzIjoiL2NwYXYvdmlzdWFsaXphclByb2Nlc3NvLmRvP3Byb2Nlc3NvUEs9MTE0MCwyMDAzMywyMDIyIiwiY3VycmVudE1vZHVsZSI6eyJjZE1vZHVsbyI6IlNHUEUiLCJjZFNpc3RlbWEiOiIxIiwibm1Nb2R1bG8iOiIifX0%3D" TargetMode="External"/><Relationship Id="rId844" Type="http://schemas.openxmlformats.org/officeDocument/2006/relationships/hyperlink" Target="https://sgpe.sea.sc.gov.br/sgpe/openPage?openAddress=eyJhZGRyZXNzIjoiL2NwYXYvdmlzdWFsaXphclByb2Nlc3NvLmRvP3Byb2Nlc3NvUEs9MjM4MSwyMDAzMywyMDIyIiwiY3VycmVudE1vZHVsZSI6eyJjZE1vZHVsbyI6IlNHUEUiLCJjZFNpc3RlbWEiOiIxIiwibm1Nb2R1bG8iOiIifX0%3D" TargetMode="External"/><Relationship Id="rId276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83" Type="http://schemas.openxmlformats.org/officeDocument/2006/relationships/hyperlink" Target="https://sgpe.sea.sc.gov.br/sgpe/openPage?openAddress=eyJhZGRyZXNzIjoiL2NwYXYvdmlzdWFsaXphclByb2Nlc3NvLmRvP3Byb2Nlc3NvUEs9MzY3NCwyMDAzMywyMDIxIiwiY3VycmVudE1vZHVsZSI6eyJjZE1vZHVsbyI6IlNHUEUiLCJjZFNpc3RlbWEiOiIxIiwibm1Nb2R1bG8iOiIifX0%3D" TargetMode="External"/><Relationship Id="rId690" Type="http://schemas.openxmlformats.org/officeDocument/2006/relationships/hyperlink" Target="https://sgpe.sea.sc.gov.br/sgpe/openPage?openAddress=eyJhZGRyZXNzIjoiL2NwYXYvdmlzdWFsaXphclByb2Nlc3NvLmRvP3Byb2Nlc3NvUEs9MTI2OSwyMDAzMywyMDIyIiwiY3VycmVudE1vZHVsZSI6eyJjZE1vZHVsbyI6IlNHUEUiLCJjZFNpc3RlbWEiOiIxIiwibm1Nb2R1bG8iOiIifX0%3D" TargetMode="External"/><Relationship Id="rId704" Type="http://schemas.openxmlformats.org/officeDocument/2006/relationships/hyperlink" Target="https://sgpe.sea.sc.gov.br/sgpe/openPage?openAddress=eyJhZGRyZXNzIjoiL2NwYXYvdmlzdWFsaXphclByb2Nlc3NvLmRvP3Byb2Nlc3NvUEs9MTY0MiwyMDAzMywyMDIyIiwiY3VycmVudE1vZHVsZSI6eyJjZE1vZHVsbyI6IlNHUEUiLCJjZFNpc3RlbWEiOiIxIiwibm1Nb2R1bG8iOiIifX0%3D" TargetMode="External"/><Relationship Id="rId911" Type="http://schemas.openxmlformats.org/officeDocument/2006/relationships/hyperlink" Target="https://sgpe.sea.sc.gov.br/sgpe/openPage?openAddress=eyJhZGRyZXNzIjoiL2NwYXYvdmlzdWFsaXphclByb2Nlc3NvLmRvP3Byb2Nlc3NvUEs9MzAzNiwyMDAzMywyMDIyIiwiY3VycmVudE1vZHVsZSI6eyJjZE1vZHVsbyI6IlNHUEUiLCJjZFNpc3RlbWEiOiIxIiwibm1Nb2R1bG8iOiIifX0%3D" TargetMode="External"/><Relationship Id="rId1127" Type="http://schemas.openxmlformats.org/officeDocument/2006/relationships/hyperlink" Target="https://sgpe.sea.sc.gov.br/sgpe/openPage?openAddress=eyJhZGRyZXNzIjoiL2NwYXYvdmlzdWFsaXphclByb2Nlc3NvLmRvP3Byb2Nlc3NvUEs9NDUwNSwyMDAzMywyMDIyIiwiY3VycmVudE1vZHVsZSI6eyJjZE1vZHVsbyI6IlNHUEUiLCJjZFNpc3RlbWEiOiIxIiwibm1Nb2R1bG8iOiIifX0%3D" TargetMode="External"/><Relationship Id="rId40" Type="http://schemas.openxmlformats.org/officeDocument/2006/relationships/hyperlink" Target="https://sgpe.sea.sc.gov.br/sgpe/openPage?openAddress=eyJhZGRyZXNzIjoiL2NwYXYvdmlzdWFsaXphclByb2Nlc3NvLmRvP3Byb2Nlc3NvUEs9ODQwLDIwMDMzLDIwMjEiLCJjdXJyZW50TW9kdWxlIjp7ImNkTW9kdWxvIjoiU0dQRSIsImNkU2lzdGVtYSI6IjEiLCJubU1vZHVsbyI6IiJ9fQ%3D%3D" TargetMode="External"/><Relationship Id="rId136" Type="http://schemas.openxmlformats.org/officeDocument/2006/relationships/hyperlink" Target="https://sgpe.sea.sc.gov.br/sgpe/openPage?openAddress=eyJhZGRyZXNzIjoiL2NwYXYvdmlzdWFsaXphclByb2Nlc3NvLmRvP3Byb2Nlc3NvUEs9MTU2MywyMDAzMywyMDIxIiwiY3VycmVudE1vZHVsZSI6eyJjZE1vZHVsbyI6IlNHUEUiLCJjZFNpc3RlbWEiOiIxIiwibm1Nb2R1bG8iOiIifX0%3D" TargetMode="External"/><Relationship Id="rId343" Type="http://schemas.openxmlformats.org/officeDocument/2006/relationships/hyperlink" Target="https://sgpe.sea.sc.gov.br/sgpe/openPage?openAddress=eyJhZGRyZXNzIjoiL2NwYXYvdmlzdWFsaXphclByb2Nlc3NvLmRvP3Byb2Nlc3NvUEs9MjkyNSwyMDAzMywyMDIxIiwiY3VycmVudE1vZHVsZSI6eyJjZE1vZHVsbyI6IlNHUEUiLCJjZFNpc3RlbWEiOiIxIiwibm1Nb2R1bG8iOiIifX0%3D" TargetMode="External"/><Relationship Id="rId550" Type="http://schemas.openxmlformats.org/officeDocument/2006/relationships/hyperlink" Target="https://sgpe.sea.sc.gov.br/sgpe/openPage?openAddress=eyJhZGRyZXNzIjoiL2NwYXYvdmlzdWFsaXphclByb2Nlc3NvLmRvP3Byb2Nlc3NvUEs9NzA4LDIwMDMzLDIwMjIiLCJjdXJyZW50TW9kdWxlIjp7ImNkTW9kdWxvIjoiU0dQRSIsImNkU2lzdGVtYSI6IjEiLCJubU1vZHVsbyI6IiJ9fQ%3D%3D" TargetMode="External"/><Relationship Id="rId788" Type="http://schemas.openxmlformats.org/officeDocument/2006/relationships/hyperlink" Target="https://sgpe.sea.sc.gov.br/sgpe/openPage?openAddress=eyJhZGRyZXNzIjoiL2NwYXYvdmlzdWFsaXphclByb2Nlc3NvLmRvP3Byb2Nlc3NvUEs9MTc1OSwyMDAzMywyMDIyIiwiY3VycmVudE1vZHVsZSI6eyJjZE1vZHVsbyI6IlNHUEUiLCJjZFNpc3RlbWEiOiIxIiwibm1Nb2R1bG8iOiIifX0%3D" TargetMode="External"/><Relationship Id="rId995" Type="http://schemas.openxmlformats.org/officeDocument/2006/relationships/hyperlink" Target="https://sgpe.sea.sc.gov.br/sgpe/openPage?openAddress=eyJhZGRyZXNzIjoiL2NwYXYvdmlzdWFsaXphclByb2Nlc3NvLmRvP3Byb2Nlc3NvUEs9MzExNSwyMDAzMywyMDIyIiwiY3VycmVudE1vZHVsZSI6eyJjZE1vZHVsbyI6IlNHUEUiLCJjZFNpc3RlbWEiOiIxIiwibm1Nb2R1bG8iOiIifX0%3D" TargetMode="External"/><Relationship Id="rId1180" Type="http://schemas.openxmlformats.org/officeDocument/2006/relationships/hyperlink" Target="https://sgpe.sea.sc.gov.br/sgpe/openPage?openAddress=eyJhZGRyZXNzIjoiL2NwYXYvdmlzdWFsaXphclByb2Nlc3NvLmRvP3Byb2Nlc3NvUEs9Mjk5LDIwMDMzLDIwMjMiLCJjdXJyZW50TW9kdWxlIjp7ImNkTW9kdWxvIjoiU0dQRSIsImNkU2lzdGVtYSI6IjEiLCJubU1vZHVsbyI6IiJ9fQ%3D%3D" TargetMode="External"/><Relationship Id="rId203" Type="http://schemas.openxmlformats.org/officeDocument/2006/relationships/hyperlink" Target="https://sgpe.sea.sc.gov.br/sgpe/openPage?openAddress=eyJhZGRyZXNzIjoiL2NwYXYvdmlzdWFsaXphclByb2Nlc3NvLmRvP3Byb2Nlc3NvUEs9MzQ0MiwyMDAzMywyMDIxIiwiY3VycmVudE1vZHVsZSI6eyJjZE1vZHVsbyI6IlNHUEUiLCJjZFNpc3RlbWEiOiIxIiwibm1Nb2R1bG8iOiIifX0%3D" TargetMode="External"/><Relationship Id="rId648" Type="http://schemas.openxmlformats.org/officeDocument/2006/relationships/hyperlink" Target="https://sgpe.sea.sc.gov.br/sgpe/openPage?openAddress=eyJhZGRyZXNzIjoiL2NwYXYvdmlzdWFsaXphclByb2Nlc3NvLmRvP3Byb2Nlc3NvUEs9MTE0NywyMDAzMywyMDIyIiwiY3VycmVudE1vZHVsZSI6eyJjZE1vZHVsbyI6IlNHUEUiLCJjZFNpc3RlbWEiOiIxIiwibm1Nb2R1bG8iOiIifX0%3D" TargetMode="External"/><Relationship Id="rId855" Type="http://schemas.openxmlformats.org/officeDocument/2006/relationships/hyperlink" Target="https://sgpe.sea.sc.gov.br/sgpe/openPage?openAddress=eyJhZGRyZXNzIjoiL2NwYXYvdmlzdWFsaXphclByb2Nlc3NvLmRvP3Byb2Nlc3NvUEs9MjM5NCwyMDAzMywyMDIyIiwiY3VycmVudE1vZHVsZSI6eyJjZE1vZHVsbyI6IlNHUEUiLCJjZFNpc3RlbWEiOiIxIiwibm1Nb2R1bG8iOiIifX0%3D" TargetMode="External"/><Relationship Id="rId1040" Type="http://schemas.openxmlformats.org/officeDocument/2006/relationships/hyperlink" Target="https://sgpe.sea.sc.gov.br/sgpe/openPage?openAddress=eyJhZGRyZXNzIjoiL2NwYXYvdmlzdWFsaXphclByb2Nlc3NvLmRvP3Byb2Nlc3NvUEs9NDIzNCwyMDAzMywyMDIyIiwiY3VycmVudE1vZHVsZSI6eyJjZE1vZHVsbyI6IlNHUEUiLCJjZFNpc3RlbWEiOiIxIiwibm1Nb2R1bG8iOiIifX0%3D" TargetMode="External"/><Relationship Id="rId287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10" Type="http://schemas.openxmlformats.org/officeDocument/2006/relationships/hyperlink" Target="https://sgpe.sea.sc.gov.br/sgpe/openPage?openAddress=eyJhZGRyZXNzIjoiL2NwYXYvdmlzdWFsaXphclByb2Nlc3NvLmRvP3Byb2Nlc3NvUEs9Mzg4OCwyMDAzMywyMDIxIiwiY3VycmVudE1vZHVsZSI6eyJjZE1vZHVsbyI6IlNHUEUiLCJjZFNpc3RlbWEiOiIxIiwibm1Nb2R1bG8iOiIifX0%3D" TargetMode="External"/><Relationship Id="rId494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508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715" Type="http://schemas.openxmlformats.org/officeDocument/2006/relationships/hyperlink" Target="https://sgpe.sea.sc.gov.br/sgpe/openPage?openAddress=eyJhZGRyZXNzIjoiL2NwYXYvdmlzdWFsaXphclByb2Nlc3NvLmRvP3Byb2Nlc3NvUEs9MTY1MSwyMDAzMywyMDIyIiwiY3VycmVudE1vZHVsZSI6eyJjZE1vZHVsbyI6IlNHUEUiLCJjZFNpc3RlbWEiOiIxIiwibm1Nb2R1bG8iOiIifX0%3D" TargetMode="External"/><Relationship Id="rId922" Type="http://schemas.openxmlformats.org/officeDocument/2006/relationships/hyperlink" Target="https://sgpe.sea.sc.gov.br/sgpe/openPage?openAddress=eyJhZGRyZXNzIjoiL2NwYXYvdmlzdWFsaXphclByb2Nlc3NvLmRvP3Byb2Nlc3NvUEs9MzAzOSwyMDAzMywyMDIyIiwiY3VycmVudE1vZHVsZSI6eyJjZE1vZHVsbyI6IlNHUEUiLCJjZFNpc3RlbWEiOiIxIiwibm1Nb2R1bG8iOiIifX0%3D" TargetMode="External"/><Relationship Id="rId1138" Type="http://schemas.openxmlformats.org/officeDocument/2006/relationships/hyperlink" Target="https://sgpe.sea.sc.gov.br/sgpe/openPage?openAddress=eyJhZGRyZXNzIjoiL2NwYXYvdmlzdWFsaXphclByb2Nlc3NvLmRvP3Byb2Nlc3NvUEs9NDUxNCwyMDAzMywyMDIyIiwiY3VycmVudE1vZHVsZSI6eyJjZE1vZHVsbyI6IlNHUEUiLCJjZFNpc3RlbWEiOiIxIiwibm1Nb2R1bG8iOiIifX0%3D" TargetMode="External"/><Relationship Id="rId147" Type="http://schemas.openxmlformats.org/officeDocument/2006/relationships/hyperlink" Target="https://sgpe.sea.sc.gov.br/sgpe/openPage?openAddress=eyJhZGRyZXNzIjoiL2NwYXYvdmlzdWFsaXphclByb2Nlc3NvLmRvP3Byb2Nlc3NvUEs9MTU2NCwyMDAzMywyMDIxIiwiY3VycmVudE1vZHVsZSI6eyJjZE1vZHVsbyI6IlNHUEUiLCJjZFNpc3RlbWEiOiIxIiwibm1Nb2R1bG8iOiIifX0%3D" TargetMode="External"/><Relationship Id="rId354" Type="http://schemas.openxmlformats.org/officeDocument/2006/relationships/hyperlink" Target="https://sgpe.sea.sc.gov.br/sgpe/openPage?openAddress=eyJhZGRyZXNzIjoiL2NwYXYvdmlzdWFsaXphclByb2Nlc3NvLmRvP3Byb2Nlc3NvUEs9MjkzMSwyMDAzMywyMDIxIiwiY3VycmVudE1vZHVsZSI6eyJjZE1vZHVsbyI6IlNHUEUiLCJjZFNpc3RlbWEiOiIxIiwibm1Nb2R1bG8iOiIifX0%3D" TargetMode="External"/><Relationship Id="rId799" Type="http://schemas.openxmlformats.org/officeDocument/2006/relationships/hyperlink" Target="https://sgpe.sea.sc.gov.br/sgpe/openPage?openAddress=eyJhZGRyZXNzIjoiL2NwYXYvdmlzdWFsaXphclByb2Nlc3NvLmRvP3Byb2Nlc3NvUEs9MTg5OSwyMDAzMywyMDIyIiwiY3VycmVudE1vZHVsZSI6eyJjZE1vZHVsbyI6IlNHUEUiLCJjZFNpc3RlbWEiOiIxIiwibm1Nb2R1bG8iOiIifX0%3D" TargetMode="External"/><Relationship Id="rId1191" Type="http://schemas.openxmlformats.org/officeDocument/2006/relationships/hyperlink" Target="https://sgpe.sea.sc.gov.br/sgpe/openPage?openAddress=eyJhZGRyZXNzIjoiL2NwYXYvdmlzdWFsaXphclByb2Nlc3NvLmRvP3Byb2Nlc3NvUEs9NTA2LDIwMDMzLDIwMjMiLCJjdXJyZW50TW9kdWxlIjp7ImNkTW9kdWxvIjoiU0dQRSIsImNkU2lzdGVtYSI6IjEiLCJubU1vZHVsbyI6IiJ9fQ%3D%3D" TargetMode="External"/><Relationship Id="rId1205" Type="http://schemas.openxmlformats.org/officeDocument/2006/relationships/hyperlink" Target="https://sgpe.sea.sc.gov.br/sgpe/openPage?openAddress=eyJhZGRyZXNzIjoiL2NwYXYvdmlzdWFsaXphclByb2Nlc3NvLmRvP3Byb2Nlc3NvUEs9NTA4LDIwMDMzLDIwMjMiLCJjdXJyZW50TW9kdWxlIjp7ImNkTW9kdWxvIjoiU0dQRSIsImNkU2lzdGVtYSI6IjEiLCJubU1vZHVsbyI6IiJ9fQ%3D%3D" TargetMode="External"/><Relationship Id="rId51" Type="http://schemas.openxmlformats.org/officeDocument/2006/relationships/hyperlink" Target="https://sgpe.sea.sc.gov.br/sgpe/openPage?openAddress=eyJhZGRyZXNzIjoiL2NwYXYvdmlzdWFsaXphclByb2Nlc3NvLmRvP3Byb2Nlc3NvUEs9NjU0LDIwMDMzLDIwMjEiLCJjdXJyZW50TW9kdWxlIjp7ImNkTW9kdWxvIjoiU0dQRSIsImNkU2lzdGVtYSI6IjEiLCJubU1vZHVsbyI6IiJ9fQ%3D%3D" TargetMode="External"/><Relationship Id="rId561" Type="http://schemas.openxmlformats.org/officeDocument/2006/relationships/hyperlink" Target="https://sgpe.sea.sc.gov.br/sgpe/openPage?openAddress=eyJhZGRyZXNzIjoiL2NwYXYvdmlzdWFsaXphclByb2Nlc3NvLmRvP3Byb2Nlc3NvUEs9MzA5LDIwMDMzLDIwMjIiLCJjdXJyZW50TW9kdWxlIjp7ImNkTW9kdWxvIjoiU0dQRSIsImNkU2lzdGVtYSI6IjEiLCJubU1vZHVsbyI6IiJ9fQ%3D%3D" TargetMode="External"/><Relationship Id="rId659" Type="http://schemas.openxmlformats.org/officeDocument/2006/relationships/hyperlink" Target="https://sgpe.sea.sc.gov.br/sgpe/openPage?openAddress=eyJhZGRyZXNzIjoiL2NwYXYvdmlzdWFsaXphclByb2Nlc3NvLmRvP3Byb2Nlc3NvUEs9MTExOSwyMDAzMywyMDIyIiwiY3VycmVudE1vZHVsZSI6eyJjZE1vZHVsbyI6IlNHUEUiLCJjZFNpc3RlbWEiOiIxIiwibm1Nb2R1bG8iOiIifX0%3D" TargetMode="External"/><Relationship Id="rId866" Type="http://schemas.openxmlformats.org/officeDocument/2006/relationships/hyperlink" Target="https://sgpe.sea.sc.gov.br/sgpe/openPage?openAddress=eyJhZGRyZXNzIjoiL2NwYXYvdmlzdWFsaXphclByb2Nlc3NvLmRvP3Byb2Nlc3NvUEs9MjQyMiwyMDAzMywyMDIyIiwiY3VycmVudE1vZHVsZSI6eyJjZE1vZHVsbyI6IlNHUEUiLCJjZFNpc3RlbWEiOiIxIiwibm1Nb2R1bG8iOiIifX0%3D" TargetMode="External"/><Relationship Id="rId214" Type="http://schemas.openxmlformats.org/officeDocument/2006/relationships/hyperlink" Target="https://sgpe.sea.sc.gov.br/sgpe/openPage?openAddress=eyJhZGRyZXNzIjoiL2NwYXYvdmlzdWFsaXphclByb2Nlc3NvLmRvP3Byb2Nlc3NvUEs9MjUwNywyMDAzMywyMDIxIiwiY3VycmVudE1vZHVsZSI6eyJjZE1vZHVsbyI6IlNHUEUiLCJjZFNpc3RlbWEiOiIxIiwibm1Nb2R1bG8iOiIifX0%3D" TargetMode="External"/><Relationship Id="rId298" Type="http://schemas.openxmlformats.org/officeDocument/2006/relationships/hyperlink" Target="https://sgpe.sea.sc.gov.br/sgpe/openPage?openAddress=eyJhZGRyZXNzIjoiL2NwYXYvdmlzdWFsaXphclByb2Nlc3NvLmRvP3Byb2Nlc3NvUEs9MTkzOSwyMDAzMywyMDIxIiwiY3VycmVudE1vZHVsZSI6eyJjZE1vZHVsbyI6IlNHUEUiLCJjZFNpc3RlbWEiOiIxIiwibm1Nb2R1bG8iOiIifX0%3D" TargetMode="External"/><Relationship Id="rId421" Type="http://schemas.openxmlformats.org/officeDocument/2006/relationships/hyperlink" Target="https://sgpe.sea.sc.gov.br/sgpe/openPage?openAddress=eyJhZGRyZXNzIjoiL2NwYXYvdmlzdWFsaXphclByb2Nlc3NvLmRvP3Byb2Nlc3NvUEs9MTMwLDIwMDMzLDIwMjEiLCJjdXJyZW50TW9kdWxlIjp7ImNkTW9kdWxvIjoiU0dQRSIsImNkU2lzdGVtYSI6IjEiLCJubU1vZHVsbyI6IiJ9fQ%3D%3D" TargetMode="External"/><Relationship Id="rId519" Type="http://schemas.openxmlformats.org/officeDocument/2006/relationships/hyperlink" Target="https://sgpe.sea.sc.gov.br/sgpe/openPage?openAddress=eyJhZGRyZXNzIjoiL2NwYXYvdmlzdWFsaXphclByb2Nlc3NvLmRvP3Byb2Nlc3NvUEs9MjkxLDIwMDMzLDIwMjIiLCJjdXJyZW50TW9kdWxlIjp7ImNkTW9kdWxvIjoiU0dQRSIsImNkU2lzdGVtYSI6IjEiLCJubU1vZHVsbyI6IiJ9fQ%3D%3D" TargetMode="External"/><Relationship Id="rId1051" Type="http://schemas.openxmlformats.org/officeDocument/2006/relationships/hyperlink" Target="https://sgpe.sea.sc.gov.br/sgpe/openPage?openAddress=eyJhZGRyZXNzIjoiL2NwYXYvdmlzdWFsaXphclByb2Nlc3NvLmRvP3Byb2Nlc3NvUEs9NDI0MSwyMDAzMywyMDIyIiwiY3VycmVudE1vZHVsZSI6eyJjZE1vZHVsbyI6IlNHUEUiLCJjZFNpc3RlbWEiOiIxIiwibm1Nb2R1bG8iOiIifX0%3D" TargetMode="External"/><Relationship Id="rId1149" Type="http://schemas.openxmlformats.org/officeDocument/2006/relationships/hyperlink" Target="https://sgpe.sea.sc.gov.br/sgpe/openPage?openAddress=eyJhZGRyZXNzIjoiL2NwYXYvdmlzdWFsaXphclByb2Nlc3NvLmRvP3Byb2Nlc3NvUEs9MjM2LDIwMDMzLDIwMjMiLCJjdXJyZW50TW9kdWxlIjp7ImNkTW9kdWxvIjoiU0dQRSIsImNkU2lzdGVtYSI6IjEiLCJubU1vZHVsbyI6IiJ9fQ%3D%3D" TargetMode="External"/><Relationship Id="rId158" Type="http://schemas.openxmlformats.org/officeDocument/2006/relationships/hyperlink" Target="https://sgpe.sea.sc.gov.br/sgpe/openPage?openAddress=eyJhZGRyZXNzIjoiL2NwYXYvdmlzdWFsaXphclByb2Nlc3NvLmRvP3Byb2Nlc3NvUEs9MjIxMiwyMDAzMywyMDIxIiwiY3VycmVudE1vZHVsZSI6eyJjZE1vZHVsbyI6IlNHUEUiLCJjZFNpc3RlbWEiOiIxIiwibm1Nb2R1bG8iOiIifX0%3D" TargetMode="External"/><Relationship Id="rId726" Type="http://schemas.openxmlformats.org/officeDocument/2006/relationships/hyperlink" Target="https://sgpe.sea.sc.gov.br/sgpe/openPage?openAddress=eyJhZGRyZXNzIjoiL2NwYXYvdmlzdWFsaXphclByb2Nlc3NvLmRvP3Byb2Nlc3NvUEs9MTY2MSwyMDAzMywyMDIyIiwiY3VycmVudE1vZHVsZSI6eyJjZE1vZHVsbyI6IlNHUEUiLCJjZFNpc3RlbWEiOiIxIiwibm1Nb2R1bG8iOiIifX0%3D" TargetMode="External"/><Relationship Id="rId933" Type="http://schemas.openxmlformats.org/officeDocument/2006/relationships/hyperlink" Target="https://sgpe.sea.sc.gov.br/sgpe/openPage?openAddress=eyJhZGRyZXNzIjoiL2NwYXYvdmlzdWFsaXphclByb2Nlc3NvLmRvP3Byb2Nlc3NvUEs9MzA1MiwyMDAzMywyMDIyIiwiY3VycmVudE1vZHVsZSI6eyJjZE1vZHVsbyI6IlNHUEUiLCJjZFNpc3RlbWEiOiIxIiwibm1Nb2R1bG8iOiIifX0%3D" TargetMode="External"/><Relationship Id="rId1009" Type="http://schemas.openxmlformats.org/officeDocument/2006/relationships/hyperlink" Target="https://sgpe.sea.sc.gov.br/sgpe/openPage?openAddress=eyJhZGRyZXNzIjoiL2NwYXYvdmlzdWFsaXphclByb2Nlc3NvLmRvP3Byb2Nlc3NvUEs9MzY4OCwyMDAzMywyMDIyIiwiY3VycmVudE1vZHVsZSI6eyJjZE1vZHVsbyI6IlNHUEUiLCJjZFNpc3RlbWEiOiIxIiwibm1Nb2R1bG8iOiIifX0%3D" TargetMode="External"/><Relationship Id="rId62" Type="http://schemas.openxmlformats.org/officeDocument/2006/relationships/hyperlink" Target="https://sgpe.sea.sc.gov.br/sgpe/openPage?openAddress=eyJhZGRyZXNzIjoiL2NwYXYvdmlzdWFsaXphclByb2Nlc3NvLmRvP3Byb2Nlc3NvUEs9MzYxMCwyMDAzMywyMDIwIiwiY3VycmVudE1vZHVsZSI6eyJjZE1vZHVsbyI6IlNHUEUiLCJjZFNpc3RlbWEiOiIxIiwibm1Nb2R1bG8iOiIifX0%3D" TargetMode="External"/><Relationship Id="rId365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72" Type="http://schemas.openxmlformats.org/officeDocument/2006/relationships/hyperlink" Target="https://sgpe.sea.sc.gov.br/sgpe/openPage?openAddress=eyJhZGRyZXNzIjoiL2NwYXYvdmlzdWFsaXphclByb2Nlc3NvLmRvP3Byb2Nlc3NvUEs9MTc2NiwxMDA2OCwyMDIyIiwiY3VycmVudE1vZHVsZSI6eyJjZE1vZHVsbyI6IlNHUEUiLCJjZFNpc3RlbWEiOiIxIiwibm1Nb2R1bG8iOiIifX0%3D" TargetMode="External"/><Relationship Id="rId1216" Type="http://schemas.openxmlformats.org/officeDocument/2006/relationships/hyperlink" Target="https://sgpe.sea.sc.gov.br/sgpe/openPage?openAddress=eyJhZGRyZXNzIjoiL2NwYXYvdmlzdWFsaXphclByb2Nlc3NvLmRvP3Byb2Nlc3NvUEs9NzUxLDIwMDMzLDIwMjMiLCJjdXJyZW50TW9kdWxlIjp7ImNkTW9kdWxvIjoiU0dQRSIsImNkU2lzdGVtYSI6IjEiLCJubU1vZHVsbyI6IiJ9fQ%3D%3D" TargetMode="External"/><Relationship Id="rId225" Type="http://schemas.openxmlformats.org/officeDocument/2006/relationships/hyperlink" Target="https://sgpe.sea.sc.gov.br/sgpe/openPage?openAddress=eyJhZGRyZXNzIjoiL2NwYXYvdmlzdWFsaXphclByb2Nlc3NvLmRvP3Byb2Nlc3NvUEs9MTY4NCwyMDAzMywyMDIxIiwiY3VycmVudE1vZHVsZSI6eyJjZE1vZHVsbyI6IlNHUEUiLCJjZFNpc3RlbWEiOiIxIiwibm1Nb2R1bG8iOiIifX0%3D" TargetMode="External"/><Relationship Id="rId432" Type="http://schemas.openxmlformats.org/officeDocument/2006/relationships/hyperlink" Target="https://sgpe.sea.sc.gov.br/sgpe/openPage?openAddress=eyJhZGRyZXNzIjoiL2NwYXYvdmlzdWFsaXphclByb2Nlc3NvLmRvP3Byb2Nlc3NvUEs9MzM2NSwyMDAzMywyMDIxIiwiY3VycmVudE1vZHVsZSI6eyJjZE1vZHVsbyI6IlNHUEUiLCJjZFNpc3RlbWEiOiIxIiwibm1Nb2R1bG8iOiIifX0%3D" TargetMode="External"/><Relationship Id="rId877" Type="http://schemas.openxmlformats.org/officeDocument/2006/relationships/hyperlink" Target="https://sgpe.sea.sc.gov.br/sgpe/openPage?openAddress=eyJhZGRyZXNzIjoiL2NwYXYvdmlzdWFsaXphclByb2Nlc3NvLmRvP3Byb2Nlc3NvUEs9MjUwMiwyMDAzMywyMDIyIiwiY3VycmVudE1vZHVsZSI6eyJjZE1vZHVsbyI6IlNHUEUiLCJjZFNpc3RlbWEiOiIxIiwibm1Nb2R1bG8iOiIifX0%3D" TargetMode="External"/><Relationship Id="rId1062" Type="http://schemas.openxmlformats.org/officeDocument/2006/relationships/hyperlink" Target="https://sgpe.sea.sc.gov.br/sgpe/openPage?openAddress=eyJhZGRyZXNzIjoiL2NwYXYvdmlzdWFsaXphclByb2Nlc3NvLmRvP3Byb2Nlc3NvUEs9NDIzNiwyMDAzMywyMDIyIiwiY3VycmVudE1vZHVsZSI6eyJjZE1vZHVsbyI6IlNHUEUiLCJjZFNpc3RlbWEiOiIxIiwibm1Nb2R1bG8iOiIifX0%3D" TargetMode="External"/><Relationship Id="rId737" Type="http://schemas.openxmlformats.org/officeDocument/2006/relationships/hyperlink" Target="https://sgpe.sea.sc.gov.br/sgpe/openPage?openAddress=eyJhZGRyZXNzIjoiL2NwYXYvdmlzdWFsaXphclByb2Nlc3NvLmRvP3Byb2Nlc3NvUEs9MTY3MSwyMDAzMywyMDIyIiwiY3VycmVudE1vZHVsZSI6eyJjZE1vZHVsbyI6IlNHUEUiLCJjZFNpc3RlbWEiOiIxIiwibm1Nb2R1bG8iOiIifX0%3D" TargetMode="External"/><Relationship Id="rId944" Type="http://schemas.openxmlformats.org/officeDocument/2006/relationships/hyperlink" Target="https://sgpe.sea.sc.gov.br/sgpe/openPage?openAddress=eyJhZGRyZXNzIjoiL2NwYXYvdmlzdWFsaXphclByb2Nlc3NvLmRvP3Byb2Nlc3NvUEs9MzA1NiwyMDAzMywyMDIyIiwiY3VycmVudE1vZHVsZSI6eyJjZE1vZHVsbyI6IlNHUEUiLCJjZFNpc3RlbWEiOiIxIiwibm1Nb2R1bG8iOiIifX0%3D" TargetMode="External"/><Relationship Id="rId73" Type="http://schemas.openxmlformats.org/officeDocument/2006/relationships/hyperlink" Target="https://sgpe.sea.sc.gov.br/sgpe/openPage?openAddress=eyJhZGRyZXNzIjoiL2NwYXYvdmlzdWFsaXphclByb2Nlc3NvLmRvP3Byb2Nlc3NvUEs9MjM4LDIwMDMzLDIwMjEiLCJjdXJyZW50TW9kdWxlIjp7ImNkTW9kdWxvIjoiU0dQRSIsImNkU2lzdGVtYSI6IjEiLCJubU1vZHVsbyI6IiJ9fQ%3D%3D" TargetMode="External"/><Relationship Id="rId169" Type="http://schemas.openxmlformats.org/officeDocument/2006/relationships/hyperlink" Target="https://sgpe.sea.sc.gov.br/sgpe/openPage?openAddress=eyJhZGRyZXNzIjoiL2NwYXYvdmlzdWFsaXphclByb2Nlc3NvLmRvP3Byb2Nlc3NvUEs9MjY3MiwyMDAzMywyMDIxIiwiY3VycmVudE1vZHVsZSI6eyJjZE1vZHVsbyI6IlNHUEUiLCJjZFNpc3RlbWEiOiIxIiwibm1Nb2R1bG8iOiIifX0%3D" TargetMode="External"/><Relationship Id="rId376" Type="http://schemas.openxmlformats.org/officeDocument/2006/relationships/hyperlink" Target="https://sgpe.sea.sc.gov.br/sgpe/openPage?openAddress=eyJhZGRyZXNzIjoiL2NwYXYvdmlzdWFsaXphclByb2Nlc3NvLmRvP3Byb2Nlc3NvUEs9MjkzMCwyMDAzMywyMDIxIiwiY3VycmVudE1vZHVsZSI6eyJjZE1vZHVsbyI6IlNHUEUiLCJjZFNpc3RlbWEiOiIxIiwibm1Nb2R1bG8iOiIifX0%3D" TargetMode="External"/><Relationship Id="rId583" Type="http://schemas.openxmlformats.org/officeDocument/2006/relationships/hyperlink" Target="https://sgpe.sea.sc.gov.br/sgpe/openPage?openAddress=eyJhZGRyZXNzIjoiL2NwYXYvdmlzdWFsaXphclByb2Nlc3NvLmRvP3Byb2Nlc3NvUEs9ODM0LDIwMDMzLDIwMjIiLCJjdXJyZW50TW9kdWxlIjp7ImNkTW9kdWxvIjoiU0dQRSIsImNkU2lzdGVtYSI6IjEiLCJubU1vZHVsbyI6IiJ9fQ%3D%3D" TargetMode="External"/><Relationship Id="rId790" Type="http://schemas.openxmlformats.org/officeDocument/2006/relationships/hyperlink" Target="https://sgpe.sea.sc.gov.br/sgpe/openPage?openAddress=eyJhZGRyZXNzIjoiL2NwYXYvdmlzdWFsaXphclByb2Nlc3NvLmRvP3Byb2Nlc3NvUEs9MTc4NSwyMDAzMywyMDIyIiwiY3VycmVudE1vZHVsZSI6eyJjZE1vZHVsbyI6IlNHUEUiLCJjZFNpc3RlbWEiOiIxIiwibm1Nb2R1bG8iOiIifX0%3D" TargetMode="External"/><Relationship Id="rId804" Type="http://schemas.openxmlformats.org/officeDocument/2006/relationships/hyperlink" Target="https://sgpe.sea.sc.gov.br/sgpe/openPage?openAddress=eyJhZGRyZXNzIjoiL2NwYXYvdmlzdWFsaXphclByb2Nlc3NvLmRvP3Byb2Nlc3NvUEs9MTg5OSwyMDAzMywyMDIyIiwiY3VycmVudE1vZHVsZSI6eyJjZE1vZHVsbyI6IlNHUEUiLCJjZFNpc3RlbWEiOiIxIiwibm1Nb2R1bG8iOiIifX0%3D" TargetMode="External"/><Relationship Id="rId4" Type="http://schemas.openxmlformats.org/officeDocument/2006/relationships/hyperlink" Target="https://sgpe.sea.sc.gov.br/sgpe/openPage?openAddress=eyJhZGRyZXNzIjoiL2NwYXYvdmlzdWFsaXphclByb2Nlc3NvLmRvP3Byb2Nlc3NvUEs9OTA3LDIwMDMzLDIwMjEiLCJjdXJyZW50TW9kdWxlIjp7ImNkTW9kdWxvIjoiU0dQRSIsImNkU2lzdGVtYSI6IjEiLCJubU1vZHVsbyI6IiJ9fQ%3D%3D" TargetMode="External"/><Relationship Id="rId236" Type="http://schemas.openxmlformats.org/officeDocument/2006/relationships/hyperlink" Target="https://sgpe.sea.sc.gov.br/sgpe/openPage?openAddress=eyJhZGRyZXNzIjoiL2NwYXYvdmlzdWFsaXphclByb2Nlc3NvLmRvP3Byb2Nlc3NvUEs9MTc2NiwyMDAzMywyMDIxIiwiY3VycmVudE1vZHVsZSI6eyJjZE1vZHVsbyI6IlNHUEUiLCJjZFNpc3RlbWEiOiIxIiwibm1Nb2R1bG8iOiIifX0%3D" TargetMode="External"/><Relationship Id="rId443" Type="http://schemas.openxmlformats.org/officeDocument/2006/relationships/hyperlink" Target="https://sgpe.sea.sc.gov.br/sgpe/openPage?openAddress=eyJhZGRyZXNzIjoiL2NwYXYvdmlzdWFsaXphclByb2Nlc3NvLmRvP3Byb2Nlc3NvUEs9MzM2NiwyMDAzMywyMDIxIiwiY3VycmVudE1vZHVsZSI6eyJjZE1vZHVsbyI6IlNHUEUiLCJjZFNpc3RlbWEiOiIxIiwibm1Nb2R1bG8iOiIifX0%3D" TargetMode="External"/><Relationship Id="rId650" Type="http://schemas.openxmlformats.org/officeDocument/2006/relationships/hyperlink" Target="https://sgpe.sea.sc.gov.br/sgpe/openPage?openAddress=eyJhZGRyZXNzIjoiL2NwYXYvdmlzdWFsaXphclByb2Nlc3NvLmRvP3Byb2Nlc3NvUEs9MTE0NywyMDAzMywyMDIyIiwiY3VycmVudE1vZHVsZSI6eyJjZE1vZHVsbyI6IlNHUEUiLCJjZFNpc3RlbWEiOiIxIiwibm1Nb2R1bG8iOiIifX0%3D" TargetMode="External"/><Relationship Id="rId888" Type="http://schemas.openxmlformats.org/officeDocument/2006/relationships/hyperlink" Target="https://sgpe.sea.sc.gov.br/sgpe/openPage?openAddress=eyJhZGRyZXNzIjoiL2NwYXYvdmlzdWFsaXphclByb2Nlc3NvLmRvP3Byb2Nlc3NvUEs9MjQ1NCwyMDAzMywyMDIyIiwiY3VycmVudE1vZHVsZSI6eyJjZE1vZHVsbyI6IlNHUEUiLCJjZFNpc3RlbWEiOiIxIiwibm1Nb2R1bG8iOiIifX0%3D" TargetMode="External"/><Relationship Id="rId1073" Type="http://schemas.openxmlformats.org/officeDocument/2006/relationships/hyperlink" Target="https://sgpe.sea.sc.gov.br/sgpe/openPage?openAddress=eyJhZGRyZXNzIjoiL2NwYXYvdmlzdWFsaXphclByb2Nlc3NvLmRvP3Byb2Nlc3NvUEs9NDM0MywyMDAzMywyMDIyIiwiY3VycmVudE1vZHVsZSI6eyJjZE1vZHVsbyI6IlNHUEUiLCJjZFNpc3RlbWEiOiIxIiwibm1Nb2R1bG8iOiIifX0%3D" TargetMode="External"/><Relationship Id="rId303" Type="http://schemas.openxmlformats.org/officeDocument/2006/relationships/hyperlink" Target="https://sgpe.sea.sc.gov.br/sgpe/openPage?openAddress=eyJhZGRyZXNzIjoiL2NwYXYvdmlzdWFsaXphclByb2Nlc3NvLmRvP3Byb2Nlc3NvUEs9MjMzNSwyMDAzMywyMDIxIiwiY3VycmVudE1vZHVsZSI6eyJjZE1vZHVsbyI6IlNHUEUiLCJjZFNpc3RlbWEiOiIxIiwibm1Nb2R1bG8iOiIifX0%3D" TargetMode="External"/><Relationship Id="rId748" Type="http://schemas.openxmlformats.org/officeDocument/2006/relationships/hyperlink" Target="https://sgpe.sea.sc.gov.br/sgpe/openPage?openAddress=eyJhZGRyZXNzIjoiL2NwYXYvdmlzdWFsaXphclByb2Nlc3NvLmRvP3Byb2Nlc3NvUEs9MTY1NiwyMDAzMywyMDIyIiwiY3VycmVudE1vZHVsZSI6eyJjZE1vZHVsbyI6IlNHUEUiLCJjZFNpc3RlbWEiOiIxIiwibm1Nb2R1bG8iOiIifX0%3D" TargetMode="External"/><Relationship Id="rId955" Type="http://schemas.openxmlformats.org/officeDocument/2006/relationships/hyperlink" Target="https://sgpe.sea.sc.gov.br/sgpe/openPage?openAddress=eyJhZGRyZXNzIjoiL2NwYXYvdmlzdWFsaXphclByb2Nlc3NvLmRvP3Byb2Nlc3NvUEs9MzA5MSwyMDAzMywyMDIyIiwiY3VycmVudE1vZHVsZSI6eyJjZE1vZHVsbyI6IlNHUEUiLCJjZFNpc3RlbWEiOiIxIiwibm1Nb2R1bG8iOiIifX0%3D" TargetMode="External"/><Relationship Id="rId1140" Type="http://schemas.openxmlformats.org/officeDocument/2006/relationships/hyperlink" Target="https://sgpe.sea.sc.gov.br/sgpe/openPage?openAddress=eyJhZGRyZXNzIjoiL2NwYXYvdmlzdWFsaXphclByb2Nlc3NvLmRvP3Byb2Nlc3NvUEs9NDUyMCwyMDAzMywyMDIyIiwiY3VycmVudE1vZHVsZSI6eyJjZE1vZHVsbyI6IlNHUEUiLCJjZFNpc3RlbWEiOiIxIiwibm1Nb2R1bG8iOiIifX0%3D" TargetMode="External"/><Relationship Id="rId84" Type="http://schemas.openxmlformats.org/officeDocument/2006/relationships/hyperlink" Target="https://sgpe.sea.sc.gov.br/sgpe/openPage?openAddress=eyJhZGRyZXNzIjoiL2NwYXYvdmlzdWFsaXphclByb2Nlc3NvLmRvP3Byb2Nlc3NvUEs9MjM4LDIwMDMzLDIwMjEiLCJjdXJyZW50TW9kdWxlIjp7ImNkTW9kdWxvIjoiU0dQRSIsImNkU2lzdGVtYSI6IjEiLCJubU1vZHVsbyI6IiJ9fQ%3D%3D" TargetMode="External"/><Relationship Id="rId387" Type="http://schemas.openxmlformats.org/officeDocument/2006/relationships/hyperlink" Target="https://sgpe.sea.sc.gov.br/sgpe/openPage?openAddress=eyJhZGRyZXNzIjoiL2NwYXYvdmlzdWFsaXphclByb2Nlc3NvLmRvP3Byb2Nlc3NvUEs9MzAxMywyMDAzMywyMDIxIiwiY3VycmVudE1vZHVsZSI6eyJjZE1vZHVsbyI6IlNHUEUiLCJjZFNpc3RlbWEiOiIxIiwibm1Nb2R1bG8iOiIifX0%3D" TargetMode="External"/><Relationship Id="rId510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594" Type="http://schemas.openxmlformats.org/officeDocument/2006/relationships/hyperlink" Target="https://sgpe.sea.sc.gov.br/sgpe/openPage?openAddress=eyJhZGRyZXNzIjoiL2NwYXYvdmlzdWFsaXphclByb2Nlc3NvLmRvP3Byb2Nlc3NvUEs9MzEzLDIwMDMzLDIwMjIiLCJjdXJyZW50TW9kdWxlIjp7ImNkTW9kdWxvIjoiU0dQRSIsImNkU2lzdGVtYSI6IjEiLCJubU1vZHVsbyI6IiJ9fQ%3D%3D" TargetMode="External"/><Relationship Id="rId608" Type="http://schemas.openxmlformats.org/officeDocument/2006/relationships/hyperlink" Target="https://sgpe.sea.sc.gov.br/sgpe/openPage?openAddress=eyJhZGRyZXNzIjoiL2NwYXYvdmlzdWFsaXphclByb2Nlc3NvLmRvP3Byb2Nlc3NvUEs9MTA1NiwyMDAzMywyMDIyIiwiY3VycmVudE1vZHVsZSI6eyJjZE1vZHVsbyI6IlNHUEUiLCJjZFNpc3RlbWEiOiIxIiwibm1Nb2R1bG8iOiIifX0%3D" TargetMode="External"/><Relationship Id="rId815" Type="http://schemas.openxmlformats.org/officeDocument/2006/relationships/hyperlink" Target="https://sgpe.sea.sc.gov.br/sgpe/openPage?openAddress=eyJhZGRyZXNzIjoiL2NwYXYvdmlzdWFsaXphclByb2Nlc3NvLmRvP3Byb2Nlc3NvUEs9ODE4LDIwMDMzLDIwMjIiLCJjdXJyZW50TW9kdWxlIjp7ImNkTW9kdWxvIjoiU0dQRSIsImNkU2lzdGVtYSI6IjEiLCJubU1vZHVsbyI6IiJ9fQ%3D%3D" TargetMode="External"/><Relationship Id="rId247" Type="http://schemas.openxmlformats.org/officeDocument/2006/relationships/hyperlink" Target="https://sgpe.sea.sc.gov.br/sgpe/openPage?openAddress=eyJhZGRyZXNzIjoiL2NwYXYvdmlzdWFsaXphclByb2Nlc3NvLmRvP3Byb2Nlc3NvUEs9MTc2OSwyMDAzMywyMDIxIiwiY3VycmVudE1vZHVsZSI6eyJjZE1vZHVsbyI6IlNHUEUiLCJjZFNpc3RlbWEiOiIxIiwibm1Nb2R1bG8iOiIifX0%3D" TargetMode="External"/><Relationship Id="rId899" Type="http://schemas.openxmlformats.org/officeDocument/2006/relationships/hyperlink" Target="https://sgpe.sea.sc.gov.br/sgpe/openPage?openAddress=eyJhZGRyZXNzIjoiL2NwYXYvdmlzdWFsaXphclByb2Nlc3NvLmRvP3Byb2Nlc3NvUEs9MzAwNSwyMDAzMywyMDIyIiwiY3VycmVudE1vZHVsZSI6eyJjZE1vZHVsbyI6IlNHUEUiLCJjZFNpc3RlbWEiOiIxIiwibm1Nb2R1bG8iOiIifX0%3D" TargetMode="External"/><Relationship Id="rId1000" Type="http://schemas.openxmlformats.org/officeDocument/2006/relationships/hyperlink" Target="https://sgpe.sea.sc.gov.br/sgpe/openPage?openAddress=eyJhZGRyZXNzIjoiL2NwYXYvdmlzdWFsaXphclByb2Nlc3NvLmRvP3Byb2Nlc3NvUEs9MzExOCwyMDAzMywyMDIyIiwiY3VycmVudE1vZHVsZSI6eyJjZE1vZHVsbyI6IlNHUEUiLCJjZFNpc3RlbWEiOiIxIiwibm1Nb2R1bG8iOiIifX0%3D" TargetMode="External"/><Relationship Id="rId1084" Type="http://schemas.openxmlformats.org/officeDocument/2006/relationships/hyperlink" Target="https://sgpe.sea.sc.gov.br/sgpe/openPage?openAddress=eyJhZGRyZXNzIjoiL2NwYXYvdmlzdWFsaXphclByb2Nlc3NvLmRvP3Byb2Nlc3NvUEs9NDM2MSwyMDAzMywyMDIyIiwiY3VycmVudE1vZHVsZSI6eyJjZE1vZHVsbyI6IlNHUEUiLCJjZFNpc3RlbWEiOiIxIiwibm1Nb2R1bG8iOiIifX0%3D" TargetMode="External"/><Relationship Id="rId107" Type="http://schemas.openxmlformats.org/officeDocument/2006/relationships/hyperlink" Target="https://sgpe.sea.sc.gov.br/sgpe/openPage?openAddress=eyJhZGRyZXNzIjoiL2NwYXYvdmlzdWFsaXphclByb2Nlc3NvLmRvP3Byb2Nlc3NvUEs9NzEyLDIwMDMzLDIwMjEiLCJjdXJyZW50TW9kdWxlIjp7ImNkTW9kdWxvIjoiU0dQRSIsImNkU2lzdGVtYSI6IjEiLCJubU1vZHVsbyI6IiJ9fQ%3D%3D" TargetMode="External"/><Relationship Id="rId454" Type="http://schemas.openxmlformats.org/officeDocument/2006/relationships/hyperlink" Target="https://sgpe.sea.sc.gov.br/sgpe/openPage?openAddress=eyJhZGRyZXNzIjoiL2NwYXYvdmlzdWFsaXphclByb2Nlc3NvLmRvP3Byb2Nlc3NvUEs9MzM2OSwyMDAzMywyMDIxIiwiY3VycmVudE1vZHVsZSI6eyJjZE1vZHVsbyI6IlNHUEUiLCJjZFNpc3RlbWEiOiIxIiwibm1Nb2R1bG8iOiIifX0%3D" TargetMode="External"/><Relationship Id="rId661" Type="http://schemas.openxmlformats.org/officeDocument/2006/relationships/hyperlink" Target="https://sgpe.sea.sc.gov.br/sgpe/openPage?openAddress=eyJhZGRyZXNzIjoiL2NwYXYvdmlzdWFsaXphclByb2Nlc3NvLmRvP3Byb2Nlc3NvUEs9MTA4OSwyMDAzMywyMDIyIiwiY3VycmVudE1vZHVsZSI6eyJjZE1vZHVsbyI6IlNHUEUiLCJjZFNpc3RlbWEiOiIxIiwibm1Nb2R1bG8iOiIifX0%3D" TargetMode="External"/><Relationship Id="rId759" Type="http://schemas.openxmlformats.org/officeDocument/2006/relationships/hyperlink" Target="https://sgpe.sea.sc.gov.br/sgpe/openPage?openAddress=eyJhZGRyZXNzIjoiL2NwYXYvdmlzdWFsaXphclByb2Nlc3NvLmRvP3Byb2Nlc3NvUEs9MTY3NCwyMDAzMywyMDIyIiwiY3VycmVudE1vZHVsZSI6eyJjZE1vZHVsbyI6IlNHUEUiLCJjZFNpc3RlbWEiOiIxIiwibm1Nb2R1bG8iOiIifX0%3D" TargetMode="External"/><Relationship Id="rId966" Type="http://schemas.openxmlformats.org/officeDocument/2006/relationships/hyperlink" Target="https://sgpe.sea.sc.gov.br/sgpe/openPage?openAddress=eyJhZGRyZXNzIjoiL2NwYXYvdmlzdWFsaXphclByb2Nlc3NvLmRvP3Byb2Nlc3NvUEs9MzA1OSwyMDAzMywyMDIyIiwiY3VycmVudE1vZHVsZSI6eyJjZE1vZHVsbyI6IlNHUEUiLCJjZFNpc3RlbWEiOiIxIiwibm1Nb2R1bG8iOiIifX0%3D" TargetMode="External"/><Relationship Id="rId11" Type="http://schemas.openxmlformats.org/officeDocument/2006/relationships/hyperlink" Target="https://sgpe.sea.sc.gov.br/sgpe/openPage?openAddress=eyJhZGRyZXNzIjoiL2NwYXYvdmlzdWFsaXphclByb2Nlc3NvLmRvP3Byb2Nlc3NvUEs9ODksMjAwMzMsMjAyMSIsImN1cnJlbnRNb2R1bGUiOnsiY2RNb2R1bG8iOiJTR1BFIiwiY2RTaXN0ZW1hIjoiMSIsIm5tTW9kdWxvIjoiIn19" TargetMode="External"/><Relationship Id="rId314" Type="http://schemas.openxmlformats.org/officeDocument/2006/relationships/hyperlink" Target="https://sgpe.sea.sc.gov.br/sgpe/openPage?openAddress=eyJhZGRyZXNzIjoiL2NwYXYvdmlzdWFsaXphclByb2Nlc3NvLmRvP3Byb2Nlc3NvUEs9MzAzMywyMDAzMywyMDIxIiwiY3VycmVudE1vZHVsZSI6eyJjZE1vZHVsbyI6IlNHUEUiLCJjZFNpc3RlbWEiOiIxIiwibm1Nb2R1bG8iOiIifX0%3D" TargetMode="External"/><Relationship Id="rId398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521" Type="http://schemas.openxmlformats.org/officeDocument/2006/relationships/hyperlink" Target="https://sgpe.sea.sc.gov.br/sgpe/openPage?openAddress=eyJhZGRyZXNzIjoiL2NwYXYvdmlzdWFsaXphclByb2Nlc3NvLmRvP3Byb2Nlc3NvUEs9MjkxLDIwMDMzLDIwMjIiLCJjdXJyZW50TW9kdWxlIjp7ImNkTW9kdWxvIjoiU0dQRSIsImNkU2lzdGVtYSI6IjEiLCJubU1vZHVsbyI6IiJ9fQ%3D%3D" TargetMode="External"/><Relationship Id="rId619" Type="http://schemas.openxmlformats.org/officeDocument/2006/relationships/hyperlink" Target="https://sgpe.sea.sc.gov.br/sgpe/openPage?openAddress=eyJhZGRyZXNzIjoiL2NwYXYvdmlzdWFsaXphclByb2Nlc3NvLmRvP3Byb2Nlc3NvUEs9NzAzLDIwMDMzLDIwMjIiLCJjdXJyZW50TW9kdWxlIjp7ImNkTW9kdWxvIjoiU0dQRSIsImNkU2lzdGVtYSI6IjEiLCJubU1vZHVsbyI6IiJ9fQ%3D%3D" TargetMode="External"/><Relationship Id="rId1151" Type="http://schemas.openxmlformats.org/officeDocument/2006/relationships/hyperlink" Target="https://sgpe.sea.sc.gov.br/sgpe/openPage?openAddress=eyJhZGRyZXNzIjoiL2NwYXYvdmlzdWFsaXphclByb2Nlc3NvLmRvP3Byb2Nlc3NvUEs9MjUyLDIwMDMzLDIwMjMiLCJjdXJyZW50TW9kdWxlIjp7ImNkTW9kdWxvIjoiU0dQRSIsImNkU2lzdGVtYSI6IjEiLCJubU1vZHVsbyI6IiJ9fQ%3D%3D" TargetMode="External"/><Relationship Id="rId95" Type="http://schemas.openxmlformats.org/officeDocument/2006/relationships/hyperlink" Target="https://sgpe.sea.sc.gov.br/sgpe/openPage?openAddress=eyJhZGRyZXNzIjoiL2NwYXYvdmlzdWFsaXphclByb2Nlc3NvLmRvP3Byb2Nlc3NvUEs9OTg4LDIwMDMzLDIwMjEiLCJjdXJyZW50TW9kdWxlIjp7ImNkTW9kdWxvIjoiU0dQRSIsImNkU2lzdGVtYSI6IjEiLCJubU1vZHVsbyI6IiJ9fQ%3D%3D" TargetMode="External"/><Relationship Id="rId160" Type="http://schemas.openxmlformats.org/officeDocument/2006/relationships/hyperlink" Target="https://sgpe.sea.sc.gov.br/sgpe/openPage?openAddress=eyJhZGRyZXNzIjoiL2NwYXYvdmlzdWFsaXphclByb2Nlc3NvLmRvP3Byb2Nlc3NvUEs9MjM4NCwyMDAzMywyMDIxIiwiY3VycmVudE1vZHVsZSI6eyJjZE1vZHVsbyI6IlNHUEUiLCJjZFNpc3RlbWEiOiIxIiwibm1Nb2R1bG8iOiIifX0%3D" TargetMode="External"/><Relationship Id="rId826" Type="http://schemas.openxmlformats.org/officeDocument/2006/relationships/hyperlink" Target="https://sgpe.sea.sc.gov.br/sgpe/openPage?openAddress=eyJhZGRyZXNzIjoiL2NwYXYvdmlzdWFsaXphclByb2Nlc3NvLmRvP3Byb2Nlc3NvUEs9MjE1NSwyMDAzMywyMDIyIiwiY3VycmVudE1vZHVsZSI6eyJjZE1vZHVsbyI6IlNHUEUiLCJjZFNpc3RlbWEiOiIxIiwibm1Nb2R1bG8iOiIifX0%3D" TargetMode="External"/><Relationship Id="rId1011" Type="http://schemas.openxmlformats.org/officeDocument/2006/relationships/hyperlink" Target="https://sgpe.sea.sc.gov.br/sgpe/openPage?openAddress=eyJhZGRyZXNzIjoiL2NwYXYvdmlzdWFsaXphclByb2Nlc3NvLmRvP3Byb2Nlc3NvUEs9MzcwNCwyMDAzMywyMDIyIiwiY3VycmVudE1vZHVsZSI6eyJjZE1vZHVsbyI6IlNHUEUiLCJjZFNpc3RlbWEiOiIxIiwibm1Nb2R1bG8iOiIifX0%3D" TargetMode="External"/><Relationship Id="rId1109" Type="http://schemas.openxmlformats.org/officeDocument/2006/relationships/hyperlink" Target="https://sgpe.sea.sc.gov.br/sgpe/openPage?openAddress=eyJhZGRyZXNzIjoiL2NwYXYvdmlzdWFsaXphclByb2Nlc3NvLmRvP3Byb2Nlc3NvUEs9NDQ5NSwyMDAzMywyMDIyIiwiY3VycmVudE1vZHVsZSI6eyJjZE1vZHVsbyI6IlNHUEUiLCJjZFNpc3RlbWEiOiIxIiwibm1Nb2R1bG8iOiIifX0%3D" TargetMode="External"/><Relationship Id="rId258" Type="http://schemas.openxmlformats.org/officeDocument/2006/relationships/hyperlink" Target="https://sgpe.sea.sc.gov.br/sgpe/openPage?openAddress=eyJhZGRyZXNzIjoiL2NwYXYvdmlzdWFsaXphclByb2Nlc3NvLmRvP3Byb2Nlc3NvUEs9MTgwNSwyMDAzMywyMDIxIiwiY3VycmVudE1vZHVsZSI6eyJjZE1vZHVsbyI6IlNHUEUiLCJjZFNpc3RlbWEiOiIxIiwibm1Nb2R1bG8iOiIifX0%3D" TargetMode="External"/><Relationship Id="rId465" Type="http://schemas.openxmlformats.org/officeDocument/2006/relationships/hyperlink" Target="https://sgpe.sea.sc.gov.br/sgpe/openPage?openAddress=eyJhZGRyZXNzIjoiL2NwYXYvdmlzdWFsaXphclByb2Nlc3NvLmRvP3Byb2Nlc3NvUEs9MzQzOCwyMDAzMywyMDIxIiwiY3VycmVudE1vZHVsZSI6eyJjZE1vZHVsbyI6IlNHUEUiLCJjZFNpc3RlbWEiOiIxIiwibm1Nb2R1bG8iOiIifX0%3D" TargetMode="External"/><Relationship Id="rId672" Type="http://schemas.openxmlformats.org/officeDocument/2006/relationships/hyperlink" Target="https://sgpe.sea.sc.gov.br/sgpe/openPage?openAddress=eyJhZGRyZXNzIjoiL2NwYXYvdmlzdWFsaXphclByb2Nlc3NvLmRvP3Byb2Nlc3NvUEs9MTEyNywyMDAzMywyMDIyIiwiY3VycmVudE1vZHVsZSI6eyJjZE1vZHVsbyI6IlNHUEUiLCJjZFNpc3RlbWEiOiIxIiwibm1Nb2R1bG8iOiIifX0%3D" TargetMode="External"/><Relationship Id="rId1095" Type="http://schemas.openxmlformats.org/officeDocument/2006/relationships/hyperlink" Target="https://sgpe.sea.sc.gov.br/sgpe/openPage?openAddress=eyJhZGRyZXNzIjoiL2NwYXYvdmlzdWFsaXphclByb2Nlc3NvLmRvP3Byb2Nlc3NvUEs9NDQ3MywyMDAzMywyMDIyIiwiY3VycmVudE1vZHVsZSI6eyJjZE1vZHVsbyI6IlNHUEUiLCJjZFNpc3RlbWEiOiIxIiwibm1Nb2R1bG8iOiIifX0%3D" TargetMode="External"/><Relationship Id="rId22" Type="http://schemas.openxmlformats.org/officeDocument/2006/relationships/hyperlink" Target="https://sgpe.sea.sc.gov.br/sgpe/openPage?openAddress=eyJhZGRyZXNzIjoiL2NwYXYvdmlzdWFsaXphclByb2Nlc3NvLmRvP3Byb2Nlc3NvUEs9MzQsMjAwMzMsMjAyMSIsImN1cnJlbnRNb2R1bGUiOnsiY2RNb2R1bG8iOiJTR1BFIiwiY2RTaXN0ZW1hIjoiMSIsIm5tTW9kdWxvIjoiIn19" TargetMode="External"/><Relationship Id="rId118" Type="http://schemas.openxmlformats.org/officeDocument/2006/relationships/hyperlink" Target="https://sgpe.sea.sc.gov.br/sgpe/openPage?openAddress=eyJhZGRyZXNzIjoiL2NwYXYvdmlzdWFsaXphclByb2Nlc3NvLmRvP3Byb2Nlc3NvUEs9MTQ1NiwyMDAzMywyMDIxIiwiY3VycmVudE1vZHVsZSI6eyJjZE1vZHVsbyI6IlNHUEUiLCJjZFNpc3RlbWEiOiIxIiwibm1Nb2R1bG8iOiIifX0%3D" TargetMode="External"/><Relationship Id="rId325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32" Type="http://schemas.openxmlformats.org/officeDocument/2006/relationships/hyperlink" Target="https://sgpe.sea.sc.gov.br/sgpe/openPage?openAddress=eyJhZGRyZXNzIjoiL2NwYXYvdmlzdWFsaXphclByb2Nlc3NvLmRvP3Byb2Nlc3NvUEs9MzA1LDIwMDMzLDIwMjIiLCJjdXJyZW50TW9kdWxlIjp7ImNkTW9kdWxvIjoiU0dQRSIsImNkU2lzdGVtYSI6IjEiLCJubU1vZHVsbyI6IiJ9fQ%3D%3D" TargetMode="External"/><Relationship Id="rId977" Type="http://schemas.openxmlformats.org/officeDocument/2006/relationships/hyperlink" Target="https://sgpe.sea.sc.gov.br/sgpe/openPage?openAddress=eyJhZGRyZXNzIjoiL2NwYXYvdmlzdWFsaXphclByb2Nlc3NvLmRvP3Byb2Nlc3NvUEs9MzA3MiwyMDAzMywyMDIyIiwiY3VycmVudE1vZHVsZSI6eyJjZE1vZHVsbyI6IlNHUEUiLCJjZFNpc3RlbWEiOiIxIiwibm1Nb2R1bG8iOiIifX0%3D" TargetMode="External"/><Relationship Id="rId1162" Type="http://schemas.openxmlformats.org/officeDocument/2006/relationships/hyperlink" Target="https://sgpe.sea.sc.gov.br/sgpe/openPage?openAddress=eyJhZGRyZXNzIjoiL2NwYXYvdmlzdWFsaXphclByb2Nlc3NvLmRvP3Byb2Nlc3NvUEs9MzA4LDIwMDMzLDIwMjMiLCJjdXJyZW50TW9kdWxlIjp7ImNkTW9kdWxvIjoiU0dQRSIsImNkU2lzdGVtYSI6IjEiLCJubU1vZHVsbyI6IiJ9fQ%3D%3D" TargetMode="External"/><Relationship Id="rId171" Type="http://schemas.openxmlformats.org/officeDocument/2006/relationships/hyperlink" Target="https://sgpe.sea.sc.gov.br/sgpe/openPage?openAddress=eyJhZGRyZXNzIjoiL2NwYXYvdmlzdWFsaXphclByb2Nlc3NvLmRvP3Byb2Nlc3NvUEs9MjE4OSwyMDAzMywyMDIxIiwiY3VycmVudE1vZHVsZSI6eyJjZE1vZHVsbyI6IlNHUEUiLCJjZFNpc3RlbWEiOiIxIiwibm1Nb2R1bG8iOiIifX0%3D" TargetMode="External"/><Relationship Id="rId837" Type="http://schemas.openxmlformats.org/officeDocument/2006/relationships/hyperlink" Target="https://sgpe.sea.sc.gov.br/sgpe/openPage?openAddress=eyJhZGRyZXNzIjoiL2NwYXYvdmlzdWFsaXphclByb2Nlc3NvLmRvP3Byb2Nlc3NvUEs9MjM3NiwyMDAzMywyMDIyIiwiY3VycmVudE1vZHVsZSI6eyJjZE1vZHVsbyI6IlNHUEUiLCJjZFNpc3RlbWEiOiIxIiwibm1Nb2R1bG8iOiIifX0%3D" TargetMode="External"/><Relationship Id="rId1022" Type="http://schemas.openxmlformats.org/officeDocument/2006/relationships/hyperlink" Target="https://sgpe.sea.sc.gov.br/sgpe/openPage?openAddress=eyJhZGRyZXNzIjoiL2NwYXYvdmlzdWFsaXphclByb2Nlc3NvLmRvP3Byb2Nlc3NvUEs9MzgyOSwyMDAzMywyMDIyIiwiY3VycmVudE1vZHVsZSI6eyJjZE1vZHVsbyI6IlNHUEUiLCJjZFNpc3RlbWEiOiIxIiwibm1Nb2R1bG8iOiIifX0%3D" TargetMode="External"/><Relationship Id="rId269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476" Type="http://schemas.openxmlformats.org/officeDocument/2006/relationships/hyperlink" Target="https://sgpe.sea.sc.gov.br/sgpe/openPage?openAddress=eyJhZGRyZXNzIjoiL2NwYXYvdmlzdWFsaXphclByb2Nlc3NvLmRvP3Byb2Nlc3NvUEs9ODgsMjAwMzMsMjAyMSIsImN1cnJlbnRNb2R1bGUiOnsiY2RNb2R1bG8iOiJTR1BFIiwiY2RTaXN0ZW1hIjoiMSIsIm5tTW9kdWxvIjoiIn19" TargetMode="External"/><Relationship Id="rId683" Type="http://schemas.openxmlformats.org/officeDocument/2006/relationships/hyperlink" Target="https://sgpe.sea.sc.gov.br/sgpe/openPage?openAddress=eyJhZGRyZXNzIjoiL2NwYXYvdmlzdWFsaXphclByb2Nlc3NvLmRvP3Byb2Nlc3NvUEs9MTI0OCwyMDAzMywyMDIyIiwiY3VycmVudE1vZHVsZSI6eyJjZE1vZHVsbyI6IlNHUEUiLCJjZFNpc3RlbWEiOiIxIiwibm1Nb2R1bG8iOiIifX0%3D" TargetMode="External"/><Relationship Id="rId890" Type="http://schemas.openxmlformats.org/officeDocument/2006/relationships/hyperlink" Target="https://sgpe.sea.sc.gov.br/sgpe/openPage?openAddress=eyJhZGRyZXNzIjoiL2NwYXYvdmlzdWFsaXphclByb2Nlc3NvLmRvP3Byb2Nlc3NvUEs9MjU1NywyMDAzMywyMDIyIiwiY3VycmVudE1vZHVsZSI6eyJjZE1vZHVsbyI6IlNHUEUiLCJjZFNpc3RlbWEiOiIxIiwibm1Nb2R1bG8iOiIifX0%3D" TargetMode="External"/><Relationship Id="rId904" Type="http://schemas.openxmlformats.org/officeDocument/2006/relationships/hyperlink" Target="https://sgpe.sea.sc.gov.br/sgpe/openPage?openAddress=eyJhZGRyZXNzIjoiL2NwYXYvdmlzdWFsaXphclByb2Nlc3NvLmRvP3Byb2Nlc3NvUEs9MzAxNywyMDAzMywyMDIyIiwiY3VycmVudE1vZHVsZSI6eyJjZE1vZHVsbyI6IlNHUEUiLCJjZFNpc3RlbWEiOiIxIiwibm1Nb2R1bG8iOiIifX0%3D" TargetMode="External"/><Relationship Id="rId33" Type="http://schemas.openxmlformats.org/officeDocument/2006/relationships/hyperlink" Target="https://sgpe.sea.sc.gov.br/sgpe/openPage?openAddress=eyJhZGRyZXNzIjoiL2NwYXYvdmlzdWFsaXphclByb2Nlc3NvLmRvP3Byb2Nlc3NvUEs9MjAzLDIwMDMzLDIwMjEiLCJjdXJyZW50TW9kdWxlIjp7ImNkTW9kdWxvIjoiU0dQRSIsImNkU2lzdGVtYSI6IjEiLCJubU1vZHVsbyI6IiJ9fQ%3D%3D" TargetMode="External"/><Relationship Id="rId129" Type="http://schemas.openxmlformats.org/officeDocument/2006/relationships/hyperlink" Target="https://sgpe.sea.sc.gov.br/sgpe/openPage?openAddress=eyJhZGRyZXNzIjoiL2NwYXYvdmlzdWFsaXphclByb2Nlc3NvLmRvP3Byb2Nlc3NvUEs9MTkzOCwyMDAzMywyMDIxIiwiY3VycmVudE1vZHVsZSI6eyJjZE1vZHVsbyI6IlNHUEUiLCJjZFNpc3RlbWEiOiIxIiwibm1Nb2R1bG8iOiIifX0%3D" TargetMode="External"/><Relationship Id="rId336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543" Type="http://schemas.openxmlformats.org/officeDocument/2006/relationships/hyperlink" Target="https://sgpe.sea.sc.gov.br/sgpe/openPage?openAddress=eyJhZGRyZXNzIjoiL2NwYXYvdmlzdWFsaXphclByb2Nlc3NvLmRvP3Byb2Nlc3NvUEs9NzkwLDIwMDMzLDIwMjIiLCJjdXJyZW50TW9kdWxlIjp7ImNkTW9kdWxvIjoiU0dQRSIsImNkU2lzdGVtYSI6IjEiLCJubU1vZHVsbyI6IiJ9fQ%3D%3D" TargetMode="External"/><Relationship Id="rId988" Type="http://schemas.openxmlformats.org/officeDocument/2006/relationships/hyperlink" Target="https://sgpe.sea.sc.gov.br/sgpe/openPage?openAddress=eyJhZGRyZXNzIjoiL2NwYXYvdmlzdWFsaXphclByb2Nlc3NvLmRvP3Byb2Nlc3NvUEs9MzA4MCwyMDAzMywyMDIyIiwiY3VycmVudE1vZHVsZSI6eyJjZE1vZHVsbyI6IlNHUEUiLCJjZFNpc3RlbWEiOiIxIiwibm1Nb2R1bG8iOiIifX0%3D" TargetMode="External"/><Relationship Id="rId1173" Type="http://schemas.openxmlformats.org/officeDocument/2006/relationships/hyperlink" Target="https://sgpe.sea.sc.gov.br/sgpe/openPage?openAddress=eyJhZGRyZXNzIjoiL2NwYXYvdmlzdWFsaXphclByb2Nlc3NvLmRvP3Byb2Nlc3NvUEs9Mjk3LDIwMDMzLDIwMjMiLCJjdXJyZW50TW9kdWxlIjp7ImNkTW9kdWxvIjoiU0dQRSIsImNkU2lzdGVtYSI6IjEiLCJubU1vZHVsbyI6IiJ9fQ%3D%3D" TargetMode="External"/><Relationship Id="rId182" Type="http://schemas.openxmlformats.org/officeDocument/2006/relationships/hyperlink" Target="https://sgpe.sea.sc.gov.br/sgpe/openPage?openAddress=eyJhZGRyZXNzIjoiL2NwYXYvdmlzdWFsaXphclByb2Nlc3NvLmRvP3Byb2Nlc3NvUEs9MTQyNCwyMDAzMywyMDIxIiwiY3VycmVudE1vZHVsZSI6eyJjZE1vZHVsbyI6IlNHUEUiLCJjZFNpc3RlbWEiOiIxIiwibm1Nb2R1bG8iOiIifX0%3D" TargetMode="External"/><Relationship Id="rId403" Type="http://schemas.openxmlformats.org/officeDocument/2006/relationships/hyperlink" Target="https://sgpe.sea.sc.gov.br/sgpe/openPage?openAddress=eyJhZGRyZXNzIjoiL2NwYXYvdmlzdWFsaXphclByb2Nlc3NvLmRvP3Byb2Nlc3NvUEs9MzA2MCwyMDAzMywyMDIxIiwiY3VycmVudE1vZHVsZSI6eyJjZE1vZHVsbyI6IlNHUEUiLCJjZFNpc3RlbWEiOiIxIiwibm1Nb2R1bG8iOiIifX0%3D" TargetMode="External"/><Relationship Id="rId750" Type="http://schemas.openxmlformats.org/officeDocument/2006/relationships/hyperlink" Target="https://sgpe.sea.sc.gov.br/sgpe/openPage?openAddress=eyJhZGRyZXNzIjoiL2NwYXYvdmlzdWFsaXphclByb2Nlc3NvLmRvP3Byb2Nlc3NvUEs9MTc4NiwyMDAzMywyMDIyIiwiY3VycmVudE1vZHVsZSI6eyJjZE1vZHVsbyI6IlNHUEUiLCJjZFNpc3RlbWEiOiIxIiwibm1Nb2R1bG8iOiIifX0%3D" TargetMode="External"/><Relationship Id="rId848" Type="http://schemas.openxmlformats.org/officeDocument/2006/relationships/hyperlink" Target="https://sgpe.sea.sc.gov.br/sgpe/openPage?openAddress=eyJhZGRyZXNzIjoiL2NwYXYvdmlzdWFsaXphclByb2Nlc3NvLmRvP3Byb2Nlc3NvUEs9MjM4NywyMDAzMywyMDIyIiwiY3VycmVudE1vZHVsZSI6eyJjZE1vZHVsbyI6IlNHUEUiLCJjZFNpc3RlbWEiOiIxIiwibm1Nb2R1bG8iOiIifX0%3D" TargetMode="External"/><Relationship Id="rId1033" Type="http://schemas.openxmlformats.org/officeDocument/2006/relationships/hyperlink" Target="https://sgpe.sea.sc.gov.br/sgpe/openPage?openAddress=eyJhZGRyZXNzIjoiL2NwYXYvdmlzdWFsaXphclByb2Nlc3NvLmRvP3Byb2Nlc3NvUEs9NDIyNSwyMDAzMywyMDIyIiwiY3VycmVudE1vZHVsZSI6eyJjZE1vZHVsbyI6IlNHUEUiLCJjZFNpc3RlbWEiOiIxIiwibm1Nb2R1bG8iOiIifX0%3D" TargetMode="External"/><Relationship Id="rId487" Type="http://schemas.openxmlformats.org/officeDocument/2006/relationships/hyperlink" Target="https://sgpe.sea.sc.gov.br/sgpe/openPage?openAddress=eyJhZGRyZXNzIjoiL2NwYXYvdmlzdWFsaXphclByb2Nlc3NvLmRvP3Byb2Nlc3NvUEs9MTE1MiwyMDAzMywyMDIxIiwiY3VycmVudE1vZHVsZSI6eyJjZE1vZHVsbyI6IlNHUEUiLCJjZFNpc3RlbWEiOiIxIiwibm1Nb2R1bG8iOiIifX0%3D" TargetMode="External"/><Relationship Id="rId610" Type="http://schemas.openxmlformats.org/officeDocument/2006/relationships/hyperlink" Target="https://sgpe.sea.sc.gov.br/sgpe/openPage?openAddress=eyJhZGRyZXNzIjoiL2NwYXYvdmlzdWFsaXphclByb2Nlc3NvLmRvP3Byb2Nlc3NvUEs9MTA1NiwyMDAzMywyMDIyIiwiY3VycmVudE1vZHVsZSI6eyJjZE1vZHVsbyI6IlNHUEUiLCJjZFNpc3RlbWEiOiIxIiwibm1Nb2R1bG8iOiIifX0%3D" TargetMode="External"/><Relationship Id="rId694" Type="http://schemas.openxmlformats.org/officeDocument/2006/relationships/hyperlink" Target="https://sgpe.sea.sc.gov.br/sgpe/openPage?openAddress=eyJhZGRyZXNzIjoiL2NwYXYvdmlzdWFsaXphclByb2Nlc3NvLmRvP3Byb2Nlc3NvUEs9MTM5OSwyMDAzMywyMDIyIiwiY3VycmVudE1vZHVsZSI6eyJjZE1vZHVsbyI6IlNHUEUiLCJjZFNpc3RlbWEiOiIxIiwibm1Nb2R1bG8iOiIifX0%3D" TargetMode="External"/><Relationship Id="rId708" Type="http://schemas.openxmlformats.org/officeDocument/2006/relationships/hyperlink" Target="https://sgpe.sea.sc.gov.br/sgpe/openPage?openAddress=eyJhZGRyZXNzIjoiL2NwYXYvdmlzdWFsaXphclByb2Nlc3NvLmRvP3Byb2Nlc3NvUEs9MTY0NSwyMDAzMywyMDIyIiwiY3VycmVudE1vZHVsZSI6eyJjZE1vZHVsbyI6IlNHUEUiLCJjZFNpc3RlbWEiOiIxIiwibm1Nb2R1bG8iOiIifX0%3D" TargetMode="External"/><Relationship Id="rId915" Type="http://schemas.openxmlformats.org/officeDocument/2006/relationships/hyperlink" Target="https://sgpe.sea.sc.gov.br/sgpe/openPage?openAddress=eyJhZGRyZXNzIjoiL2NwYXYvdmlzdWFsaXphclByb2Nlc3NvLmRvP3Byb2Nlc3NvUEs9MzAzNywyMDAzMywyMDIyIiwiY3VycmVudE1vZHVsZSI6eyJjZE1vZHVsbyI6IlNHUEUiLCJjZFNpc3RlbWEiOiIxIiwibm1Nb2R1bG8iOiIifX0%3D" TargetMode="External"/><Relationship Id="rId347" Type="http://schemas.openxmlformats.org/officeDocument/2006/relationships/hyperlink" Target="https://sgpe.sea.sc.gov.br/sgpe/openPage?openAddress=eyJhZGRyZXNzIjoiL2NwYXYvdmlzdWFsaXphclByb2Nlc3NvLmRvP3Byb2Nlc3NvUEs9MjkyNiwyMDAzMywyMDIxIiwiY3VycmVudE1vZHVsZSI6eyJjZE1vZHVsbyI6IlNHUEUiLCJjZFNpc3RlbWEiOiIxIiwibm1Nb2R1bG8iOiIifX0%3D" TargetMode="External"/><Relationship Id="rId999" Type="http://schemas.openxmlformats.org/officeDocument/2006/relationships/hyperlink" Target="https://sgpe.sea.sc.gov.br/sgpe/openPage?openAddress=eyJhZGRyZXNzIjoiL2NwYXYvdmlzdWFsaXphclByb2Nlc3NvLmRvP3Byb2Nlc3NvUEs9MzExMCwyMDAzMywyMDIyIiwiY3VycmVudE1vZHVsZSI6eyJjZE1vZHVsbyI6IlNHUEUiLCJjZFNpc3RlbWEiOiIxIiwibm1Nb2R1bG8iOiIifX0%3D" TargetMode="External"/><Relationship Id="rId1100" Type="http://schemas.openxmlformats.org/officeDocument/2006/relationships/hyperlink" Target="https://sgpe.sea.sc.gov.br/sgpe/openPage?openAddress=eyJhZGRyZXNzIjoiL2NwYXYvdmlzdWFsaXphclByb2Nlc3NvLmRvP3Byb2Nlc3NvUEs9NDQ3OCwyMDAzMywyMDIyIiwiY3VycmVudE1vZHVsZSI6eyJjZE1vZHVsbyI6IlNHUEUiLCJjZFNpc3RlbWEiOiIxIiwibm1Nb2R1bG8iOiIifX0%3D" TargetMode="External"/><Relationship Id="rId1184" Type="http://schemas.openxmlformats.org/officeDocument/2006/relationships/hyperlink" Target="https://sgpe.sea.sc.gov.br/sgpe/openPage?openAddress=eyJhZGRyZXNzIjoiL2NwYXYvdmlzdWFsaXphclByb2Nlc3NvLmRvP3Byb2Nlc3NvUEs9NDAyLDIwMDMzLDIwMjMiLCJjdXJyZW50TW9kdWxlIjp7ImNkTW9kdWxvIjoiU0dQRSIsImNkU2lzdGVtYSI6IjEiLCJubU1vZHVsbyI6IiJ9fQ%3D%3D" TargetMode="External"/><Relationship Id="rId44" Type="http://schemas.openxmlformats.org/officeDocument/2006/relationships/hyperlink" Target="https://sgpe.sea.sc.gov.br/sgpe/openPage?openAddress=eyJhZGRyZXNzIjoiL2NwYXYvdmlzdWFsaXphclByb2Nlc3NvLmRvP3Byb2Nlc3NvUEs9Mzg4OSwyMDAzMywyMDIwIiwiY3VycmVudE1vZHVsZSI6eyJjZE1vZHVsbyI6IlNHUEUiLCJjZFNpc3RlbWEiOiIxIiwibm1Nb2R1bG8iOiIifX0%3D" TargetMode="External"/><Relationship Id="rId554" Type="http://schemas.openxmlformats.org/officeDocument/2006/relationships/hyperlink" Target="https://sgpe.sea.sc.gov.br/sgpe/openPage?openAddress=eyJhZGRyZXNzIjoiL2NwYXYvdmlzdWFsaXphclByb2Nlc3NvLmRvP3Byb2Nlc3NvUEs9NDg0LDIwMDMzLDIwMjIiLCJjdXJyZW50TW9kdWxlIjp7ImNkTW9kdWxvIjoiU0dQRSIsImNkU2lzdGVtYSI6IjEiLCJubU1vZHVsbyI6IiJ9fQ%3D%3D" TargetMode="External"/><Relationship Id="rId761" Type="http://schemas.openxmlformats.org/officeDocument/2006/relationships/hyperlink" Target="https://sgpe.sea.sc.gov.br/sgpe/openPage?openAddress=eyJhZGRyZXNzIjoiL2NwYXYvdmlzdWFsaXphclByb2Nlc3NvLmRvP3Byb2Nlc3NvUEs9MTY5OCwyMDAzMywyMDIyIiwiY3VycmVudE1vZHVsZSI6eyJjZE1vZHVsbyI6IlNHUEUiLCJjZFNpc3RlbWEiOiIxIiwibm1Nb2R1bG8iOiIifX0%3D" TargetMode="External"/><Relationship Id="rId859" Type="http://schemas.openxmlformats.org/officeDocument/2006/relationships/hyperlink" Target="https://sgpe.sea.sc.gov.br/sgpe/openPage?openAddress=eyJhZGRyZXNzIjoiL2NwYXYvdmlzdWFsaXphclByb2Nlc3NvLmRvP3Byb2Nlc3NvUEs9MjQxMCwyMDAzMywyMDIyIiwiY3VycmVudE1vZHVsZSI6eyJjZE1vZHVsbyI6IlNHUEUiLCJjZFNpc3RlbWEiOiIxIiwibm1Nb2R1bG8iOiIifX0%3D" TargetMode="External"/><Relationship Id="rId193" Type="http://schemas.openxmlformats.org/officeDocument/2006/relationships/hyperlink" Target="https://sgpe.sea.sc.gov.br/sgpe/openPage?openAddress=eyJhZGRyZXNzIjoiL2NwYXYvdmlzdWFsaXphclByb2Nlc3NvLmRvP3Byb2Nlc3NvUEs9MjI4OCwyMDAzMywyMDIxIiwiY3VycmVudE1vZHVsZSI6eyJjZE1vZHVsbyI6IlNHUEUiLCJjZFNpc3RlbWEiOiIxIiwibm1Nb2R1bG8iOiIifX0%3D" TargetMode="External"/><Relationship Id="rId207" Type="http://schemas.openxmlformats.org/officeDocument/2006/relationships/hyperlink" Target="https://sgpe.sea.sc.gov.br/sgpe/openPage?openAddress=eyJhZGRyZXNzIjoiL2NwYXYvdmlzdWFsaXphclByb2Nlc3NvLmRvP3Byb2Nlc3NvUEs9Mjc2MiwyMDAzMywyMDIxIiwiY3VycmVudE1vZHVsZSI6eyJjZE1vZHVsbyI6IlNHUEUiLCJjZFNpc3RlbWEiOiIxIiwibm1Nb2R1bG8iOiIifX0%3D" TargetMode="External"/><Relationship Id="rId414" Type="http://schemas.openxmlformats.org/officeDocument/2006/relationships/hyperlink" Target="https://sgpe.sea.sc.gov.br/sgpe/openPage?openAddress=eyJhZGRyZXNzIjoiL2NwYXYvdmlzdWFsaXphclByb2Nlc3NvLmRvP3Byb2Nlc3NvUEs9Mzc5MiwyMDAzMywyMDIwIiwiY3VycmVudE1vZHVsZSI6eyJjZE1vZHVsbyI6IlNHUEUiLCJjZFNpc3RlbWEiOiIxIiwibm1Nb2R1bG8iOiIifX0%3D" TargetMode="External"/><Relationship Id="rId498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621" Type="http://schemas.openxmlformats.org/officeDocument/2006/relationships/hyperlink" Target="https://sgpe.sea.sc.gov.br/sgpe/openPage?openAddress=eyJhZGRyZXNzIjoiL2NwYXYvdmlzdWFsaXphclByb2Nlc3NvLmRvP3Byb2Nlc3NvUEs9MTEzMywyMDAzMywyMDIyIiwiY3VycmVudE1vZHVsZSI6eyJjZE1vZHVsbyI6IlNHUEUiLCJjZFNpc3RlbWEiOiIxIiwibm1Nb2R1bG8iOiIifX0%3D" TargetMode="External"/><Relationship Id="rId1044" Type="http://schemas.openxmlformats.org/officeDocument/2006/relationships/hyperlink" Target="https://sgpe.sea.sc.gov.br/sgpe/openPage?openAddress=eyJhZGRyZXNzIjoiL2NwYXYvdmlzdWFsaXphclByb2Nlc3NvLmRvP3Byb2Nlc3NvUEs9NDIzMywyMDAzMywyMDIyIiwiY3VycmVudE1vZHVsZSI6eyJjZE1vZHVsbyI6IlNHUEUiLCJjZFNpc3RlbWEiOiIxIiwibm1Nb2R1bG8iOiIifX0%3D" TargetMode="External"/><Relationship Id="rId260" Type="http://schemas.openxmlformats.org/officeDocument/2006/relationships/hyperlink" Target="https://sgpe.sea.sc.gov.br/sgpe/openPage?openAddress=eyJhZGRyZXNzIjoiL2NwYXYvdmlzdWFsaXphclByb2Nlc3NvLmRvP3Byb2Nlc3NvUEs9MTgwNSwyMDAzMywyMDIxIiwiY3VycmVudE1vZHVsZSI6eyJjZE1vZHVsbyI6IlNHUEUiLCJjZFNpc3RlbWEiOiIxIiwibm1Nb2R1bG8iOiIifX0%3D" TargetMode="External"/><Relationship Id="rId719" Type="http://schemas.openxmlformats.org/officeDocument/2006/relationships/hyperlink" Target="https://sgpe.sea.sc.gov.br/sgpe/openPage?openAddress=eyJhZGRyZXNzIjoiL2NwYXYvdmlzdWFsaXphclByb2Nlc3NvLmRvP3Byb2Nlc3NvUEs9MTY1NCwyMDAzMywyMDIyIiwiY3VycmVudE1vZHVsZSI6eyJjZE1vZHVsbyI6IlNHUEUiLCJjZFNpc3RlbWEiOiIxIiwibm1Nb2R1bG8iOiIifX0%3D" TargetMode="External"/><Relationship Id="rId926" Type="http://schemas.openxmlformats.org/officeDocument/2006/relationships/hyperlink" Target="https://sgpe.sea.sc.gov.br/sgpe/openPage?openAddress=eyJhZGRyZXNzIjoiL2NwYXYvdmlzdWFsaXphclByb2Nlc3NvLmRvP3Byb2Nlc3NvUEs9MzA0MywyMDAzMywyMDIyIiwiY3VycmVudE1vZHVsZSI6eyJjZE1vZHVsbyI6IlNHUEUiLCJjZFNpc3RlbWEiOiIxIiwibm1Nb2R1bG8iOiIifX0%3D" TargetMode="External"/><Relationship Id="rId1111" Type="http://schemas.openxmlformats.org/officeDocument/2006/relationships/hyperlink" Target="https://sgpe.sea.sc.gov.br/sgpe/openPage?openAddress=eyJhZGRyZXNzIjoiL2NwYXYvdmlzdWFsaXphclByb2Nlc3NvLmRvP3Byb2Nlc3NvUEs9NDQ5NSwyMDAzMywyMDIyIiwiY3VycmVudE1vZHVsZSI6eyJjZE1vZHVsbyI6IlNHUEUiLCJjZFNpc3RlbWEiOiIxIiwibm1Nb2R1bG8iOiIifX0%3D" TargetMode="External"/><Relationship Id="rId55" Type="http://schemas.openxmlformats.org/officeDocument/2006/relationships/hyperlink" Target="https://sgpe.sea.sc.gov.br/sgpe/openPage?openAddress=eyJhZGRyZXNzIjoiL2NwYXYvdmlzdWFsaXphclByb2Nlc3NvLmRvP3Byb2Nlc3NvUEs9ODk1LDIwMDMzLDIwMjEiLCJjdXJyZW50TW9kdWxlIjp7ImNkTW9kdWxvIjoiU0dQRSIsImNkU2lzdGVtYSI6IjEiLCJubU1vZHVsbyI6IiJ9fQ%3D%3D" TargetMode="External"/><Relationship Id="rId120" Type="http://schemas.openxmlformats.org/officeDocument/2006/relationships/hyperlink" Target="https://sgpe.sea.sc.gov.br/sgpe/openPage?openAddress=eyJhZGRyZXNzIjoiL2NwYXYvdmlzdWFsaXphclByb2Nlc3NvLmRvP3Byb2Nlc3NvUEs9MTQ1NiwyMDAzMywyMDIxIiwiY3VycmVudE1vZHVsZSI6eyJjZE1vZHVsbyI6IlNHUEUiLCJjZFNpc3RlbWEiOiIxIiwibm1Nb2R1bG8iOiIifX0%3D" TargetMode="External"/><Relationship Id="rId358" Type="http://schemas.openxmlformats.org/officeDocument/2006/relationships/hyperlink" Target="https://sgpe.sea.sc.gov.br/sgpe/openPage?openAddress=eyJhZGRyZXNzIjoiL2NwYXYvdmlzdWFsaXphclByb2Nlc3NvLmRvP3Byb2Nlc3NvUEs9MjkyNiwyMDAzMywyMDIxIiwiY3VycmVudE1vZHVsZSI6eyJjZE1vZHVsbyI6IlNHUEUiLCJjZFNpc3RlbWEiOiIxIiwibm1Nb2R1bG8iOiIifX0%3D" TargetMode="External"/><Relationship Id="rId565" Type="http://schemas.openxmlformats.org/officeDocument/2006/relationships/hyperlink" Target="https://sgpe.sea.sc.gov.br/sgpe/openPage?openAddress=eyJhZGRyZXNzIjoiL2NwYXYvdmlzdWFsaXphclByb2Nlc3NvLmRvP3Byb2Nlc3NvUEs9MjE2LDIwMDMzLDIwMjIiLCJjdXJyZW50TW9kdWxlIjp7ImNkTW9kdWxvIjoiU0dQRSIsImNkU2lzdGVtYSI6IjEiLCJubU1vZHVsbyI6IiJ9fQ%3D%3D" TargetMode="External"/><Relationship Id="rId772" Type="http://schemas.openxmlformats.org/officeDocument/2006/relationships/hyperlink" Target="https://sgpe.sea.sc.gov.br/sgpe/openPage?openAddress=eyJhZGRyZXNzIjoiL2NwYXYvdmlzdWFsaXphclByb2Nlc3NvLmRvP3Byb2Nlc3NvUEs9MTY3NiwyMDAzMywyMDIyIiwiY3VycmVudE1vZHVsZSI6eyJjZE1vZHVsbyI6IlNHUEUiLCJjZFNpc3RlbWEiOiIxIiwibm1Nb2R1bG8iOiIifX0%3D" TargetMode="External"/><Relationship Id="rId1195" Type="http://schemas.openxmlformats.org/officeDocument/2006/relationships/hyperlink" Target="https://sgpe.sea.sc.gov.br/sgpe/openPage?openAddress=eyJhZGRyZXNzIjoiL2NwYXYvdmlzdWFsaXphclByb2Nlc3NvLmRvP3Byb2Nlc3NvUEs9NTA3LDIwMDMzLDIwMjMiLCJjdXJyZW50TW9kdWxlIjp7ImNkTW9kdWxvIjoiU0dQRSIsImNkU2lzdGVtYSI6IjEiLCJubU1vZHVsbyI6IiJ9fQ%3D%3D" TargetMode="External"/><Relationship Id="rId1209" Type="http://schemas.openxmlformats.org/officeDocument/2006/relationships/hyperlink" Target="https://sgpe.sea.sc.gov.br/sgpe/openPage?openAddress=eyJhZGRyZXNzIjoiL2NwYXYvdmlzdWFsaXphclByb2Nlc3NvLmRvP3Byb2Nlc3NvUEs9NTMzLDIwMDMzLDIwMjMiLCJjdXJyZW50TW9kdWxlIjp7ImNkTW9kdWxvIjoiU0dQRSIsImNkU2lzdGVtYSI6IjEiLCJubU1vZHVsbyI6IiJ9fQ%3D%3D" TargetMode="External"/><Relationship Id="rId218" Type="http://schemas.openxmlformats.org/officeDocument/2006/relationships/hyperlink" Target="https://sgpe.sea.sc.gov.br/sgpe/openPage?openAddress=eyJhZGRyZXNzIjoiL2NwYXYvdmlzdWFsaXphclByb2Nlc3NvLmRvP3Byb2Nlc3NvUEs9MTYyMCwyMDAzMywyMDIxIiwiY3VycmVudE1vZHVsZSI6eyJjZE1vZHVsbyI6IlNHUEUiLCJjZFNpc3RlbWEiOiIxIiwibm1Nb2R1bG8iOiIifX0%3D" TargetMode="External"/><Relationship Id="rId425" Type="http://schemas.openxmlformats.org/officeDocument/2006/relationships/hyperlink" Target="https://sgpe.sea.sc.gov.br/sgpe/openPage?openAddress=eyJhZGRyZXNzIjoiL2NwYXYvdmlzdWFsaXphclByb2Nlc3NvLmRvP3Byb2Nlc3NvUEs9OTYsMjAwMzMsMjAyMSIsImN1cnJlbnRNb2R1bGUiOnsiY2RNb2R1bG8iOiJTR1BFIiwiY2RTaXN0ZW1hIjoiMSIsIm5tTW9kdWxvIjoiIn19" TargetMode="External"/><Relationship Id="rId632" Type="http://schemas.openxmlformats.org/officeDocument/2006/relationships/hyperlink" Target="https://sgpe.sea.sc.gov.br/sgpe/openPage?openAddress=eyJhZGRyZXNzIjoiL2NwYXYvdmlzdWFsaXphclByb2Nlc3NvLmRvP3Byb2Nlc3NvUEs9OTEwLDIwMDMzLDIwMjIiLCJjdXJyZW50TW9kdWxlIjp7ImNkTW9kdWxvIjoiU0dQRSIsImNkU2lzdGVtYSI6IjEiLCJubU1vZHVsbyI6IiJ9fQ%3D%3D" TargetMode="External"/><Relationship Id="rId1055" Type="http://schemas.openxmlformats.org/officeDocument/2006/relationships/hyperlink" Target="https://sgpe.sea.sc.gov.br/sgpe/openPage?openAddress=eyJhZGRyZXNzIjoiL2NwYXYvdmlzdWFsaXphclByb2Nlc3NvLmRvP3Byb2Nlc3NvUEs9NDIzNywyMDAzMywyMDIyIiwiY3VycmVudE1vZHVsZSI6eyJjZE1vZHVsbyI6IlNHUEUiLCJjZFNpc3RlbWEiOiIxIiwibm1Nb2R1bG8iOiIifX0%3D" TargetMode="External"/><Relationship Id="rId271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937" Type="http://schemas.openxmlformats.org/officeDocument/2006/relationships/hyperlink" Target="https://sgpe.sea.sc.gov.br/sgpe/openPage?openAddress=eyJhZGRyZXNzIjoiL2NwYXYvdmlzdWFsaXphclByb2Nlc3NvLmRvP3Byb2Nlc3NvUEs9MzA1MiwyMDAzMywyMDIyIiwiY3VycmVudE1vZHVsZSI6eyJjZE1vZHVsbyI6IlNHUEUiLCJjZFNpc3RlbWEiOiIxIiwibm1Nb2R1bG8iOiIifX0%3D" TargetMode="External"/><Relationship Id="rId1122" Type="http://schemas.openxmlformats.org/officeDocument/2006/relationships/hyperlink" Target="https://sgpe.sea.sc.gov.br/sgpe/openPage?openAddress=eyJhZGRyZXNzIjoiL2NwYXYvdmlzdWFsaXphclByb2Nlc3NvLmRvP3Byb2Nlc3NvUEs9NDUwMCwyMDAzMywyMDIyIiwiY3VycmVudE1vZHVsZSI6eyJjZE1vZHVsbyI6IlNHUEUiLCJjZFNpc3RlbWEiOiIxIiwibm1Nb2R1bG8iOiIifX0%3D" TargetMode="External"/><Relationship Id="rId66" Type="http://schemas.openxmlformats.org/officeDocument/2006/relationships/hyperlink" Target="https://sgpe.sea.sc.gov.br/sgpe/openPage?openAddress=eyJhZGRyZXNzIjoiL2NwYXYvdmlzdWFsaXphclByb2Nlc3NvLmRvP3Byb2Nlc3NvUEs9MTgxLDIwMDMzLDIwMjEiLCJjdXJyZW50TW9kdWxlIjp7ImNkTW9kdWxvIjoiU0dQRSIsImNkU2lzdGVtYSI6IjEiLCJubU1vZHVsbyI6IiJ9fQ%3D%3D" TargetMode="External"/><Relationship Id="rId131" Type="http://schemas.openxmlformats.org/officeDocument/2006/relationships/hyperlink" Target="https://sgpe.sea.sc.gov.br/sgpe/openPage?openAddress=eyJhZGRyZXNzIjoiL2NwYXYvdmlzdWFsaXphclByb2Nlc3NvLmRvP3Byb2Nlc3NvUEs9MzI1MCwyMDAzMywyMDIxIiwiY3VycmVudE1vZHVsZSI6eyJjZE1vZHVsbyI6IlNHUEUiLCJjZFNpc3RlbWEiOiIxIiwibm1Nb2R1bG8iOiIifX0%3D" TargetMode="External"/><Relationship Id="rId369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76" Type="http://schemas.openxmlformats.org/officeDocument/2006/relationships/hyperlink" Target="https://sgpe.sea.sc.gov.br/sgpe/openPage?openAddress=eyJhZGRyZXNzIjoiL2NwYXYvdmlzdWFsaXphclByb2Nlc3NvLmRvP3Byb2Nlc3NvUEs9OTM1LDIwMDMzLDIwMjIiLCJjdXJyZW50TW9kdWxlIjp7ImNkTW9kdWxvIjoiU0dQRSIsImNkU2lzdGVtYSI6IjEiLCJubU1vZHVsbyI6IiJ9fQ%3D%3D" TargetMode="External"/><Relationship Id="rId783" Type="http://schemas.openxmlformats.org/officeDocument/2006/relationships/hyperlink" Target="https://sgpe.sea.sc.gov.br/sgpe/openPage?openAddress=eyJhZGRyZXNzIjoiL2NwYXYvdmlzdWFsaXphclByb2Nlc3NvLmRvP3Byb2Nlc3NvUEs9MTU5NCwyMDAzMywyMDIyIiwiY3VycmVudE1vZHVsZSI6eyJjZE1vZHVsbyI6IlNHUEUiLCJjZFNpc3RlbWEiOiIxIiwibm1Nb2R1bG8iOiIifX0%3D" TargetMode="External"/><Relationship Id="rId990" Type="http://schemas.openxmlformats.org/officeDocument/2006/relationships/hyperlink" Target="https://sgpe.sea.sc.gov.br/sgpe/openPage?openAddress=eyJhZGRyZXNzIjoiL2NwYXYvdmlzdWFsaXphclByb2Nlc3NvLmRvP3Byb2Nlc3NvUEs9MzA4MCwyMDAzMywyMDIyIiwiY3VycmVudE1vZHVsZSI6eyJjZE1vZHVsbyI6IlNHUEUiLCJjZFNpc3RlbWEiOiIxIiwibm1Nb2R1bG8iOiIifX0%3D" TargetMode="External"/><Relationship Id="rId229" Type="http://schemas.openxmlformats.org/officeDocument/2006/relationships/hyperlink" Target="https://sgpe.sea.sc.gov.br/sgpe/openPage?openAddress=eyJhZGRyZXNzIjoiL2NwYXYvdmlzdWFsaXphclByb2Nlc3NvLmRvP3Byb2Nlc3NvUEs9MTM2MiwyMDAzMywyMDIxIiwiY3VycmVudE1vZHVsZSI6eyJjZE1vZHVsbyI6IlNHUEUiLCJjZFNpc3RlbWEiOiIxIiwibm1Nb2R1bG8iOiIifX0%3D" TargetMode="External"/><Relationship Id="rId436" Type="http://schemas.openxmlformats.org/officeDocument/2006/relationships/hyperlink" Target="https://sgpe.sea.sc.gov.br/sgpe/openPage?openAddress=eyJhZGRyZXNzIjoiL2NwYXYvdmlzdWFsaXphclByb2Nlc3NvLmRvP3Byb2Nlc3NvUEs9MzM2NSwyMDAzMywyMDIxIiwiY3VycmVudE1vZHVsZSI6eyJjZE1vZHVsbyI6IlNHUEUiLCJjZFNpc3RlbWEiOiIxIiwibm1Nb2R1bG8iOiIifX0%3D" TargetMode="External"/><Relationship Id="rId643" Type="http://schemas.openxmlformats.org/officeDocument/2006/relationships/hyperlink" Target="https://sgpe.sea.sc.gov.br/sgpe/openPage?openAddress=eyJhZGRyZXNzIjoiL2NwYXYvdmlzdWFsaXphclByb2Nlc3NvLmRvP3Byb2Nlc3NvUEs9MTE0MCwyMDAzMywyMDIyIiwiY3VycmVudE1vZHVsZSI6eyJjZE1vZHVsbyI6IlNHUEUiLCJjZFNpc3RlbWEiOiIxIiwibm1Nb2R1bG8iOiIifX0%3D" TargetMode="External"/><Relationship Id="rId1066" Type="http://schemas.openxmlformats.org/officeDocument/2006/relationships/hyperlink" Target="https://sgpe.sea.sc.gov.br/sgpe/openPage?openAddress=eyJhZGRyZXNzIjoiL2NwYXYvdmlzdWFsaXphclByb2Nlc3NvLmRvP3Byb2Nlc3NvUEs9NDI0OSwyMDAzMywyMDIyIiwiY3VycmVudE1vZHVsZSI6eyJjZE1vZHVsbyI6IlNHUEUiLCJjZFNpc3RlbWEiOiIxIiwibm1Nb2R1bG8iOiIifX0%3D" TargetMode="External"/><Relationship Id="rId850" Type="http://schemas.openxmlformats.org/officeDocument/2006/relationships/hyperlink" Target="https://sgpe.sea.sc.gov.br/sgpe/openPage?openAddress=eyJhZGRyZXNzIjoiL2NwYXYvdmlzdWFsaXphclByb2Nlc3NvLmRvP3Byb2Nlc3NvUEs9MjM4OSwyMDAzMywyMDIyIiwiY3VycmVudE1vZHVsZSI6eyJjZE1vZHVsbyI6IlNHUEUiLCJjZFNpc3RlbWEiOiIxIiwibm1Nb2R1bG8iOiIifX0%3D" TargetMode="External"/><Relationship Id="rId948" Type="http://schemas.openxmlformats.org/officeDocument/2006/relationships/hyperlink" Target="https://sgpe.sea.sc.gov.br/sgpe/openPage?openAddress=eyJhZGRyZXNzIjoiL2NwYXYvdmlzdWFsaXphclByb2Nlc3NvLmRvP3Byb2Nlc3NvUEs9MzA2MSwyMDAzMywyMDIyIiwiY3VycmVudE1vZHVsZSI6eyJjZE1vZHVsbyI6IlNHUEUiLCJjZFNpc3RlbWEiOiIxIiwibm1Nb2R1bG8iOiIifX0%3D" TargetMode="External"/><Relationship Id="rId1133" Type="http://schemas.openxmlformats.org/officeDocument/2006/relationships/hyperlink" Target="https://sgpe.sea.sc.gov.br/sgpe/openPage?openAddress=eyJhZGRyZXNzIjoiL2NwYXYvdmlzdWFsaXphclByb2Nlc3NvLmRvP3Byb2Nlc3NvUEs9NDUxNCwyMDAzMywyMDIyIiwiY3VycmVudE1vZHVsZSI6eyJjZE1vZHVsbyI6IlNHUEUiLCJjZFNpc3RlbWEiOiIxIiwibm1Nb2R1bG8iOiIifX0%3D" TargetMode="External"/><Relationship Id="rId77" Type="http://schemas.openxmlformats.org/officeDocument/2006/relationships/hyperlink" Target="https://sgpe.sea.sc.gov.br/sgpe/openPage?openAddress=eyJhZGRyZXNzIjoiL2NwYXYvdmlzdWFsaXphclByb2Nlc3NvLmRvP3Byb2Nlc3NvUEs9MTMzLDIwMDMzLDIwMjEiLCJjdXJyZW50TW9kdWxlIjp7ImNkTW9kdWxvIjoiU0dQRSIsImNkU2lzdGVtYSI6IjEiLCJubU1vZHVsbyI6IiJ9fQ%3D%3D" TargetMode="External"/><Relationship Id="rId282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503" Type="http://schemas.openxmlformats.org/officeDocument/2006/relationships/hyperlink" Target="https://sgpe.sea.sc.gov.br/sgpe/openPage?openAddress=eyJhZGRyZXNzIjoiL2NwYXYvdmlzdWFsaXphclByb2Nlc3NvLmRvP3Byb2Nlc3NvUEs9MTgxLDIwMDMzLDIwMjEiLCJjdXJyZW50TW9kdWxlIjp7ImNkTW9kdWxvIjoiU0dQRSIsImNkU2lzdGVtYSI6IjEiLCJubU1vZHVsbyI6IiJ9fQ%3D%3D" TargetMode="External"/><Relationship Id="rId587" Type="http://schemas.openxmlformats.org/officeDocument/2006/relationships/hyperlink" Target="https://sgpe.sea.sc.gov.br/sgpe/openPage?openAddress=eyJhZGRyZXNzIjoiL2NwYXYvdmlzdWFsaXphclByb2Nlc3NvLmRvP3Byb2Nlc3NvUEs9NDg3LDIwMDMzLDIwMjIiLCJjdXJyZW50TW9kdWxlIjp7ImNkTW9kdWxvIjoiU0dQRSIsImNkU2lzdGVtYSI6IjEiLCJubU1vZHVsbyI6IiJ9fQ%3D%3D" TargetMode="External"/><Relationship Id="rId710" Type="http://schemas.openxmlformats.org/officeDocument/2006/relationships/hyperlink" Target="https://sgpe.sea.sc.gov.br/sgpe/openPage?openAddress=eyJhZGRyZXNzIjoiL2NwYXYvdmlzdWFsaXphclByb2Nlc3NvLmRvP3Byb2Nlc3NvUEs9MTY0NSwyMDAzMywyMDIyIiwiY3VycmVudE1vZHVsZSI6eyJjZE1vZHVsbyI6IlNHUEUiLCJjZFNpc3RlbWEiOiIxIiwibm1Nb2R1bG8iOiIifX0%3D" TargetMode="External"/><Relationship Id="rId808" Type="http://schemas.openxmlformats.org/officeDocument/2006/relationships/hyperlink" Target="https://sgpe.sea.sc.gov.br/sgpe/openPage?openAddress=eyJhZGRyZXNzIjoiL2NwYXYvdmlzdWFsaXphclByb2Nlc3NvLmRvP3Byb2Nlc3NvUEs9MTU0OCwyMDAzMywyMDIyIiwiY3VycmVudE1vZHVsZSI6eyJjZE1vZHVsbyI6IlNHUEUiLCJjZFNpc3RlbWEiOiIxIiwibm1Nb2R1bG8iOiIifX0%3D" TargetMode="External"/><Relationship Id="rId8" Type="http://schemas.openxmlformats.org/officeDocument/2006/relationships/hyperlink" Target="https://sgpe.sea.sc.gov.br/sgpe/openPage?openAddress=eyJhZGRyZXNzIjoiL2NwYXYvdmlzdWFsaXphclByb2Nlc3NvLmRvP3Byb2Nlc3NvUEs9ODksMjAwMzMsMjAyMSIsImN1cnJlbnRNb2R1bGUiOnsiY2RNb2R1bG8iOiJTR1BFIiwiY2RTaXN0ZW1hIjoiMSIsIm5tTW9kdWxvIjoiIn19" TargetMode="External"/><Relationship Id="rId142" Type="http://schemas.openxmlformats.org/officeDocument/2006/relationships/hyperlink" Target="https://sgpe.sea.sc.gov.br/sgpe/openPage?openAddress=eyJhZGRyZXNzIjoiL2NwYXYvdmlzdWFsaXphclByb2Nlc3NvLmRvP3Byb2Nlc3NvUEs9MTEzNSwyMDAzMywyMDIxIiwiY3VycmVudE1vZHVsZSI6eyJjZE1vZHVsbyI6IlNHUEUiLCJjZFNpc3RlbWEiOiIxIiwibm1Nb2R1bG8iOiIifX0%3D" TargetMode="External"/><Relationship Id="rId447" Type="http://schemas.openxmlformats.org/officeDocument/2006/relationships/hyperlink" Target="https://sgpe.sea.sc.gov.br/sgpe/openPage?openAddress=eyJhZGRyZXNzIjoiL2NwYXYvdmlzdWFsaXphclByb2Nlc3NvLmRvP3Byb2Nlc3NvUEs9MzM2NywyMDAzMywyMDIxIiwiY3VycmVudE1vZHVsZSI6eyJjZE1vZHVsbyI6IlNHUEUiLCJjZFNpc3RlbWEiOiIxIiwibm1Nb2R1bG8iOiIifX0%3D" TargetMode="External"/><Relationship Id="rId794" Type="http://schemas.openxmlformats.org/officeDocument/2006/relationships/hyperlink" Target="https://sgpe.sea.sc.gov.br/sgpe/openPage?openAddress=eyJhZGRyZXNzIjoiL2NwYXYvdmlzdWFsaXphclByb2Nlc3NvLmRvP3Byb2Nlc3NvUEs9MTc3MywyMDAzMywyMDIyIiwiY3VycmVudE1vZHVsZSI6eyJjZE1vZHVsbyI6IlNHUEUiLCJjZFNpc3RlbWEiOiIxIiwibm1Nb2R1bG8iOiIifX0%3D" TargetMode="External"/><Relationship Id="rId1077" Type="http://schemas.openxmlformats.org/officeDocument/2006/relationships/hyperlink" Target="https://sgpe.sea.sc.gov.br/sgpe/openPage?openAddress=eyJhZGRyZXNzIjoiL2NwYXYvdmlzdWFsaXphclByb2Nlc3NvLmRvP3Byb2Nlc3NvUEs9NDM1MiwyMDAzMywyMDIyIiwiY3VycmVudE1vZHVsZSI6eyJjZE1vZHVsbyI6IlNHUEUiLCJjZFNpc3RlbWEiOiIxIiwibm1Nb2R1bG8iOiIifX0%3D" TargetMode="External"/><Relationship Id="rId1200" Type="http://schemas.openxmlformats.org/officeDocument/2006/relationships/hyperlink" Target="https://sgpe.sea.sc.gov.br/sgpe/openPage?openAddress=eyJhZGRyZXNzIjoiL2NwYXYvdmlzdWFsaXphclByb2Nlc3NvLmRvP3Byb2Nlc3NvUEs9NTA0LDIwMDMzLDIwMjMiLCJjdXJyZW50TW9kdWxlIjp7ImNkTW9kdWxvIjoiU0dQRSIsImNkU2lzdGVtYSI6IjEiLCJubU1vZHVsbyI6IiJ9fQ%3D%3D" TargetMode="External"/><Relationship Id="rId654" Type="http://schemas.openxmlformats.org/officeDocument/2006/relationships/hyperlink" Target="https://sgpe.sea.sc.gov.br/sgpe/openPage?openAddress=eyJhZGRyZXNzIjoiL2NwYXYvdmlzdWFsaXphclByb2Nlc3NvLmRvP3Byb2Nlc3NvUEs9OTE5LDIwMDMzLDIwMjIiLCJjdXJyZW50TW9kdWxlIjp7ImNkTW9kdWxvIjoiU0dQRSIsImNkU2lzdGVtYSI6IjEiLCJubU1vZHVsbyI6IiJ9fQ%3D%3D" TargetMode="External"/><Relationship Id="rId861" Type="http://schemas.openxmlformats.org/officeDocument/2006/relationships/hyperlink" Target="https://sgpe.sea.sc.gov.br/sgpe/openPage?openAddress=eyJhZGRyZXNzIjoiL2NwYXYvdmlzdWFsaXphclByb2Nlc3NvLmRvP3Byb2Nlc3NvUEs9MjQxMCwyMDAzMywyMDIyIiwiY3VycmVudE1vZHVsZSI6eyJjZE1vZHVsbyI6IlNHUEUiLCJjZFNpc3RlbWEiOiIxIiwibm1Nb2R1bG8iOiIifX0%3D" TargetMode="External"/><Relationship Id="rId959" Type="http://schemas.openxmlformats.org/officeDocument/2006/relationships/hyperlink" Target="https://sgpe.sea.sc.gov.br/sgpe/openPage?openAddress=eyJhZGRyZXNzIjoiL2NwYXYvdmlzdWFsaXphclByb2Nlc3NvLmRvP3Byb2Nlc3NvUEs9MzA1OCwyMDAzMywyMDIyIiwiY3VycmVudE1vZHVsZSI6eyJjZE1vZHVsbyI6IlNHUEUiLCJjZFNpc3RlbWEiOiIxIiwibm1Nb2R1bG8iOiIifX0%3D" TargetMode="External"/><Relationship Id="rId293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307" Type="http://schemas.openxmlformats.org/officeDocument/2006/relationships/hyperlink" Target="https://sgpe.sea.sc.gov.br/sgpe/openPage?openAddress=eyJhZGRyZXNzIjoiL2NwYXYvdmlzdWFsaXphclByb2Nlc3NvLmRvP3Byb2Nlc3NvUEs9Mjg4OSwyMDAzMywyMDIxIiwiY3VycmVudE1vZHVsZSI6eyJjZE1vZHVsbyI6IlNHUEUiLCJjZFNpc3RlbWEiOiIxIiwibm1Nb2R1bG8iOiIifX0%3D" TargetMode="External"/><Relationship Id="rId514" Type="http://schemas.openxmlformats.org/officeDocument/2006/relationships/hyperlink" Target="https://sgpe.sea.sc.gov.br/sgpe/openPage?openAddress=eyJhZGRyZXNzIjoiL2NwYXYvdmlzdWFsaXphclByb2Nlc3NvLmRvP3Byb2Nlc3NvUEs9ODksMjAwMzMsMjAyMiIsImN1cnJlbnRNb2R1bGUiOnsiY2RNb2R1bG8iOiJTR1BFIiwiY2RTaXN0ZW1hIjoiMSIsIm5tTW9kdWxvIjoiIn19" TargetMode="External"/><Relationship Id="rId721" Type="http://schemas.openxmlformats.org/officeDocument/2006/relationships/hyperlink" Target="https://sgpe.sea.sc.gov.br/sgpe/openPage?openAddress=eyJhZGRyZXNzIjoiL2NwYXYvdmlzdWFsaXphclByb2Nlc3NvLmRvP3Byb2Nlc3NvUEs9MTY2MCwyMDAzMywyMDIyIiwiY3VycmVudE1vZHVsZSI6eyJjZE1vZHVsbyI6IlNHUEUiLCJjZFNpc3RlbWEiOiIxIiwibm1Nb2R1bG8iOiIifX0%3D" TargetMode="External"/><Relationship Id="rId1144" Type="http://schemas.openxmlformats.org/officeDocument/2006/relationships/hyperlink" Target="https://sgpe.sea.sc.gov.br/sgpe/openPage?openAddress=eyJhZGRyZXNzIjoiL2NwYXYvdmlzdWFsaXphclByb2Nlc3NvLmRvP3Byb2Nlc3NvUEs9NDUyMCwyMDAzMywyMDIyIiwiY3VycmVudE1vZHVsZSI6eyJjZE1vZHVsbyI6IlNHUEUiLCJjZFNpc3RlbWEiOiIxIiwibm1Nb2R1bG8iOiIifX0%3D" TargetMode="External"/><Relationship Id="rId88" Type="http://schemas.openxmlformats.org/officeDocument/2006/relationships/hyperlink" Target="https://sgpe.sea.sc.gov.br/sgpe/openPage?openAddress=eyJhZGRyZXNzIjoiL2NwYXYvdmlzdWFsaXphclByb2Nlc3NvLmRvP3Byb2Nlc3NvUEs9NDA5LDIwMDMzLDIwMjEiLCJjdXJyZW50TW9kdWxlIjp7ImNkTW9kdWxvIjoiU0dQRSIsImNkU2lzdGVtYSI6IjEiLCJubU1vZHVsbyI6IiJ9fQ%3D%3D" TargetMode="External"/><Relationship Id="rId153" Type="http://schemas.openxmlformats.org/officeDocument/2006/relationships/hyperlink" Target="https://sgpe.sea.sc.gov.br/sgpe/openPage?openAddress=eyJhZGRyZXNzIjoiL2NwYXYvdmlzdWFsaXphclByb2Nlc3NvLmRvP3Byb2Nlc3NvUEs9MjI4NywyMDAzMywyMDIxIiwiY3VycmVudE1vZHVsZSI6eyJjZE1vZHVsbyI6IlNHUEUiLCJjZFNpc3RlbWEiOiIxIiwibm1Nb2R1bG8iOiIifX0%3D" TargetMode="External"/><Relationship Id="rId360" Type="http://schemas.openxmlformats.org/officeDocument/2006/relationships/hyperlink" Target="https://sgpe.sea.sc.gov.br/sgpe/openPage?openAddress=eyJhZGRyZXNzIjoiL2NwYXYvdmlzdWFsaXphclByb2Nlc3NvLmRvP3Byb2Nlc3NvUEs9Mjg4OSwyMDAzMywyMDIxIiwiY3VycmVudE1vZHVsZSI6eyJjZE1vZHVsbyI6IlNHUEUiLCJjZFNpc3RlbWEiOiIxIiwibm1Nb2R1bG8iOiIifX0%3D" TargetMode="External"/><Relationship Id="rId598" Type="http://schemas.openxmlformats.org/officeDocument/2006/relationships/hyperlink" Target="https://sgpe.sea.sc.gov.br/sgpe/openPage?openAddress=eyJhZGRyZXNzIjoiL2NwYXYvdmlzdWFsaXphclByb2Nlc3NvLmRvP3Byb2Nlc3NvUEs9NDY4LDIwMDMzLDIwMjIiLCJjdXJyZW50TW9kdWxlIjp7ImNkTW9kdWxvIjoiU0dQRSIsImNkU2lzdGVtYSI6IjEiLCJubU1vZHVsbyI6IiJ9fQ%3D%3D" TargetMode="External"/><Relationship Id="rId819" Type="http://schemas.openxmlformats.org/officeDocument/2006/relationships/hyperlink" Target="https://sgpe.sea.sc.gov.br/sgpe/openPage?openAddress=eyJhZGRyZXNzIjoiL2NwYXYvdmlzdWFsaXphclByb2Nlc3NvLmRvP3Byb2Nlc3NvUEs9MjEwMywyMDAzMywyMDIyIiwiY3VycmVudE1vZHVsZSI6eyJjZE1vZHVsbyI6IlNHUEUiLCJjZFNpc3RlbWEiOiIxIiwibm1Nb2R1bG8iOiIifX0%3D" TargetMode="External"/><Relationship Id="rId1004" Type="http://schemas.openxmlformats.org/officeDocument/2006/relationships/hyperlink" Target="https://sgpe.sea.sc.gov.br/sgpe/openPage?openAddress=eyJhZGRyZXNzIjoiL2NwYXYvdmlzdWFsaXphclByb2Nlc3NvLmRvP3Byb2Nlc3NvUEs9MzExOCwyMDAzMywyMDIyIiwiY3VycmVudE1vZHVsZSI6eyJjZE1vZHVsbyI6IlNHUEUiLCJjZFNpc3RlbWEiOiIxIiwibm1Nb2R1bG8iOiIifX0%3D" TargetMode="External"/><Relationship Id="rId1211" Type="http://schemas.openxmlformats.org/officeDocument/2006/relationships/hyperlink" Target="https://sgpe.sea.sc.gov.br/sgpe/openPage?openAddress=eyJhZGRyZXNzIjoiL2NwYXYvdmlzdWFsaXphclByb2Nlc3NvLmRvP3Byb2Nlc3NvUEs9NTU1LDIwMDMzLDIwMjMiLCJjdXJyZW50TW9kdWxlIjp7ImNkTW9kdWxvIjoiU0dQRSIsImNkU2lzdGVtYSI6IjEiLCJubU1vZHVsbyI6IiJ9fQ%3D%3D" TargetMode="External"/><Relationship Id="rId220" Type="http://schemas.openxmlformats.org/officeDocument/2006/relationships/hyperlink" Target="https://sgpe.sea.sc.gov.br/sgpe/openPage?openAddress=eyJhZGRyZXNzIjoiL2NwYXYvdmlzdWFsaXphclByb2Nlc3NvLmRvP3Byb2Nlc3NvUEs9MTYyMCwyMDAzMywyMDIxIiwiY3VycmVudE1vZHVsZSI6eyJjZE1vZHVsbyI6IlNHUEUiLCJjZFNpc3RlbWEiOiIxIiwibm1Nb2R1bG8iOiIifX0%3D" TargetMode="External"/><Relationship Id="rId458" Type="http://schemas.openxmlformats.org/officeDocument/2006/relationships/hyperlink" Target="https://sgpe.sea.sc.gov.br/sgpe/openPage?openAddress=eyJhZGRyZXNzIjoiL2NwYXYvdmlzdWFsaXphclByb2Nlc3NvLmRvP3Byb2Nlc3NvUEs9MzM3MCwyMDAzMywyMDIxIiwiY3VycmVudE1vZHVsZSI6eyJjZE1vZHVsbyI6IlNHUEUiLCJjZFNpc3RlbWEiOiIxIiwibm1Nb2R1bG8iOiIifX0%3D" TargetMode="External"/><Relationship Id="rId665" Type="http://schemas.openxmlformats.org/officeDocument/2006/relationships/hyperlink" Target="https://sgpe.sea.sc.gov.br/sgpe/openPage?openAddress=eyJhZGRyZXNzIjoiL2NwYXYvdmlzdWFsaXphclByb2Nlc3NvLmRvP3Byb2Nlc3NvUEs9MTEwNSwyMDAzMywyMDIyIiwiY3VycmVudE1vZHVsZSI6eyJjZE1vZHVsbyI6IlNHUEUiLCJjZFNpc3RlbWEiOiIxIiwibm1Nb2R1bG8iOiIifX0%3D" TargetMode="External"/><Relationship Id="rId872" Type="http://schemas.openxmlformats.org/officeDocument/2006/relationships/hyperlink" Target="https://sgpe.sea.sc.gov.br/sgpe/openPage?openAddress=eyJhZGRyZXNzIjoiL2NwYXYvdmlzdWFsaXphclByb2Nlc3NvLmRvP3Byb2Nlc3NvUEs9MjQzOCwyMDAzMywyMDIyIiwiY3VycmVudE1vZHVsZSI6eyJjZE1vZHVsbyI6IlNHUEUiLCJjZFNpc3RlbWEiOiIxIiwibm1Nb2R1bG8iOiIifX0%3D" TargetMode="External"/><Relationship Id="rId1088" Type="http://schemas.openxmlformats.org/officeDocument/2006/relationships/hyperlink" Target="https://sgpe.sea.sc.gov.br/sgpe/openPage?openAddress=eyJhZGRyZXNzIjoiL2NwYXYvdmlzdWFsaXphclByb2Nlc3NvLmRvP3Byb2Nlc3NvUEs9NDQ1MCwyMDAzMywyMDIyIiwiY3VycmVudE1vZHVsZSI6eyJjZE1vZHVsbyI6IlNHUEUiLCJjZFNpc3RlbWEiOiIxIiwibm1Nb2R1bG8iOiIifX0%3D" TargetMode="External"/><Relationship Id="rId15" Type="http://schemas.openxmlformats.org/officeDocument/2006/relationships/hyperlink" Target="https://sgpe.sea.sc.gov.br/sgpe/openPage?openAddress=eyJhZGRyZXNzIjoiL2NwYXYvdmlzdWFsaXphclByb2Nlc3NvLmRvP3Byb2Nlc3NvUEs9ODYyLDIwMDMzLDIwMjEiLCJjdXJyZW50TW9kdWxlIjp7ImNkTW9kdWxvIjoiU0dQRSIsImNkU2lzdGVtYSI6IjEiLCJubU1vZHVsbyI6IiJ9fQ%3D%3D" TargetMode="External"/><Relationship Id="rId318" Type="http://schemas.openxmlformats.org/officeDocument/2006/relationships/hyperlink" Target="https://sgpe.sea.sc.gov.br/sgpe/openPage?openAddress=eyJhZGRyZXNzIjoiL2NwYXYvdmlzdWFsaXphclByb2Nlc3NvLmRvP3Byb2Nlc3NvUEs9MzAzMywyMDAzMywyMDIxIiwiY3VycmVudE1vZHVsZSI6eyJjZE1vZHVsbyI6IlNHUEUiLCJjZFNpc3RlbWEiOiIxIiwibm1Nb2R1bG8iOiIifX0%3D" TargetMode="External"/><Relationship Id="rId525" Type="http://schemas.openxmlformats.org/officeDocument/2006/relationships/hyperlink" Target="https://sgpe.sea.sc.gov.br/sgpe/openPage?openAddress=eyJhZGRyZXNzIjoiL2NwYXYvdmlzdWFsaXphclByb2Nlc3NvLmRvP3Byb2Nlc3NvUEs9MzQ5LDIwMDMzLDIwMjIiLCJjdXJyZW50TW9kdWxlIjp7ImNkTW9kdWxvIjoiU0dQRSIsImNkU2lzdGVtYSI6IjEiLCJubU1vZHVsbyI6IiJ9fQ%3D%3D" TargetMode="External"/><Relationship Id="rId732" Type="http://schemas.openxmlformats.org/officeDocument/2006/relationships/hyperlink" Target="https://sgpe.sea.sc.gov.br/sgpe/openPage?openAddress=eyJhZGRyZXNzIjoiL2NwYXYvdmlzdWFsaXphclByb2Nlc3NvLmRvP3Byb2Nlc3NvUEs9MTY3MCwyMDAzMywyMDIyIiwiY3VycmVudE1vZHVsZSI6eyJjZE1vZHVsbyI6IlNHUEUiLCJjZFNpc3RlbWEiOiIxIiwibm1Nb2R1bG8iOiIifX0%3D" TargetMode="External"/><Relationship Id="rId1155" Type="http://schemas.openxmlformats.org/officeDocument/2006/relationships/hyperlink" Target="https://sgpe.sea.sc.gov.br/sgpe/openPage?openAddress=eyJhZGRyZXNzIjoiL2NwYXYvdmlzdWFsaXphclByb2Nlc3NvLmRvP3Byb2Nlc3NvUEs9MjAxLDIwMDMzLDIwMjMiLCJjdXJyZW50TW9kdWxlIjp7ImNkTW9kdWxvIjoiU0dQRSIsImNkU2lzdGVtYSI6IjEiLCJubU1vZHVsbyI6IiJ9fQ%3D%3D" TargetMode="External"/><Relationship Id="rId99" Type="http://schemas.openxmlformats.org/officeDocument/2006/relationships/hyperlink" Target="https://sgpe.sea.sc.gov.br/sgpe/openPage?openAddress=eyJhZGRyZXNzIjoiL2NwYXYvdmlzdWFsaXphclByb2Nlc3NvLmRvP3Byb2Nlc3NvUEs9MTUzOCwyMDAzMywyMDIxIiwiY3VycmVudE1vZHVsZSI6eyJjZE1vZHVsbyI6IlNHUEUiLCJjZFNpc3RlbWEiOiIxIiwibm1Nb2R1bG8iOiIifX0%3D" TargetMode="External"/><Relationship Id="rId164" Type="http://schemas.openxmlformats.org/officeDocument/2006/relationships/hyperlink" Target="https://sgpe.sea.sc.gov.br/sgpe/openPage?openAddress=eyJhZGRyZXNzIjoiL2NwYXYvdmlzdWFsaXphclByb2Nlc3NvLmRvP3Byb2Nlc3NvUEs9MjkwNSwyMDAzMywyMDIxIiwiY3VycmVudE1vZHVsZSI6eyJjZE1vZHVsbyI6IlNHUEUiLCJjZFNpc3RlbWEiOiIxIiwibm1Nb2R1bG8iOiIifX0%3D" TargetMode="External"/><Relationship Id="rId371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1015" Type="http://schemas.openxmlformats.org/officeDocument/2006/relationships/hyperlink" Target="https://sgpe.sea.sc.gov.br/sgpe/openPage?openAddress=eyJhZGRyZXNzIjoiL2NwYXYvdmlzdWFsaXphclByb2Nlc3NvLmRvP3Byb2Nlc3NvUEs9MzY5NywyMDAzMywyMDIyIiwiY3VycmVudE1vZHVsZSI6eyJjZE1vZHVsbyI6IlNHUEUiLCJjZFNpc3RlbWEiOiIxIiwibm1Nb2R1bG8iOiIifX0%3D" TargetMode="External"/><Relationship Id="rId1222" Type="http://schemas.openxmlformats.org/officeDocument/2006/relationships/hyperlink" Target="https://sgpe.sea.sc.gov.br/sgpe/openPage?openAddress=eyJhZGRyZXNzIjoiL2NwYXYvdmlzdWFsaXphclByb2Nlc3NvLmRvP3Byb2Nlc3NvUEs9NzU0LDIwMDMzLDIwMjMiLCJjdXJyZW50TW9kdWxlIjp7ImNkTW9kdWxvIjoiU0dQRSIsImNkU2lzdGVtYSI6IjEiLCJubU1vZHVsbyI6IiJ9fQ%3D%3D" TargetMode="External"/><Relationship Id="rId469" Type="http://schemas.openxmlformats.org/officeDocument/2006/relationships/hyperlink" Target="https://sgpe.sea.sc.gov.br/sgpe/openPage?openAddress=eyJhZGRyZXNzIjoiL2NwYXYvdmlzdWFsaXphclByb2Nlc3NvLmRvP3Byb2Nlc3NvUEs9Mzg3OCwyMDAzMywyMDIwIiwiY3VycmVudE1vZHVsZSI6eyJjZE1vZHVsbyI6IlNHUEUiLCJjZFNpc3RlbWEiOiIxIiwibm1Nb2R1bG8iOiIifX0%3D" TargetMode="External"/><Relationship Id="rId676" Type="http://schemas.openxmlformats.org/officeDocument/2006/relationships/hyperlink" Target="https://sgpe.sea.sc.gov.br/sgpe/openPage?openAddress=eyJhZGRyZXNzIjoiL2NwYXYvdmlzdWFsaXphclByb2Nlc3NvLmRvP3Byb2Nlc3NvUEs9MTAwNywyMDAzMywyMDIyIiwiY3VycmVudE1vZHVsZSI6eyJjZE1vZHVsbyI6IlNHUEUiLCJjZFNpc3RlbWEiOiIxIiwibm1Nb2R1bG8iOiIifX0%3D" TargetMode="External"/><Relationship Id="rId883" Type="http://schemas.openxmlformats.org/officeDocument/2006/relationships/hyperlink" Target="https://sgpe.sea.sc.gov.br/sgpe/openPage?openAddress=eyJhZGRyZXNzIjoiL2NwYXYvdmlzdWFsaXphclByb2Nlc3NvLmRvP3Byb2Nlc3NvUEs9MjQ4NiwyMDAzMywyMDIyIiwiY3VycmVudE1vZHVsZSI6eyJjZE1vZHVsbyI6IlNHUEUiLCJjZFNpc3RlbWEiOiIxIiwibm1Nb2R1bG8iOiIifX0%3D" TargetMode="External"/><Relationship Id="rId1099" Type="http://schemas.openxmlformats.org/officeDocument/2006/relationships/hyperlink" Target="https://sgpe.sea.sc.gov.br/sgpe/openPage?openAddress=eyJhZGRyZXNzIjoiL2NwYXYvdmlzdWFsaXphclByb2Nlc3NvLmRvP3Byb2Nlc3NvUEs9NDQ3OCwyMDAzMywyMDIyIiwiY3VycmVudE1vZHVsZSI6eyJjZE1vZHVsbyI6IlNHUEUiLCJjZFNpc3RlbWEiOiIxIiwibm1Nb2R1bG8iOiIifX0%3D" TargetMode="External"/><Relationship Id="rId26" Type="http://schemas.openxmlformats.org/officeDocument/2006/relationships/hyperlink" Target="https://sgpe.sea.sc.gov.br/sgpe/openPage?openAddress=eyJhZGRyZXNzIjoiL2NwYXYvdmlzdWFsaXphclByb2Nlc3NvLmRvP3Byb2Nlc3NvUEs9MTM0LDIwMDMzLDIwMjEiLCJjdXJyZW50TW9kdWxlIjp7ImNkTW9kdWxvIjoiU0dQRSIsImNkU2lzdGVtYSI6IjEiLCJubU1vZHVsbyI6IiJ9fQ%3D%3D" TargetMode="External"/><Relationship Id="rId231" Type="http://schemas.openxmlformats.org/officeDocument/2006/relationships/hyperlink" Target="https://sgpe.sea.sc.gov.br/sgpe/openPage?openAddress=eyJhZGRyZXNzIjoiL2NwYXYvdmlzdWFsaXphclByb2Nlc3NvLmRvP3Byb2Nlc3NvUEs9MjQ2MiwyMDAzMywyMDIxIiwiY3VycmVudE1vZHVsZSI6eyJjZE1vZHVsbyI6IlNHUEUiLCJjZFNpc3RlbWEiOiIxIiwibm1Nb2R1bG8iOiIifX0%3D" TargetMode="External"/><Relationship Id="rId329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36" Type="http://schemas.openxmlformats.org/officeDocument/2006/relationships/hyperlink" Target="https://sgpe.sea.sc.gov.br/sgpe/openPage?openAddress=eyJhZGRyZXNzIjoiL2NwYXYvdmlzdWFsaXphclByb2Nlc3NvLmRvP3Byb2Nlc3NvUEs9Nzc2LDIwMDMzLDIwMjIiLCJjdXJyZW50TW9kdWxlIjp7ImNkTW9kdWxvIjoiU0dQRSIsImNkU2lzdGVtYSI6IjEiLCJubU1vZHVsbyI6IiJ9fQ%3D%3D" TargetMode="External"/><Relationship Id="rId1166" Type="http://schemas.openxmlformats.org/officeDocument/2006/relationships/hyperlink" Target="https://sgpe.sea.sc.gov.br/sgpe/openPage?openAddress=eyJhZGRyZXNzIjoiL2NwYXYvdmlzdWFsaXphclByb2Nlc3NvLmRvP3Byb2Nlc3NvUEs9MjcwLDIwMDMzLDIwMjMiLCJjdXJyZW50TW9kdWxlIjp7ImNkTW9kdWxvIjoiU0dQRSIsImNkU2lzdGVtYSI6IjEiLCJubU1vZHVsbyI6IiJ9fQ%3D%3D" TargetMode="External"/><Relationship Id="rId175" Type="http://schemas.openxmlformats.org/officeDocument/2006/relationships/hyperlink" Target="https://sgpe.sea.sc.gov.br/sgpe/openPage?openAddress=eyJhZGRyZXNzIjoiL2NwYXYvdmlzdWFsaXphclByb2Nlc3NvLmRvP3Byb2Nlc3NvUEs9MjMzMywyMDAzMywyMDIxIiwiY3VycmVudE1vZHVsZSI6eyJjZE1vZHVsbyI6IlNHUEUiLCJjZFNpc3RlbWEiOiIxIiwibm1Nb2R1bG8iOiIifX0%3D" TargetMode="External"/><Relationship Id="rId743" Type="http://schemas.openxmlformats.org/officeDocument/2006/relationships/hyperlink" Target="https://sgpe.sea.sc.gov.br/sgpe/openPage?openAddress=eyJhZGRyZXNzIjoiL2NwYXYvdmlzdWFsaXphclByb2Nlc3NvLmRvP3Byb2Nlc3NvUEs9MTY3NiwyMDAzMywyMDIyIiwiY3VycmVudE1vZHVsZSI6eyJjZE1vZHVsbyI6IlNHUEUiLCJjZFNpc3RlbWEiOiIxIiwibm1Nb2R1bG8iOiIifX0%3D" TargetMode="External"/><Relationship Id="rId950" Type="http://schemas.openxmlformats.org/officeDocument/2006/relationships/hyperlink" Target="https://sgpe.sea.sc.gov.br/sgpe/openPage?openAddress=eyJhZGRyZXNzIjoiL2NwYXYvdmlzdWFsaXphclByb2Nlc3NvLmRvP3Byb2Nlc3NvUEs9MzA1NywyMDAzMywyMDIyIiwiY3VycmVudE1vZHVsZSI6eyJjZE1vZHVsbyI6IlNHUEUiLCJjZFNpc3RlbWEiOiIxIiwibm1Nb2R1bG8iOiIifX0%3D" TargetMode="External"/><Relationship Id="rId1026" Type="http://schemas.openxmlformats.org/officeDocument/2006/relationships/hyperlink" Target="https://sgpe.sea.sc.gov.br/sgpe/openPage?openAddress=eyJhZGRyZXNzIjoiL2NwYXYvdmlzdWFsaXphclByb2Nlc3NvLmRvP3Byb2Nlc3NvUEs9MzgxNiwyMDAzMywyMDIyIiwiY3VycmVudE1vZHVsZSI6eyJjZE1vZHVsbyI6IlNHUEUiLCJjZFNpc3RlbWEiOiIxIiwibm1Nb2R1bG8iOiIifX0%3D" TargetMode="External"/><Relationship Id="rId382" Type="http://schemas.openxmlformats.org/officeDocument/2006/relationships/hyperlink" Target="https://sgpe.sea.sc.gov.br/sgpe/openPage?openAddress=eyJhZGRyZXNzIjoiL2NwYXYvdmlzdWFsaXphclByb2Nlc3NvLmRvP3Byb2Nlc3NvUEs9MzAxMywyMDAzMywyMDIxIiwiY3VycmVudE1vZHVsZSI6eyJjZE1vZHVsbyI6IlNHUEUiLCJjZFNpc3RlbWEiOiIxIiwibm1Nb2R1bG8iOiIifX0%3D" TargetMode="External"/><Relationship Id="rId603" Type="http://schemas.openxmlformats.org/officeDocument/2006/relationships/hyperlink" Target="https://sgpe.sea.sc.gov.br/sgpe/openPage?openAddress=eyJhZGRyZXNzIjoiL2NwYXYvdmlzdWFsaXphclByb2Nlc3NvLmRvP3Byb2Nlc3NvUEs9NzUzLDIwMDMzLDIwMjIiLCJjdXJyZW50TW9kdWxlIjp7ImNkTW9kdWxvIjoiU0dQRSIsImNkU2lzdGVtYSI6IjEiLCJubU1vZHVsbyI6IiJ9fQ%3D%3D" TargetMode="External"/><Relationship Id="rId687" Type="http://schemas.openxmlformats.org/officeDocument/2006/relationships/hyperlink" Target="https://sgpe.sea.sc.gov.br/sgpe/openPage?openAddress=eyJhZGRyZXNzIjoiL2NwYXYvdmlzdWFsaXphclByb2Nlc3NvLmRvP3Byb2Nlc3NvUEs9MTI3MywyMDAzMywyMDIyIiwiY3VycmVudE1vZHVsZSI6eyJjZE1vZHVsbyI6IlNHUEUiLCJjZFNpc3RlbWEiOiIxIiwibm1Nb2R1bG8iOiIifX0%3D" TargetMode="External"/><Relationship Id="rId810" Type="http://schemas.openxmlformats.org/officeDocument/2006/relationships/hyperlink" Target="https://sgpe.sea.sc.gov.br/sgpe/openPage?openAddress=eyJhZGRyZXNzIjoiL2NwYXYvdmlzdWFsaXphclByb2Nlc3NvLmRvP3Byb2Nlc3NvUEs9MTU0OCwyMDAzMywyMDIyIiwiY3VycmVudE1vZHVsZSI6eyJjZE1vZHVsbyI6IlNHUEUiLCJjZFNpc3RlbWEiOiIxIiwibm1Nb2R1bG8iOiIifX0%3D" TargetMode="External"/><Relationship Id="rId908" Type="http://schemas.openxmlformats.org/officeDocument/2006/relationships/hyperlink" Target="https://sgpe.sea.sc.gov.br/sgpe/openPage?openAddress=eyJhZGRyZXNzIjoiL2NwYXYvdmlzdWFsaXphclByb2Nlc3NvLmRvP3Byb2Nlc3NvUEs9MzAzNSwyMDAzMywyMDIyIiwiY3VycmVudE1vZHVsZSI6eyJjZE1vZHVsbyI6IlNHUEUiLCJjZFNpc3RlbWEiOiIxIiwibm1Nb2R1bG8iOiIifX0%3D" TargetMode="External"/><Relationship Id="rId242" Type="http://schemas.openxmlformats.org/officeDocument/2006/relationships/hyperlink" Target="https://sgpe.sea.sc.gov.br/sgpe/openPage?openAddress=eyJhZGRyZXNzIjoiL2NwYXYvdmlzdWFsaXphclByb2Nlc3NvLmRvP3Byb2Nlc3NvUEs9MTc2NiwyMDAzMywyMDIxIiwiY3VycmVudE1vZHVsZSI6eyJjZE1vZHVsbyI6IlNHUEUiLCJjZFNpc3RlbWEiOiIxIiwibm1Nb2R1bG8iOiIifX0%3D" TargetMode="External"/><Relationship Id="rId894" Type="http://schemas.openxmlformats.org/officeDocument/2006/relationships/hyperlink" Target="https://sgpe.sea.sc.gov.br/sgpe/openPage?openAddress=eyJhZGRyZXNzIjoiL2NwYXYvdmlzdWFsaXphclByb2Nlc3NvLmRvP3Byb2Nlc3NvUEs9MzAwNCwyMDAzMywyMDIyIiwiY3VycmVudE1vZHVsZSI6eyJjZE1vZHVsbyI6IlNHUEUiLCJjZFNpc3RlbWEiOiIxIiwibm1Nb2R1bG8iOiIifX0%3D" TargetMode="External"/><Relationship Id="rId1177" Type="http://schemas.openxmlformats.org/officeDocument/2006/relationships/hyperlink" Target="https://sgpe.sea.sc.gov.br/sgpe/openPage?openAddress=eyJhZGRyZXNzIjoiL2NwYXYvdmlzdWFsaXphclByb2Nlc3NvLmRvP3Byb2Nlc3NvUEs9Mjk2LDIwMDMzLDIwMjMiLCJjdXJyZW50TW9kdWxlIjp7ImNkTW9kdWxvIjoiU0dQRSIsImNkU2lzdGVtYSI6IjEiLCJubU1vZHVsbyI6IiJ9fQ%3D%3D" TargetMode="External"/><Relationship Id="rId37" Type="http://schemas.openxmlformats.org/officeDocument/2006/relationships/hyperlink" Target="https://sgpe.sea.sc.gov.br/sgpe/openPage?openAddress=eyJhZGRyZXNzIjoiL2NwYXYvdmlzdWFsaXphclByb2Nlc3NvLmRvP3Byb2Nlc3NvUEs9ODQwLDIwMDMzLDIwMjEiLCJjdXJyZW50TW9kdWxlIjp7ImNkTW9kdWxvIjoiU0dQRSIsImNkU2lzdGVtYSI6IjEiLCJubU1vZHVsbyI6IiJ9fQ%3D%3D" TargetMode="External"/><Relationship Id="rId102" Type="http://schemas.openxmlformats.org/officeDocument/2006/relationships/hyperlink" Target="https://sgpe.sea.sc.gov.br/sgpe/openPage?openAddress=eyJhZGRyZXNzIjoiL2NwYXYvdmlzdWFsaXphclByb2Nlc3NvLmRvP3Byb2Nlc3NvUEs9MTgwNCwyMDAzMywyMDIxIiwiY3VycmVudE1vZHVsZSI6eyJjZE1vZHVsbyI6IlNHUEUiLCJjZFNpc3RlbWEiOiIxIiwibm1Nb2R1bG8iOiIifX0%3D" TargetMode="External"/><Relationship Id="rId547" Type="http://schemas.openxmlformats.org/officeDocument/2006/relationships/hyperlink" Target="https://sgpe.sea.sc.gov.br/sgpe/openPage?openAddress=eyJhZGRyZXNzIjoiL2NwYXYvdmlzdWFsaXphclByb2Nlc3NvLmRvP3Byb2Nlc3NvUEs9NzkwLDIwMDMzLDIwMjIiLCJjdXJyZW50TW9kdWxlIjp7ImNkTW9kdWxvIjoiU0dQRSIsImNkU2lzdGVtYSI6IjEiLCJubU1vZHVsbyI6IiJ9fQ%3D%3D" TargetMode="External"/><Relationship Id="rId754" Type="http://schemas.openxmlformats.org/officeDocument/2006/relationships/hyperlink" Target="https://sgpe.sea.sc.gov.br/sgpe/openPage?openAddress=eyJhZGRyZXNzIjoiL2NwYXYvdmlzdWFsaXphclByb2Nlc3NvLmRvP3Byb2Nlc3NvUEs9MTY3OSwyMDAzMywyMDIyIiwiY3VycmVudE1vZHVsZSI6eyJjZE1vZHVsbyI6IlNHUEUiLCJjZFNpc3RlbWEiOiIxIiwibm1Nb2R1bG8iOiIifX0%3D" TargetMode="External"/><Relationship Id="rId961" Type="http://schemas.openxmlformats.org/officeDocument/2006/relationships/hyperlink" Target="https://sgpe.sea.sc.gov.br/sgpe/openPage?openAddress=eyJhZGRyZXNzIjoiL2NwYXYvdmlzdWFsaXphclByb2Nlc3NvLmRvP3Byb2Nlc3NvUEs9MzA1OCwyMDAzMywyMDIyIiwiY3VycmVudE1vZHVsZSI6eyJjZE1vZHVsbyI6IlNHUEUiLCJjZFNpc3RlbWEiOiIxIiwibm1Nb2R1bG8iOiIifX0%3D" TargetMode="External"/><Relationship Id="rId90" Type="http://schemas.openxmlformats.org/officeDocument/2006/relationships/hyperlink" Target="https://sgpe.sea.sc.gov.br/sgpe/openPage?openAddress=eyJhZGRyZXNzIjoiL2NwYXYvdmlzdWFsaXphclByb2Nlc3NvLmRvP3Byb2Nlc3NvUEs9NDA5LDIwMDMzLDIwMjEiLCJjdXJyZW50TW9kdWxlIjp7ImNkTW9kdWxvIjoiU0dQRSIsImNkU2lzdGVtYSI6IjEiLCJubU1vZHVsbyI6IiJ9fQ%3D%3D" TargetMode="External"/><Relationship Id="rId186" Type="http://schemas.openxmlformats.org/officeDocument/2006/relationships/hyperlink" Target="https://sgpe.sea.sc.gov.br/sgpe/openPage?openAddress=eyJhZGRyZXNzIjoiL2NwYXYvdmlzdWFsaXphclByb2Nlc3NvLmRvP3Byb2Nlc3NvUEs9MTg1NiwyMDAzMywyMDIxIiwiY3VycmVudE1vZHVsZSI6eyJjZE1vZHVsbyI6IlNHUEUiLCJjZFNpc3RlbWEiOiIxIiwibm1Nb2R1bG8iOiIifX0%3D" TargetMode="External"/><Relationship Id="rId393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407" Type="http://schemas.openxmlformats.org/officeDocument/2006/relationships/hyperlink" Target="https://sgpe.sea.sc.gov.br/sgpe/openPage?openAddress=eyJhZGRyZXNzIjoiL2NwYXYvdmlzdWFsaXphclByb2Nlc3NvLmRvP3Byb2Nlc3NvUEs9ODAsMjAwMzMsMjAyMSIsImN1cnJlbnRNb2R1bGUiOnsiY2RNb2R1bG8iOiJTR1BFIiwiY2RTaXN0ZW1hIjoiMSIsIm5tTW9kdWxvIjoiIn19" TargetMode="External"/><Relationship Id="rId614" Type="http://schemas.openxmlformats.org/officeDocument/2006/relationships/hyperlink" Target="https://sgpe.sea.sc.gov.br/sgpe/openPage?openAddress=eyJhZGRyZXNzIjoiL2NwYXYvdmlzdWFsaXphclByb2Nlc3NvLmRvP3Byb2Nlc3NvUEs9MTA1MywyMDAzMywyMDIyIiwiY3VycmVudE1vZHVsZSI6eyJjZE1vZHVsbyI6IlNHUEUiLCJjZFNpc3RlbWEiOiIxIiwibm1Nb2R1bG8iOiIifX0%3D" TargetMode="External"/><Relationship Id="rId821" Type="http://schemas.openxmlformats.org/officeDocument/2006/relationships/hyperlink" Target="https://sgpe.sea.sc.gov.br/sgpe/openPage?openAddress=eyJhZGRyZXNzIjoiL2NwYXYvdmlzdWFsaXphclByb2Nlc3NvLmRvP3Byb2Nlc3NvUEs9MjEwMywyMDAzMywyMDIyIiwiY3VycmVudE1vZHVsZSI6eyJjZE1vZHVsbyI6IlNHUEUiLCJjZFNpc3RlbWEiOiIxIiwibm1Nb2R1bG8iOiIifX0%3D" TargetMode="External"/><Relationship Id="rId1037" Type="http://schemas.openxmlformats.org/officeDocument/2006/relationships/hyperlink" Target="https://sgpe.sea.sc.gov.br/sgpe/openPage?openAddress=eyJhZGRyZXNzIjoiL2NwYXYvdmlzdWFsaXphclByb2Nlc3NvLmRvP3Byb2Nlc3NvUEs9NDIyNiwyMDAzMywyMDIyIiwiY3VycmVudE1vZHVsZSI6eyJjZE1vZHVsbyI6IlNHUEUiLCJjZFNpc3RlbWEiOiIxIiwibm1Nb2R1bG8iOiIifX0%3D" TargetMode="External"/><Relationship Id="rId253" Type="http://schemas.openxmlformats.org/officeDocument/2006/relationships/hyperlink" Target="https://sgpe.sea.sc.gov.br/sgpe/openPage?openAddress=eyJhZGRyZXNzIjoiL2NwYXYvdmlzdWFsaXphclByb2Nlc3NvLmRvP3Byb2Nlc3NvUEs9MTc3MywyMDAzMywyMDIxIiwiY3VycmVudE1vZHVsZSI6eyJjZE1vZHVsbyI6IlNHUEUiLCJjZFNpc3RlbWEiOiIxIiwibm1Nb2R1bG8iOiIifX0%3D" TargetMode="External"/><Relationship Id="rId460" Type="http://schemas.openxmlformats.org/officeDocument/2006/relationships/hyperlink" Target="https://sgpe.sea.sc.gov.br/sgpe/openPage?openAddress=eyJhZGRyZXNzIjoiL2NwYXYvdmlzdWFsaXphclByb2Nlc3NvLmRvP3Byb2Nlc3NvUEs9MzM3MCwyMDAzMywyMDIxIiwiY3VycmVudE1vZHVsZSI6eyJjZE1vZHVsbyI6IlNHUEUiLCJjZFNpc3RlbWEiOiIxIiwibm1Nb2R1bG8iOiIifX0%3D" TargetMode="External"/><Relationship Id="rId698" Type="http://schemas.openxmlformats.org/officeDocument/2006/relationships/hyperlink" Target="https://sgpe.sea.sc.gov.br/sgpe/openPage?openAddress=eyJhZGRyZXNzIjoiL2NwYXYvdmlzdWFsaXphclByb2Nlc3NvLmRvP3Byb2Nlc3NvUEs9MTYzNiwyMDAzMywyMDIyIiwiY3VycmVudE1vZHVsZSI6eyJjZE1vZHVsbyI6IlNHUEUiLCJjZFNpc3RlbWEiOiIxIiwibm1Nb2R1bG8iOiIifX0%3D" TargetMode="External"/><Relationship Id="rId919" Type="http://schemas.openxmlformats.org/officeDocument/2006/relationships/hyperlink" Target="https://sgpe.sea.sc.gov.br/sgpe/openPage?openAddress=eyJhZGRyZXNzIjoiL2NwYXYvdmlzdWFsaXphclByb2Nlc3NvLmRvP3Byb2Nlc3NvUEs9MzAzOCwyMDAzMywyMDIyIiwiY3VycmVudE1vZHVsZSI6eyJjZE1vZHVsbyI6IlNHUEUiLCJjZFNpc3RlbWEiOiIxIiwibm1Nb2R1bG8iOiIifX0%3D" TargetMode="External"/><Relationship Id="rId1090" Type="http://schemas.openxmlformats.org/officeDocument/2006/relationships/hyperlink" Target="https://sgpe.sea.sc.gov.br/sgpe/openPage?openAddress=eyJhZGRyZXNzIjoiL2NwYXYvdmlzdWFsaXphclByb2Nlc3NvLmRvP3Byb2Nlc3NvUEs9NDQ1MCwyMDAzMywyMDIyIiwiY3VycmVudE1vZHVsZSI6eyJjZE1vZHVsbyI6IlNHUEUiLCJjZFNpc3RlbWEiOiIxIiwibm1Nb2R1bG8iOiIifX0%3D" TargetMode="External"/><Relationship Id="rId1104" Type="http://schemas.openxmlformats.org/officeDocument/2006/relationships/hyperlink" Target="https://sgpe.sea.sc.gov.br/sgpe/openPage?openAddress=eyJhZGRyZXNzIjoiL2NwYXYvdmlzdWFsaXphclByb2Nlc3NvLmRvP3Byb2Nlc3NvUEs9NDQ3OCwyMDAzMywyMDIyIiwiY3VycmVudE1vZHVsZSI6eyJjZE1vZHVsbyI6IlNHUEUiLCJjZFNpc3RlbWEiOiIxIiwibm1Nb2R1bG8iOiIifX0%3D" TargetMode="External"/><Relationship Id="rId48" Type="http://schemas.openxmlformats.org/officeDocument/2006/relationships/hyperlink" Target="https://sgpe.sea.sc.gov.br/sgpe/openPage?openAddress=eyJhZGRyZXNzIjoiL2NwYXYvdmlzdWFsaXphclByb2Nlc3NvLmRvP3Byb2Nlc3NvUEs9MTQ2MCwyMDAzMywyMDIxIiwiY3VycmVudE1vZHVsZSI6eyJjZE1vZHVsbyI6IlNHUEUiLCJjZFNpc3RlbWEiOiIxIiwibm1Nb2R1bG8iOiIifX0%3D" TargetMode="External"/><Relationship Id="rId113" Type="http://schemas.openxmlformats.org/officeDocument/2006/relationships/hyperlink" Target="https://sgpe.sea.sc.gov.br/sgpe/openPage?openAddress=eyJhZGRyZXNzIjoiL2NwYXYvdmlzdWFsaXphclByb2Nlc3NvLmRvP3Byb2Nlc3NvUEs9MjI4MSwyMDAzMywyMDIxIiwiY3VycmVudE1vZHVsZSI6eyJjZE1vZHVsbyI6IlNHUEUiLCJjZFNpc3RlbWEiOiIxIiwibm1Nb2R1bG8iOiIifX0%3D" TargetMode="External"/><Relationship Id="rId320" Type="http://schemas.openxmlformats.org/officeDocument/2006/relationships/hyperlink" Target="https://sgpe.sea.sc.gov.br/sgpe/openPage?openAddress=eyJhZGRyZXNzIjoiL2NwYXYvdmlzdWFsaXphclByb2Nlc3NvLmRvP3Byb2Nlc3NvUEs9MzA0OSwyMDAzMywyMDIxIiwiY3VycmVudE1vZHVsZSI6eyJjZE1vZHVsbyI6IlNHUEUiLCJjZFNpc3RlbWEiOiIxIiwibm1Nb2R1bG8iOiIifX0%3D" TargetMode="External"/><Relationship Id="rId558" Type="http://schemas.openxmlformats.org/officeDocument/2006/relationships/hyperlink" Target="https://sgpe.sea.sc.gov.br/sgpe/openPage?openAddress=eyJhZGRyZXNzIjoiL2NwYXYvdmlzdWFsaXphclByb2Nlc3NvLmRvP3Byb2Nlc3NvUEs9NDg0LDIwMDMzLDIwMjIiLCJjdXJyZW50TW9kdWxlIjp7ImNkTW9kdWxvIjoiU0dQRSIsImNkU2lzdGVtYSI6IjEiLCJubU1vZHVsbyI6IiJ9fQ%3D%3D" TargetMode="External"/><Relationship Id="rId765" Type="http://schemas.openxmlformats.org/officeDocument/2006/relationships/hyperlink" Target="https://sgpe.sea.sc.gov.br/sgpe/openPage?openAddress=eyJhZGRyZXNzIjoiL2NwYXYvdmlzdWFsaXphclByb2Nlc3NvLmRvP3Byb2Nlc3NvUEs9MTY5OSwyMDAzMywyMDIyIiwiY3VycmVudE1vZHVsZSI6eyJjZE1vZHVsbyI6IlNHUEUiLCJjZFNpc3RlbWEiOiIxIiwibm1Nb2R1bG8iOiIifX0%3D" TargetMode="External"/><Relationship Id="rId972" Type="http://schemas.openxmlformats.org/officeDocument/2006/relationships/hyperlink" Target="https://sgpe.sea.sc.gov.br/sgpe/openPage?openAddress=eyJhZGRyZXNzIjoiL2NwYXYvdmlzdWFsaXphclByb2Nlc3NvLmRvP3Byb2Nlc3NvUEs9MzA3MiwyMDAzMywyMDIyIiwiY3VycmVudE1vZHVsZSI6eyJjZE1vZHVsbyI6IlNHUEUiLCJjZFNpc3RlbWEiOiIxIiwibm1Nb2R1bG8iOiIifX0%3D" TargetMode="External"/><Relationship Id="rId1188" Type="http://schemas.openxmlformats.org/officeDocument/2006/relationships/hyperlink" Target="https://sgpe.sea.sc.gov.br/sgpe/openPage?openAddress=eyJhZGRyZXNzIjoiL2NwYXYvdmlzdWFsaXphclByb2Nlc3NvLmRvP3Byb2Nlc3NvUEs9NDA0LDIwMDMzLDIwMjMiLCJjdXJyZW50TW9kdWxlIjp7ImNkTW9kdWxvIjoiU0dQRSIsImNkU2lzdGVtYSI6IjEiLCJubU1vZHVsbyI6IiJ9fQ%3D%3D" TargetMode="External"/><Relationship Id="rId197" Type="http://schemas.openxmlformats.org/officeDocument/2006/relationships/hyperlink" Target="https://sgpe.sea.sc.gov.br/sgpe/openPage?openAddress=eyJhZGRyZXNzIjoiL2NwYXYvdmlzdWFsaXphclByb2Nlc3NvLmRvP3Byb2Nlc3NvUEs9MzI2MiwyMDAzMywyMDIxIiwiY3VycmVudE1vZHVsZSI6eyJjZE1vZHVsbyI6IlNHUEUiLCJjZFNpc3RlbWEiOiIxIiwibm1Nb2R1bG8iOiIifX0%3D" TargetMode="External"/><Relationship Id="rId418" Type="http://schemas.openxmlformats.org/officeDocument/2006/relationships/hyperlink" Target="https://sgpe.sea.sc.gov.br/sgpe/openPage?openAddress=eyJhZGRyZXNzIjoiL2NwYXYvdmlzdWFsaXphclByb2Nlc3NvLmRvP3Byb2Nlc3NvUEs9MzYsMjAwMzMsMjAyMSIsImN1cnJlbnRNb2R1bGUiOnsiY2RNb2R1bG8iOiJTR1BFIiwiY2RTaXN0ZW1hIjoiMSIsIm5tTW9kdWxvIjoiIn19" TargetMode="External"/><Relationship Id="rId625" Type="http://schemas.openxmlformats.org/officeDocument/2006/relationships/hyperlink" Target="https://sgpe.sea.sc.gov.br/sgpe/openPage?openAddress=eyJhZGRyZXNzIjoiL2NwYXYvdmlzdWFsaXphclByb2Nlc3NvLmRvP3Byb2Nlc3NvUEs9MTEzMywyMDAzMywyMDIyIiwiY3VycmVudE1vZHVsZSI6eyJjZE1vZHVsbyI6IlNHUEUiLCJjZFNpc3RlbWEiOiIxIiwibm1Nb2R1bG8iOiIifX0%3D" TargetMode="External"/><Relationship Id="rId832" Type="http://schemas.openxmlformats.org/officeDocument/2006/relationships/hyperlink" Target="https://sgpe.sea.sc.gov.br/sgpe/openPage?openAddress=eyJhZGRyZXNzIjoiL2NwYXYvdmlzdWFsaXphclByb2Nlc3NvLmRvP3Byb2Nlc3NvUEs9MjA5OSwyMDAzMywyMDIyIiwiY3VycmVudE1vZHVsZSI6eyJjZE1vZHVsbyI6IlNHUEUiLCJjZFNpc3RlbWEiOiIxIiwibm1Nb2R1bG8iOiIifX0%3D" TargetMode="External"/><Relationship Id="rId1048" Type="http://schemas.openxmlformats.org/officeDocument/2006/relationships/hyperlink" Target="https://sgpe.sea.sc.gov.br/sgpe/openPage?openAddress=eyJhZGRyZXNzIjoiL2NwYXYvdmlzdWFsaXphclByb2Nlc3NvLmRvP3Byb2Nlc3NvUEs9NDIzMywyMDAzMywyMDIyIiwiY3VycmVudE1vZHVsZSI6eyJjZE1vZHVsbyI6IlNHUEUiLCJjZFNpc3RlbWEiOiIxIiwibm1Nb2R1bG8iOiIifX0%3D" TargetMode="External"/><Relationship Id="rId264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471" Type="http://schemas.openxmlformats.org/officeDocument/2006/relationships/hyperlink" Target="https://sgpe.sea.sc.gov.br/sgpe/openPage?openAddress=eyJhZGRyZXNzIjoiL2NwYXYvdmlzdWFsaXphclByb2Nlc3NvLmRvP3Byb2Nlc3NvUEs9ODgsMjAwMzMsMjAyMSIsImN1cnJlbnRNb2R1bGUiOnsiY2RNb2R1bG8iOiJTR1BFIiwiY2RTaXN0ZW1hIjoiMSIsIm5tTW9kdWxvIjoiIn19" TargetMode="External"/><Relationship Id="rId1115" Type="http://schemas.openxmlformats.org/officeDocument/2006/relationships/hyperlink" Target="https://sgpe.sea.sc.gov.br/sgpe/openPage?openAddress=eyJhZGRyZXNzIjoiL2NwYXYvdmlzdWFsaXphclByb2Nlc3NvLmRvP3Byb2Nlc3NvUEs9NDQ4MCwyMDAzMywyMDIyIiwiY3VycmVudE1vZHVsZSI6eyJjZE1vZHVsbyI6IlNHUEUiLCJjZFNpc3RlbWEiOiIxIiwibm1Nb2R1bG8iOiIifX0%3D" TargetMode="External"/><Relationship Id="rId59" Type="http://schemas.openxmlformats.org/officeDocument/2006/relationships/hyperlink" Target="https://sgpe.sea.sc.gov.br/sgpe/openPage?openAddress=eyJhZGRyZXNzIjoiL2NwYXYvdmlzdWFsaXphclByb2Nlc3NvLmRvP3Byb2Nlc3NvUEs9Nzg5LDIwMDMzLDIwMjEiLCJjdXJyZW50TW9kdWxlIjp7ImNkTW9kdWxvIjoiU0dQRSIsImNkU2lzdGVtYSI6IjEiLCJubU1vZHVsbyI6IiJ9fQ%3D%3D" TargetMode="External"/><Relationship Id="rId124" Type="http://schemas.openxmlformats.org/officeDocument/2006/relationships/hyperlink" Target="https://sgpe.sea.sc.gov.br/sgpe/openPage?openAddress=eyJhZGRyZXNzIjoiL2NwYXYvdmlzdWFsaXphclByb2Nlc3NvLmRvP3Byb2Nlc3NvUEs9MTk2NCwyMDAzMywyMDIxIiwiY3VycmVudE1vZHVsZSI6eyJjZE1vZHVsbyI6IlNHUEUiLCJjZFNpc3RlbWEiOiIxIiwibm1Nb2R1bG8iOiIifX0%3D" TargetMode="External"/><Relationship Id="rId569" Type="http://schemas.openxmlformats.org/officeDocument/2006/relationships/hyperlink" Target="https://sgpe.sea.sc.gov.br/sgpe/openPage?openAddress=eyJhZGRyZXNzIjoiL2NwYXYvdmlzdWFsaXphclByb2Nlc3NvLmRvP3Byb2Nlc3NvUEs9NTM5LDIwMDMzLDIwMjIiLCJjdXJyZW50TW9kdWxlIjp7ImNkTW9kdWxvIjoiU0dQRSIsImNkU2lzdGVtYSI6IjEiLCJubU1vZHVsbyI6IiJ9fQ%3D%3D" TargetMode="External"/><Relationship Id="rId776" Type="http://schemas.openxmlformats.org/officeDocument/2006/relationships/hyperlink" Target="https://sgpe.sea.sc.gov.br/sgpe/openPage?openAddress=eyJhZGRyZXNzIjoiL2NwYXYvdmlzdWFsaXphclByb2Nlc3NvLmRvP3Byb2Nlc3NvUEs9MTcwMiwyMDAzMywyMDIyIiwiY3VycmVudE1vZHVsZSI6eyJjZE1vZHVsbyI6IlNHUEUiLCJjZFNpc3RlbWEiOiIxIiwibm1Nb2R1bG8iOiIifX0%3D" TargetMode="External"/><Relationship Id="rId983" Type="http://schemas.openxmlformats.org/officeDocument/2006/relationships/hyperlink" Target="https://sgpe.sea.sc.gov.br/sgpe/openPage?openAddress=eyJhZGRyZXNzIjoiL2NwYXYvdmlzdWFsaXphclByb2Nlc3NvLmRvP3Byb2Nlc3NvUEs9MzA4OSwyMDAzMywyMDIyIiwiY3VycmVudE1vZHVsZSI6eyJjZE1vZHVsbyI6IlNHUEUiLCJjZFNpc3RlbWEiOiIxIiwibm1Nb2R1bG8iOiIifX0%3D" TargetMode="External"/><Relationship Id="rId1199" Type="http://schemas.openxmlformats.org/officeDocument/2006/relationships/hyperlink" Target="https://sgpe.sea.sc.gov.br/sgpe/openPage?openAddress=eyJhZGRyZXNzIjoiL2NwYXYvdmlzdWFsaXphclByb2Nlc3NvLmRvP3Byb2Nlc3NvUEs9NTA0LDIwMDMzLDIwMjMiLCJjdXJyZW50TW9kdWxlIjp7ImNkTW9kdWxvIjoiU0dQRSIsImNkU2lzdGVtYSI6IjEiLCJubU1vZHVsbyI6IiJ9fQ%3D%3D" TargetMode="External"/><Relationship Id="rId331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429" Type="http://schemas.openxmlformats.org/officeDocument/2006/relationships/hyperlink" Target="https://sgpe.sea.sc.gov.br/sgpe/openPage?openAddress=eyJhZGRyZXNzIjoiL2NwYXYvdmlzdWFsaXphclByb2Nlc3NvLmRvP3Byb2Nlc3NvUEs9MzczMywyMDAzMywyMDIwIiwiY3VycmVudE1vZHVsZSI6eyJjZE1vZHVsbyI6IlNHUEUiLCJjZFNpc3RlbWEiOiIxIiwibm1Nb2R1bG8iOiIifX0%3D" TargetMode="External"/><Relationship Id="rId636" Type="http://schemas.openxmlformats.org/officeDocument/2006/relationships/hyperlink" Target="https://sgpe.sea.sc.gov.br/sgpe/openPage?openAddress=eyJhZGRyZXNzIjoiL2NwYXYvdmlzdWFsaXphclByb2Nlc3NvLmRvP3Byb2Nlc3NvUEs9OTMwLDIwMDMzLDIwMjIiLCJjdXJyZW50TW9kdWxlIjp7ImNkTW9kdWxvIjoiU0dQRSIsImNkU2lzdGVtYSI6IjEiLCJubU1vZHVsbyI6IiJ9fQ%3D%3D" TargetMode="External"/><Relationship Id="rId1059" Type="http://schemas.openxmlformats.org/officeDocument/2006/relationships/hyperlink" Target="https://sgpe.sea.sc.gov.br/sgpe/openPage?openAddress=eyJhZGRyZXNzIjoiL2NwYXYvdmlzdWFsaXphclByb2Nlc3NvLmRvP3Byb2Nlc3NvUEs9NDIzNywyMDAzMywyMDIyIiwiY3VycmVudE1vZHVsZSI6eyJjZE1vZHVsbyI6IlNHUEUiLCJjZFNpc3RlbWEiOiIxIiwibm1Nb2R1bG8iOiIifX0%3D" TargetMode="External"/><Relationship Id="rId843" Type="http://schemas.openxmlformats.org/officeDocument/2006/relationships/hyperlink" Target="https://sgpe.sea.sc.gov.br/sgpe/openPage?openAddress=eyJhZGRyZXNzIjoiL2NwYXYvdmlzdWFsaXphclByb2Nlc3NvLmRvP3Byb2Nlc3NvUEs9MjM4MSwyMDAzMywyMDIyIiwiY3VycmVudE1vZHVsZSI6eyJjZE1vZHVsbyI6IlNHUEUiLCJjZFNpc3RlbWEiOiIxIiwibm1Nb2R1bG8iOiIifX0%3D" TargetMode="External"/><Relationship Id="rId1126" Type="http://schemas.openxmlformats.org/officeDocument/2006/relationships/hyperlink" Target="https://sgpe.sea.sc.gov.br/sgpe/openPage?openAddress=eyJhZGRyZXNzIjoiL2NwYXYvdmlzdWFsaXphclByb2Nlc3NvLmRvP3Byb2Nlc3NvUEs9NDUwNSwyMDAzMywyMDIyIiwiY3VycmVudE1vZHVsZSI6eyJjZE1vZHVsbyI6IlNHUEUiLCJjZFNpc3RlbWEiOiIxIiwibm1Nb2R1bG8iOiIifX0%3D" TargetMode="External"/><Relationship Id="rId275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82" Type="http://schemas.openxmlformats.org/officeDocument/2006/relationships/hyperlink" Target="https://sgpe.sea.sc.gov.br/sgpe/openPage?openAddress=eyJhZGRyZXNzIjoiL2NwYXYvdmlzdWFsaXphclByb2Nlc3NvLmRvP3Byb2Nlc3NvUEs9MzY3NCwyMDAzMywyMDIxIiwiY3VycmVudE1vZHVsZSI6eyJjZE1vZHVsbyI6IlNHUEUiLCJjZFNpc3RlbWEiOiIxIiwibm1Nb2R1bG8iOiIifX0%3D" TargetMode="External"/><Relationship Id="rId703" Type="http://schemas.openxmlformats.org/officeDocument/2006/relationships/hyperlink" Target="https://sgpe.sea.sc.gov.br/sgpe/openPage?openAddress=eyJhZGRyZXNzIjoiL2NwYXYvdmlzdWFsaXphclByb2Nlc3NvLmRvP3Byb2Nlc3NvUEs9MTY0MiwyMDAzMywyMDIyIiwiY3VycmVudE1vZHVsZSI6eyJjZE1vZHVsbyI6IlNHUEUiLCJjZFNpc3RlbWEiOiIxIiwibm1Nb2R1bG8iOiIifX0%3D" TargetMode="External"/><Relationship Id="rId910" Type="http://schemas.openxmlformats.org/officeDocument/2006/relationships/hyperlink" Target="https://sgpe.sea.sc.gov.br/sgpe/openPage?openAddress=eyJhZGRyZXNzIjoiL2NwYXYvdmlzdWFsaXphclByb2Nlc3NvLmRvP3Byb2Nlc3NvUEs9MzAzNiwyMDAzMywyMDIyIiwiY3VycmVudE1vZHVsZSI6eyJjZE1vZHVsbyI6IlNHUEUiLCJjZFNpc3RlbWEiOiIxIiwibm1Nb2R1bG8iOiIifX0%3D" TargetMode="External"/><Relationship Id="rId135" Type="http://schemas.openxmlformats.org/officeDocument/2006/relationships/hyperlink" Target="https://sgpe.sea.sc.gov.br/sgpe/openPage?openAddress=eyJhZGRyZXNzIjoiL2NwYXYvdmlzdWFsaXphclByb2Nlc3NvLmRvP3Byb2Nlc3NvUEs9MTU2MywyMDAzMywyMDIxIiwiY3VycmVudE1vZHVsZSI6eyJjZE1vZHVsbyI6IlNHUEUiLCJjZFNpc3RlbWEiOiIxIiwibm1Nb2R1bG8iOiIifX0%3D" TargetMode="External"/><Relationship Id="rId342" Type="http://schemas.openxmlformats.org/officeDocument/2006/relationships/hyperlink" Target="https://sgpe.sea.sc.gov.br/sgpe/openPage?openAddress=eyJhZGRyZXNzIjoiL2NwYXYvdmlzdWFsaXphclByb2Nlc3NvLmRvP3Byb2Nlc3NvUEs9MjkyMSwyMDAzMywyMDIxIiwiY3VycmVudE1vZHVsZSI6eyJjZE1vZHVsbyI6IlNHUEUiLCJjZFNpc3RlbWEiOiIxIiwibm1Nb2R1bG8iOiIifX0%3D" TargetMode="External"/><Relationship Id="rId787" Type="http://schemas.openxmlformats.org/officeDocument/2006/relationships/hyperlink" Target="https://sgpe.sea.sc.gov.br/sgpe/openPage?openAddress=eyJhZGRyZXNzIjoiL2NwYXYvdmlzdWFsaXphclByb2Nlc3NvLmRvP3Byb2Nlc3NvUEs9MTc1OSwyMDAzMywyMDIyIiwiY3VycmVudE1vZHVsZSI6eyJjZE1vZHVsbyI6IlNHUEUiLCJjZFNpc3RlbWEiOiIxIiwibm1Nb2R1bG8iOiIifX0%3D" TargetMode="External"/><Relationship Id="rId994" Type="http://schemas.openxmlformats.org/officeDocument/2006/relationships/hyperlink" Target="https://sgpe.sea.sc.gov.br/sgpe/openPage?openAddress=eyJhZGRyZXNzIjoiL2NwYXYvdmlzdWFsaXphclByb2Nlc3NvLmRvP3Byb2Nlc3NvUEs9MzA4MCwyMDAzMywyMDIyIiwiY3VycmVudE1vZHVsZSI6eyJjZE1vZHVsbyI6IlNHUEUiLCJjZFNpc3RlbWEiOiIxIiwibm1Nb2R1bG8iOiIifX0%3D" TargetMode="External"/><Relationship Id="rId202" Type="http://schemas.openxmlformats.org/officeDocument/2006/relationships/hyperlink" Target="https://sgpe.sea.sc.gov.br/sgpe/openPage?openAddress=eyJhZGRyZXNzIjoiL2NwYXYvdmlzdWFsaXphclByb2Nlc3NvLmRvP3Byb2Nlc3NvUEs9MzI2NiwyMDAzMywyMDIxIiwiY3VycmVudE1vZHVsZSI6eyJjZE1vZHVsbyI6IlNHUEUiLCJjZFNpc3RlbWEiOiIxIiwibm1Nb2R1bG8iOiIifX0%3D" TargetMode="External"/><Relationship Id="rId647" Type="http://schemas.openxmlformats.org/officeDocument/2006/relationships/hyperlink" Target="https://sgpe.sea.sc.gov.br/sgpe/openPage?openAddress=eyJhZGRyZXNzIjoiL2NwYXYvdmlzdWFsaXphclByb2Nlc3NvLmRvP3Byb2Nlc3NvUEs9MTE0NywyMDAzMywyMDIyIiwiY3VycmVudE1vZHVsZSI6eyJjZE1vZHVsbyI6IlNHUEUiLCJjZFNpc3RlbWEiOiIxIiwibm1Nb2R1bG8iOiIifX0%3D" TargetMode="External"/><Relationship Id="rId854" Type="http://schemas.openxmlformats.org/officeDocument/2006/relationships/hyperlink" Target="https://sgpe.sea.sc.gov.br/sgpe/openPage?openAddress=eyJhZGRyZXNzIjoiL2NwYXYvdmlzdWFsaXphclByb2Nlc3NvLmRvP3Byb2Nlc3NvUEs9MjM5MSwyMDAzMywyMDIyIiwiY3VycmVudE1vZHVsZSI6eyJjZE1vZHVsbyI6IlNHUEUiLCJjZFNpc3RlbWEiOiIxIiwibm1Nb2R1bG8iOiIifX0%3D" TargetMode="External"/><Relationship Id="rId286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93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507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714" Type="http://schemas.openxmlformats.org/officeDocument/2006/relationships/hyperlink" Target="https://sgpe.sea.sc.gov.br/sgpe/openPage?openAddress=eyJhZGRyZXNzIjoiL2NwYXYvdmlzdWFsaXphclByb2Nlc3NvLmRvP3Byb2Nlc3NvUEs9MTY0NiwyMDAzMywyMDIyIiwiY3VycmVudE1vZHVsZSI6eyJjZE1vZHVsbyI6IlNHUEUiLCJjZFNpc3RlbWEiOiIxIiwibm1Nb2R1bG8iOiIifX0%3D" TargetMode="External"/><Relationship Id="rId921" Type="http://schemas.openxmlformats.org/officeDocument/2006/relationships/hyperlink" Target="https://sgpe.sea.sc.gov.br/sgpe/openPage?openAddress=eyJhZGRyZXNzIjoiL2NwYXYvdmlzdWFsaXphclByb2Nlc3NvLmRvP3Byb2Nlc3NvUEs9MzAzOSwyMDAzMywyMDIyIiwiY3VycmVudE1vZHVsZSI6eyJjZE1vZHVsbyI6IlNHUEUiLCJjZFNpc3RlbWEiOiIxIiwibm1Nb2R1bG8iOiIifX0%3D" TargetMode="External"/><Relationship Id="rId1137" Type="http://schemas.openxmlformats.org/officeDocument/2006/relationships/hyperlink" Target="https://sgpe.sea.sc.gov.br/sgpe/openPage?openAddress=eyJhZGRyZXNzIjoiL2NwYXYvdmlzdWFsaXphclByb2Nlc3NvLmRvP3Byb2Nlc3NvUEs9NDUxNCwyMDAzMywyMDIyIiwiY3VycmVudE1vZHVsZSI6eyJjZE1vZHVsbyI6IlNHUEUiLCJjZFNpc3RlbWEiOiIxIiwibm1Nb2R1bG8iOiIifX0%3D" TargetMode="External"/><Relationship Id="rId50" Type="http://schemas.openxmlformats.org/officeDocument/2006/relationships/hyperlink" Target="https://sgpe.sea.sc.gov.br/sgpe/openPage?openAddress=eyJhZGRyZXNzIjoiL2NwYXYvdmlzdWFsaXphclByb2Nlc3NvLmRvP3Byb2Nlc3NvUEs9NjU0LDIwMDMzLDIwMjEiLCJjdXJyZW50TW9kdWxlIjp7ImNkTW9kdWxvIjoiU0dQRSIsImNkU2lzdGVtYSI6IjEiLCJubU1vZHVsbyI6IiJ9fQ%3D%3D" TargetMode="External"/><Relationship Id="rId146" Type="http://schemas.openxmlformats.org/officeDocument/2006/relationships/hyperlink" Target="https://sgpe.sea.sc.gov.br/sgpe/openPage?openAddress=eyJhZGRyZXNzIjoiL2NwYXYvdmlzdWFsaXphclByb2Nlc3NvLmRvP3Byb2Nlc3NvUEs9MTU2NCwyMDAzMywyMDIxIiwiY3VycmVudE1vZHVsZSI6eyJjZE1vZHVsbyI6IlNHUEUiLCJjZFNpc3RlbWEiOiIxIiwibm1Nb2R1bG8iOiIifX0%3D" TargetMode="External"/><Relationship Id="rId353" Type="http://schemas.openxmlformats.org/officeDocument/2006/relationships/hyperlink" Target="https://sgpe.sea.sc.gov.br/sgpe/openPage?openAddress=eyJhZGRyZXNzIjoiL2NwYXYvdmlzdWFsaXphclByb2Nlc3NvLmRvP3Byb2Nlc3NvUEs9MjkzMSwyMDAzMywyMDIxIiwiY3VycmVudE1vZHVsZSI6eyJjZE1vZHVsbyI6IlNHUEUiLCJjZFNpc3RlbWEiOiIxIiwibm1Nb2R1bG8iOiIifX0%3D" TargetMode="External"/><Relationship Id="rId560" Type="http://schemas.openxmlformats.org/officeDocument/2006/relationships/hyperlink" Target="https://sgpe.sea.sc.gov.br/sgpe/openPage?openAddress=eyJhZGRyZXNzIjoiL2NwYXYvdmlzdWFsaXphclByb2Nlc3NvLmRvP3Byb2Nlc3NvUEs9MzA5LDIwMDMzLDIwMjIiLCJjdXJyZW50TW9kdWxlIjp7ImNkTW9kdWxvIjoiU0dQRSIsImNkU2lzdGVtYSI6IjEiLCJubU1vZHVsbyI6IiJ9fQ%3D%3D" TargetMode="External"/><Relationship Id="rId798" Type="http://schemas.openxmlformats.org/officeDocument/2006/relationships/hyperlink" Target="https://sgpe.sea.sc.gov.br/sgpe/openPage?openAddress=eyJhZGRyZXNzIjoiL2NwYXYvdmlzdWFsaXphclByb2Nlc3NvLmRvP3Byb2Nlc3NvUEs9ODM0LDIwMDMzLDIwMjIiLCJjdXJyZW50TW9kdWxlIjp7ImNkTW9kdWxvIjoiU0dQRSIsImNkU2lzdGVtYSI6IjEiLCJubU1vZHVsbyI6IiJ9fQ%3D%3D" TargetMode="External"/><Relationship Id="rId1190" Type="http://schemas.openxmlformats.org/officeDocument/2006/relationships/hyperlink" Target="https://sgpe.sea.sc.gov.br/sgpe/openPage?openAddress=eyJhZGRyZXNzIjoiL2NwYXYvdmlzdWFsaXphclByb2Nlc3NvLmRvP3Byb2Nlc3NvUEs9NDA0LDIwMDMzLDIwMjMiLCJjdXJyZW50TW9kdWxlIjp7ImNkTW9kdWxvIjoiU0dQRSIsImNkU2lzdGVtYSI6IjEiLCJubU1vZHVsbyI6IiJ9fQ%3D%3D" TargetMode="External"/><Relationship Id="rId1204" Type="http://schemas.openxmlformats.org/officeDocument/2006/relationships/hyperlink" Target="https://sgpe.sea.sc.gov.br/sgpe/openPage?openAddress=eyJhZGRyZXNzIjoiL2NwYXYvdmlzdWFsaXphclByb2Nlc3NvLmRvP3Byb2Nlc3NvUEs9NTA4LDIwMDMzLDIwMjMiLCJjdXJyZW50TW9kdWxlIjp7ImNkTW9kdWxvIjoiU0dQRSIsImNkU2lzdGVtYSI6IjEiLCJubU1vZHVsbyI6IiJ9fQ%3D%3D" TargetMode="External"/><Relationship Id="rId213" Type="http://schemas.openxmlformats.org/officeDocument/2006/relationships/hyperlink" Target="https://sgpe.sea.sc.gov.br/sgpe/openPage?openAddress=eyJhZGRyZXNzIjoiL2NwYXYvdmlzdWFsaXphclByb2Nlc3NvLmRvP3Byb2Nlc3NvUEs9MjUwNywyMDAzMywyMDIxIiwiY3VycmVudE1vZHVsZSI6eyJjZE1vZHVsbyI6IlNHUEUiLCJjZFNpc3RlbWEiOiIxIiwibm1Nb2R1bG8iOiIifX0%3D" TargetMode="External"/><Relationship Id="rId420" Type="http://schemas.openxmlformats.org/officeDocument/2006/relationships/hyperlink" Target="https://sgpe.sea.sc.gov.br/sgpe/openPage?openAddress=eyJhZGRyZXNzIjoiL2NwYXYvdmlzdWFsaXphclByb2Nlc3NvLmRvP3Byb2Nlc3NvUEs9MzYsMjAwMzMsMjAyMSIsImN1cnJlbnRNb2R1bGUiOnsiY2RNb2R1bG8iOiJTR1BFIiwiY2RTaXN0ZW1hIjoiMSIsIm5tTW9kdWxvIjoiIn19" TargetMode="External"/><Relationship Id="rId658" Type="http://schemas.openxmlformats.org/officeDocument/2006/relationships/hyperlink" Target="https://sgpe.sea.sc.gov.br/sgpe/openPage?openAddress=eyJhZGRyZXNzIjoiL2NwYXYvdmlzdWFsaXphclByb2Nlc3NvLmRvP3Byb2Nlc3NvUEs9MTExOSwyMDAzMywyMDIyIiwiY3VycmVudE1vZHVsZSI6eyJjZE1vZHVsbyI6IlNHUEUiLCJjZFNpc3RlbWEiOiIxIiwibm1Nb2R1bG8iOiIifX0%3D" TargetMode="External"/><Relationship Id="rId865" Type="http://schemas.openxmlformats.org/officeDocument/2006/relationships/hyperlink" Target="https://sgpe.sea.sc.gov.br/sgpe/openPage?openAddress=eyJhZGRyZXNzIjoiL2NwYXYvdmlzdWFsaXphclByb2Nlc3NvLmRvP3Byb2Nlc3NvUEs9MjQxNywyMDAzMywyMDIyIiwiY3VycmVudE1vZHVsZSI6eyJjZE1vZHVsbyI6IlNHUEUiLCJjZFNpc3RlbWEiOiIxIiwibm1Nb2R1bG8iOiIifX0%3D" TargetMode="External"/><Relationship Id="rId1050" Type="http://schemas.openxmlformats.org/officeDocument/2006/relationships/hyperlink" Target="https://sgpe.sea.sc.gov.br/sgpe/openPage?openAddress=eyJhZGRyZXNzIjoiL2NwYXYvdmlzdWFsaXphclByb2Nlc3NvLmRvP3Byb2Nlc3NvUEs9NDI0MSwyMDAzMywyMDIyIiwiY3VycmVudE1vZHVsZSI6eyJjZE1vZHVsbyI6IlNHUEUiLCJjZFNpc3RlbWEiOiIxIiwibm1Nb2R1bG8iOiIifX0%3D" TargetMode="External"/><Relationship Id="rId297" Type="http://schemas.openxmlformats.org/officeDocument/2006/relationships/hyperlink" Target="https://sgpe.sea.sc.gov.br/sgpe/openPage?openAddress=eyJhZGRyZXNzIjoiL2NwYXYvdmlzdWFsaXphclByb2Nlc3NvLmRvP3Byb2Nlc3NvUEs9MTkzOSwyMDAzMywyMDIxIiwiY3VycmVudE1vZHVsZSI6eyJjZE1vZHVsbyI6IlNHUEUiLCJjZFNpc3RlbWEiOiIxIiwibm1Nb2R1bG8iOiIifX0%3D" TargetMode="External"/><Relationship Id="rId518" Type="http://schemas.openxmlformats.org/officeDocument/2006/relationships/hyperlink" Target="https://sgpe.sea.sc.gov.br/sgpe/openPage?openAddress=eyJhZGRyZXNzIjoiL2NwYXYvdmlzdWFsaXphclByb2Nlc3NvLmRvP3Byb2Nlc3NvUEs9MjkxLDIwMDMzLDIwMjIiLCJjdXJyZW50TW9kdWxlIjp7ImNkTW9kdWxvIjoiU0dQRSIsImNkU2lzdGVtYSI6IjEiLCJubU1vZHVsbyI6IiJ9fQ%3D%3D" TargetMode="External"/><Relationship Id="rId725" Type="http://schemas.openxmlformats.org/officeDocument/2006/relationships/hyperlink" Target="https://sgpe.sea.sc.gov.br/sgpe/openPage?openAddress=eyJhZGRyZXNzIjoiL2NwYXYvdmlzdWFsaXphclByb2Nlc3NvLmRvP3Byb2Nlc3NvUEs9MTY2MSwyMDAzMywyMDIyIiwiY3VycmVudE1vZHVsZSI6eyJjZE1vZHVsbyI6IlNHUEUiLCJjZFNpc3RlbWEiOiIxIiwibm1Nb2R1bG8iOiIifX0%3D" TargetMode="External"/><Relationship Id="rId932" Type="http://schemas.openxmlformats.org/officeDocument/2006/relationships/hyperlink" Target="https://sgpe.sea.sc.gov.br/sgpe/openPage?openAddress=eyJhZGRyZXNzIjoiL2NwYXYvdmlzdWFsaXphclByb2Nlc3NvLmRvP3Byb2Nlc3NvUEs9MzA1MiwyMDAzMywyMDIyIiwiY3VycmVudE1vZHVsZSI6eyJjZE1vZHVsbyI6IlNHUEUiLCJjZFNpc3RlbWEiOiIxIiwibm1Nb2R1bG8iOiIifX0%3D" TargetMode="External"/><Relationship Id="rId1148" Type="http://schemas.openxmlformats.org/officeDocument/2006/relationships/hyperlink" Target="https://sgpe.sea.sc.gov.br/sgpe/openPage?openAddress=eyJhZGRyZXNzIjoiL2NwYXYvdmlzdWFsaXphclByb2Nlc3NvLmRvP3Byb2Nlc3NvUEs9MjM2LDIwMDMzLDIwMjMiLCJjdXJyZW50TW9kdWxlIjp7ImNkTW9kdWxvIjoiU0dQRSIsImNkU2lzdGVtYSI6IjEiLCJubU1vZHVsbyI6IiJ9fQ%3D%3D" TargetMode="External"/><Relationship Id="rId157" Type="http://schemas.openxmlformats.org/officeDocument/2006/relationships/hyperlink" Target="https://sgpe.sea.sc.gov.br/sgpe/openPage?openAddress=eyJhZGRyZXNzIjoiL2NwYXYvdmlzdWFsaXphclByb2Nlc3NvLmRvP3Byb2Nlc3NvUEs9MjIxMiwyMDAzMywyMDIxIiwiY3VycmVudE1vZHVsZSI6eyJjZE1vZHVsbyI6IlNHUEUiLCJjZFNpc3RlbWEiOiIxIiwibm1Nb2R1bG8iOiIifX0%3D" TargetMode="External"/><Relationship Id="rId364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1008" Type="http://schemas.openxmlformats.org/officeDocument/2006/relationships/hyperlink" Target="https://sgpe.sea.sc.gov.br/sgpe/openPage?openAddress=eyJhZGRyZXNzIjoiL2NwYXYvdmlzdWFsaXphclByb2Nlc3NvLmRvP3Byb2Nlc3NvUEs9MzY4OCwyMDAzMywyMDIyIiwiY3VycmVudE1vZHVsZSI6eyJjZE1vZHVsbyI6IlNHUEUiLCJjZFNpc3RlbWEiOiIxIiwibm1Nb2R1bG8iOiIifX0%3D" TargetMode="External"/><Relationship Id="rId1215" Type="http://schemas.openxmlformats.org/officeDocument/2006/relationships/hyperlink" Target="https://sgpe.sea.sc.gov.br/sgpe/openPage?openAddress=eyJhZGRyZXNzIjoiL2NwYXYvdmlzdWFsaXphclByb2Nlc3NvLmRvP3Byb2Nlc3NvUEs9NzUxLDIwMDMzLDIwMjMiLCJjdXJyZW50TW9kdWxlIjp7ImNkTW9kdWxvIjoiU0dQRSIsImNkU2lzdGVtYSI6IjEiLCJubU1vZHVsbyI6IiJ9fQ%3D%3D" TargetMode="External"/><Relationship Id="rId61" Type="http://schemas.openxmlformats.org/officeDocument/2006/relationships/hyperlink" Target="https://sgpe.sea.sc.gov.br/sgpe/openPage?openAddress=eyJhZGRyZXNzIjoiL2NwYXYvdmlzdWFsaXphclByb2Nlc3NvLmRvP3Byb2Nlc3NvUEs9MzYxMCwyMDAzMywyMDIwIiwiY3VycmVudE1vZHVsZSI6eyJjZE1vZHVsbyI6IlNHUEUiLCJjZFNpc3RlbWEiOiIxIiwibm1Nb2R1bG8iOiIifX0%3D" TargetMode="External"/><Relationship Id="rId571" Type="http://schemas.openxmlformats.org/officeDocument/2006/relationships/hyperlink" Target="https://sgpe.sea.sc.gov.br/sgpe/openPage?openAddress=eyJhZGRyZXNzIjoiL2NwYXYvdmlzdWFsaXphclByb2Nlc3NvLmRvP3Byb2Nlc3NvUEs9NTM5LDIwMDMzLDIwMjIiLCJjdXJyZW50TW9kdWxlIjp7ImNkTW9kdWxvIjoiU0dQRSIsImNkU2lzdGVtYSI6IjEiLCJubU1vZHVsbyI6IiJ9fQ%3D%3D" TargetMode="External"/><Relationship Id="rId669" Type="http://schemas.openxmlformats.org/officeDocument/2006/relationships/hyperlink" Target="https://sgpe.sea.sc.gov.br/sgpe/openPage?openAddress=eyJhZGRyZXNzIjoiL2NwYXYvdmlzdWFsaXphclByb2Nlc3NvLmRvP3Byb2Nlc3NvUEs9OTcxLDIwMDMzLDIwMjIiLCJjdXJyZW50TW9kdWxlIjp7ImNkTW9kdWxvIjoiU0dQRSIsImNkU2lzdGVtYSI6IjEiLCJubU1vZHVsbyI6IiJ9fQ%3D%3D" TargetMode="External"/><Relationship Id="rId876" Type="http://schemas.openxmlformats.org/officeDocument/2006/relationships/hyperlink" Target="https://sgpe.sea.sc.gov.br/sgpe/openPage?openAddress=eyJhZGRyZXNzIjoiL2NwYXYvdmlzdWFsaXphclByb2Nlc3NvLmRvP3Byb2Nlc3NvUEs9MjQ1OSwyMDAzMywyMDIyIiwiY3VycmVudE1vZHVsZSI6eyJjZE1vZHVsbyI6IlNHUEUiLCJjZFNpc3RlbWEiOiIxIiwibm1Nb2R1bG8iOiIifX0%3D" TargetMode="External"/><Relationship Id="rId19" Type="http://schemas.openxmlformats.org/officeDocument/2006/relationships/hyperlink" Target="https://sgpe.sea.sc.gov.br/sgpe/openPage?openAddress=eyJhZGRyZXNzIjoiL2NwYXYvdmlzdWFsaXphclByb2Nlc3NvLmRvP3Byb2Nlc3NvUEs9ODYyLDIwMDMzLDIwMjEiLCJjdXJyZW50TW9kdWxlIjp7ImNkTW9kdWxvIjoiU0dQRSIsImNkU2lzdGVtYSI6IjEiLCJubU1vZHVsbyI6IiJ9fQ%3D%3D" TargetMode="External"/><Relationship Id="rId224" Type="http://schemas.openxmlformats.org/officeDocument/2006/relationships/hyperlink" Target="https://sgpe.sea.sc.gov.br/sgpe/openPage?openAddress=eyJhZGRyZXNzIjoiL2NwYXYvdmlzdWFsaXphclByb2Nlc3NvLmRvP3Byb2Nlc3NvUEs9MTY4NCwyMDAzMywyMDIxIiwiY3VycmVudE1vZHVsZSI6eyJjZE1vZHVsbyI6IlNHUEUiLCJjZFNpc3RlbWEiOiIxIiwibm1Nb2R1bG8iOiIifX0%3D" TargetMode="External"/><Relationship Id="rId431" Type="http://schemas.openxmlformats.org/officeDocument/2006/relationships/hyperlink" Target="https://sgpe.sea.sc.gov.br/sgpe/openPage?openAddress=eyJhZGRyZXNzIjoiL2NwYXYvdmlzdWFsaXphclByb2Nlc3NvLmRvP3Byb2Nlc3NvUEs9MzM2NSwyMDAzMywyMDIxIiwiY3VycmVudE1vZHVsZSI6eyJjZE1vZHVsbyI6IlNHUEUiLCJjZFNpc3RlbWEiOiIxIiwibm1Nb2R1bG8iOiIifX0%3D" TargetMode="External"/><Relationship Id="rId529" Type="http://schemas.openxmlformats.org/officeDocument/2006/relationships/hyperlink" Target="https://sgpe.sea.sc.gov.br/sgpe/openPage?openAddress=eyJhZGRyZXNzIjoiL2NwYXYvdmlzdWFsaXphclByb2Nlc3NvLmRvP3Byb2Nlc3NvUEs9Njc3LDIwMDMzLDIwMjIiLCJjdXJyZW50TW9kdWxlIjp7ImNkTW9kdWxvIjoiU0dQRSIsImNkU2lzdGVtYSI6IjEiLCJubU1vZHVsbyI6IiJ9fQ%3D%3D" TargetMode="External"/><Relationship Id="rId736" Type="http://schemas.openxmlformats.org/officeDocument/2006/relationships/hyperlink" Target="https://sgpe.sea.sc.gov.br/sgpe/openPage?openAddress=eyJhZGRyZXNzIjoiL2NwYXYvdmlzdWFsaXphclByb2Nlc3NvLmRvP3Byb2Nlc3NvUEs9MTY3MSwyMDAzMywyMDIyIiwiY3VycmVudE1vZHVsZSI6eyJjZE1vZHVsbyI6IlNHUEUiLCJjZFNpc3RlbWEiOiIxIiwibm1Nb2R1bG8iOiIifX0%3D" TargetMode="External"/><Relationship Id="rId1061" Type="http://schemas.openxmlformats.org/officeDocument/2006/relationships/hyperlink" Target="https://sgpe.sea.sc.gov.br/sgpe/openPage?openAddress=eyJhZGRyZXNzIjoiL2NwYXYvdmlzdWFsaXphclByb2Nlc3NvLmRvP3Byb2Nlc3NvUEs9NDIzNiwyMDAzMywyMDIyIiwiY3VycmVudE1vZHVsZSI6eyJjZE1vZHVsbyI6IlNHUEUiLCJjZFNpc3RlbWEiOiIxIiwibm1Nb2R1bG8iOiIifX0%3D" TargetMode="External"/><Relationship Id="rId1159" Type="http://schemas.openxmlformats.org/officeDocument/2006/relationships/hyperlink" Target="https://sgpe.sea.sc.gov.br/sgpe/openPage?openAddress=eyJhZGRyZXNzIjoiL2NwYXYvdmlzdWFsaXphclByb2Nlc3NvLmRvP3Byb2Nlc3NvUEs9MzA4LDIwMDMzLDIwMjMiLCJjdXJyZW50TW9kdWxlIjp7ImNkTW9kdWxvIjoiU0dQRSIsImNkU2lzdGVtYSI6IjEiLCJubU1vZHVsbyI6IiJ9fQ%3D%3D" TargetMode="External"/><Relationship Id="rId168" Type="http://schemas.openxmlformats.org/officeDocument/2006/relationships/hyperlink" Target="https://sgpe.sea.sc.gov.br/sgpe/openPage?openAddress=eyJhZGRyZXNzIjoiL2NwYXYvdmlzdWFsaXphclByb2Nlc3NvLmRvP3Byb2Nlc3NvUEs9MjM0MSwyMDAzMywyMDIxIiwiY3VycmVudE1vZHVsZSI6eyJjZE1vZHVsbyI6IlNHUEUiLCJjZFNpc3RlbWEiOiIxIiwibm1Nb2R1bG8iOiIifX0%3D" TargetMode="External"/><Relationship Id="rId943" Type="http://schemas.openxmlformats.org/officeDocument/2006/relationships/hyperlink" Target="https://sgpe.sea.sc.gov.br/sgpe/openPage?openAddress=eyJhZGRyZXNzIjoiL2NwYXYvdmlzdWFsaXphclByb2Nlc3NvLmRvP3Byb2Nlc3NvUEs9MzA1NiwyMDAzMywyMDIyIiwiY3VycmVudE1vZHVsZSI6eyJjZE1vZHVsbyI6IlNHUEUiLCJjZFNpc3RlbWEiOiIxIiwibm1Nb2R1bG8iOiIifX0%3D" TargetMode="External"/><Relationship Id="rId1019" Type="http://schemas.openxmlformats.org/officeDocument/2006/relationships/hyperlink" Target="https://sgpe.sea.sc.gov.br/sgpe/openPage?openAddress=eyJhZGRyZXNzIjoiL2NwYXYvdmlzdWFsaXphclByb2Nlc3NvLmRvP3Byb2Nlc3NvUEs9MzY5OCwyMDAzMywyMDIyIiwiY3VycmVudE1vZHVsZSI6eyJjZE1vZHVsbyI6IlNHUEUiLCJjZFNpc3RlbWEiOiIxIiwibm1Nb2R1bG8iOiIifX0%3D" TargetMode="External"/><Relationship Id="rId72" Type="http://schemas.openxmlformats.org/officeDocument/2006/relationships/hyperlink" Target="https://sgpe.sea.sc.gov.br/sgpe/openPage?openAddress=eyJhZGRyZXNzIjoiL2NwYXYvdmlzdWFsaXphclByb2Nlc3NvLmRvP3Byb2Nlc3NvUEs9MiwyMDAzMywyMDIxIiwiY3VycmVudE1vZHVsZSI6eyJjZE1vZHVsbyI6IlNHUEUiLCJjZFNpc3RlbWEiOiIxIiwibm1Nb2R1bG8iOiIifX0%3D" TargetMode="External"/><Relationship Id="rId375" Type="http://schemas.openxmlformats.org/officeDocument/2006/relationships/hyperlink" Target="https://sgpe.sea.sc.gov.br/sgpe/openPage?openAddress=eyJhZGRyZXNzIjoiL2NwYXYvdmlzdWFsaXphclByb2Nlc3NvLmRvP3Byb2Nlc3NvUEs9MjkzMCwyMDAzMywyMDIxIiwiY3VycmVudE1vZHVsZSI6eyJjZE1vZHVsbyI6IlNHUEUiLCJjZFNpc3RlbWEiOiIxIiwibm1Nb2R1bG8iOiIifX0%3D" TargetMode="External"/><Relationship Id="rId582" Type="http://schemas.openxmlformats.org/officeDocument/2006/relationships/hyperlink" Target="https://sgpe.sea.sc.gov.br/sgpe/openPage?openAddress=eyJhZGRyZXNzIjoiL2NwYXYvdmlzdWFsaXphclByb2Nlc3NvLmRvP3Byb2Nlc3NvUEs9ODM0LDIwMDMzLDIwMjIiLCJjdXJyZW50TW9kdWxlIjp7ImNkTW9kdWxvIjoiU0dQRSIsImNkU2lzdGVtYSI6IjEiLCJubU1vZHVsbyI6IiJ9fQ%3D%3D" TargetMode="External"/><Relationship Id="rId803" Type="http://schemas.openxmlformats.org/officeDocument/2006/relationships/hyperlink" Target="https://sgpe.sea.sc.gov.br/sgpe/openPage?openAddress=eyJhZGRyZXNzIjoiL2NwYXYvdmlzdWFsaXphclByb2Nlc3NvLmRvP3Byb2Nlc3NvUEs9MTg5OSwyMDAzMywyMDIyIiwiY3VycmVudE1vZHVsZSI6eyJjZE1vZHVsbyI6IlNHUEUiLCJjZFNpc3RlbWEiOiIxIiwibm1Nb2R1bG8iOiIifX0%3D" TargetMode="External"/><Relationship Id="rId3" Type="http://schemas.openxmlformats.org/officeDocument/2006/relationships/hyperlink" Target="https://sgpe.sea.sc.gov.br/sgpe/openPage?openAddress=eyJhZGRyZXNzIjoiL2NwYXYvdmlzdWFsaXphclByb2Nlc3NvLmRvP3Byb2Nlc3NvUEs9OTA3LDIwMDMzLDIwMjEiLCJjdXJyZW50TW9kdWxlIjp7ImNkTW9kdWxvIjoiU0dQRSIsImNkU2lzdGVtYSI6IjEiLCJubU1vZHVsbyI6IiJ9fQ%3D%3D" TargetMode="External"/><Relationship Id="rId235" Type="http://schemas.openxmlformats.org/officeDocument/2006/relationships/hyperlink" Target="https://sgpe.sea.sc.gov.br/sgpe/openPage?openAddress=eyJhZGRyZXNzIjoiL2NwYXYvdmlzdWFsaXphclByb2Nlc3NvLmRvP3Byb2Nlc3NvUEs9MjIxMCwyMDAzMywyMDIxIiwiY3VycmVudE1vZHVsZSI6eyJjZE1vZHVsbyI6IlNHUEUiLCJjZFNpc3RlbWEiOiIxIiwibm1Nb2R1bG8iOiIifX0%3D" TargetMode="External"/><Relationship Id="rId442" Type="http://schemas.openxmlformats.org/officeDocument/2006/relationships/hyperlink" Target="https://sgpe.sea.sc.gov.br/sgpe/openPage?openAddress=eyJhZGRyZXNzIjoiL2NwYXYvdmlzdWFsaXphclByb2Nlc3NvLmRvP3Byb2Nlc3NvUEs9MzM2NiwyMDAzMywyMDIxIiwiY3VycmVudE1vZHVsZSI6eyJjZE1vZHVsbyI6IlNHUEUiLCJjZFNpc3RlbWEiOiIxIiwibm1Nb2R1bG8iOiIifX0%3D" TargetMode="External"/><Relationship Id="rId887" Type="http://schemas.openxmlformats.org/officeDocument/2006/relationships/hyperlink" Target="https://sgpe.sea.sc.gov.br/sgpe/openPage?openAddress=eyJhZGRyZXNzIjoiL2NwYXYvdmlzdWFsaXphclByb2Nlc3NvLmRvP3Byb2Nlc3NvUEs9MjU1MCwyMDAzMywyMDIyIiwiY3VycmVudE1vZHVsZSI6eyJjZE1vZHVsbyI6IlNHUEUiLCJjZFNpc3RlbWEiOiIxIiwibm1Nb2R1bG8iOiIifX0%3D" TargetMode="External"/><Relationship Id="rId1072" Type="http://schemas.openxmlformats.org/officeDocument/2006/relationships/hyperlink" Target="https://sgpe.sea.sc.gov.br/sgpe/openPage?openAddress=eyJhZGRyZXNzIjoiL2NwYXYvdmlzdWFsaXphclByb2Nlc3NvLmRvP3Byb2Nlc3NvUEs9NDM0MywyMDAzMywyMDIyIiwiY3VycmVudE1vZHVsZSI6eyJjZE1vZHVsbyI6IlNHUEUiLCJjZFNpc3RlbWEiOiIxIiwibm1Nb2R1bG8iOiIifX0%3D" TargetMode="External"/><Relationship Id="rId302" Type="http://schemas.openxmlformats.org/officeDocument/2006/relationships/hyperlink" Target="https://sgpe.sea.sc.gov.br/sgpe/openPage?openAddress=eyJhZGRyZXNzIjoiL2NwYXYvdmlzdWFsaXphclByb2Nlc3NvLmRvP3Byb2Nlc3NvUEs9MjMzNSwyMDAzMywyMDIxIiwiY3VycmVudE1vZHVsZSI6eyJjZE1vZHVsbyI6IlNHUEUiLCJjZFNpc3RlbWEiOiIxIiwibm1Nb2R1bG8iOiIifX0%3D" TargetMode="External"/><Relationship Id="rId747" Type="http://schemas.openxmlformats.org/officeDocument/2006/relationships/hyperlink" Target="https://sgpe.sea.sc.gov.br/sgpe/openPage?openAddress=eyJhZGRyZXNzIjoiL2NwYXYvdmlzdWFsaXphclByb2Nlc3NvLmRvP3Byb2Nlc3NvUEs9MTY1NiwyMDAzMywyMDIyIiwiY3VycmVudE1vZHVsZSI6eyJjZE1vZHVsbyI6IlNHUEUiLCJjZFNpc3RlbWEiOiIxIiwibm1Nb2R1bG8iOiIifX0%3D" TargetMode="External"/><Relationship Id="rId954" Type="http://schemas.openxmlformats.org/officeDocument/2006/relationships/hyperlink" Target="https://sgpe.sea.sc.gov.br/sgpe/openPage?openAddress=eyJhZGRyZXNzIjoiL2NwYXYvdmlzdWFsaXphclByb2Nlc3NvLmRvP3Byb2Nlc3NvUEs9MzA1NywyMDAzMywyMDIyIiwiY3VycmVudE1vZHVsZSI6eyJjZE1vZHVsbyI6IlNHUEUiLCJjZFNpc3RlbWEiOiIxIiwibm1Nb2R1bG8iOiIifX0%3D" TargetMode="External"/><Relationship Id="rId83" Type="http://schemas.openxmlformats.org/officeDocument/2006/relationships/hyperlink" Target="https://sgpe.sea.sc.gov.br/sgpe/openPage?openAddress=eyJhZGRyZXNzIjoiL2NwYXYvdmlzdWFsaXphclByb2Nlc3NvLmRvP3Byb2Nlc3NvUEs9MjM4LDIwMDMzLDIwMjEiLCJjdXJyZW50TW9kdWxlIjp7ImNkTW9kdWxvIjoiU0dQRSIsImNkU2lzdGVtYSI6IjEiLCJubU1vZHVsbyI6IiJ9fQ%3D%3D" TargetMode="External"/><Relationship Id="rId179" Type="http://schemas.openxmlformats.org/officeDocument/2006/relationships/hyperlink" Target="https://sgpe.sea.sc.gov.br/sgpe/openPage?openAddress=eyJhZGRyZXNzIjoiL2NwYXYvdmlzdWFsaXphclByb2Nlc3NvLmRvP3Byb2Nlc3NvUEs9MjUyNCwyMDAzMywyMDIxIiwiY3VycmVudE1vZHVsZSI6eyJjZE1vZHVsbyI6IlNHUEUiLCJjZFNpc3RlbWEiOiIxIiwibm1Nb2R1bG8iOiIifX0%3D" TargetMode="External"/><Relationship Id="rId386" Type="http://schemas.openxmlformats.org/officeDocument/2006/relationships/hyperlink" Target="https://sgpe.sea.sc.gov.br/sgpe/openPage?openAddress=eyJhZGRyZXNzIjoiL2NwYXYvdmlzdWFsaXphclByb2Nlc3NvLmRvP3Byb2Nlc3NvUEs9MzAxMywyMDAzMywyMDIxIiwiY3VycmVudE1vZHVsZSI6eyJjZE1vZHVsbyI6IlNHUEUiLCJjZFNpc3RlbWEiOiIxIiwibm1Nb2R1bG8iOiIifX0%3D" TargetMode="External"/><Relationship Id="rId593" Type="http://schemas.openxmlformats.org/officeDocument/2006/relationships/hyperlink" Target="https://sgpe.sea.sc.gov.br/sgpe/openPage?openAddress=eyJhZGRyZXNzIjoiL2NwYXYvdmlzdWFsaXphclByb2Nlc3NvLmRvP3Byb2Nlc3NvUEs9MzEzLDIwMDMzLDIwMjIiLCJjdXJyZW50TW9kdWxlIjp7ImNkTW9kdWxvIjoiU0dQRSIsImNkU2lzdGVtYSI6IjEiLCJubU1vZHVsbyI6IiJ9fQ%3D%3D" TargetMode="External"/><Relationship Id="rId607" Type="http://schemas.openxmlformats.org/officeDocument/2006/relationships/hyperlink" Target="https://sgpe.sea.sc.gov.br/sgpe/openPage?openAddress=eyJhZGRyZXNzIjoiL2NwYXYvdmlzdWFsaXphclByb2Nlc3NvLmRvP3Byb2Nlc3NvUEs9MTA1NiwyMDAzMywyMDIyIiwiY3VycmVudE1vZHVsZSI6eyJjZE1vZHVsbyI6IlNHUEUiLCJjZFNpc3RlbWEiOiIxIiwibm1Nb2R1bG8iOiIifX0%3D" TargetMode="External"/><Relationship Id="rId814" Type="http://schemas.openxmlformats.org/officeDocument/2006/relationships/hyperlink" Target="https://sgpe.sea.sc.gov.br/sgpe/openPage?openAddress=eyJhZGRyZXNzIjoiL2NwYXYvdmlzdWFsaXphclByb2Nlc3NvLmRvP3Byb2Nlc3NvUEs9ODE4LDIwMDMzLDIwMjIiLCJjdXJyZW50TW9kdWxlIjp7ImNkTW9kdWxvIjoiU0dQRSIsImNkU2lzdGVtYSI6IjEiLCJubU1vZHVsbyI6IiJ9fQ%3D%3D" TargetMode="External"/><Relationship Id="rId246" Type="http://schemas.openxmlformats.org/officeDocument/2006/relationships/hyperlink" Target="https://sgpe.sea.sc.gov.br/sgpe/openPage?openAddress=eyJhZGRyZXNzIjoiL2NwYXYvdmlzdWFsaXphclByb2Nlc3NvLmRvP3Byb2Nlc3NvUEs9MTc2OSwyMDAzMywyMDIxIiwiY3VycmVudE1vZHVsZSI6eyJjZE1vZHVsbyI6IlNHUEUiLCJjZFNpc3RlbWEiOiIxIiwibm1Nb2R1bG8iOiIifX0%3D" TargetMode="External"/><Relationship Id="rId453" Type="http://schemas.openxmlformats.org/officeDocument/2006/relationships/hyperlink" Target="https://sgpe.sea.sc.gov.br/sgpe/openPage?openAddress=eyJhZGRyZXNzIjoiL2NwYXYvdmlzdWFsaXphclByb2Nlc3NvLmRvP3Byb2Nlc3NvUEs9MzM2OSwyMDAzMywyMDIxIiwiY3VycmVudE1vZHVsZSI6eyJjZE1vZHVsbyI6IlNHUEUiLCJjZFNpc3RlbWEiOiIxIiwibm1Nb2R1bG8iOiIifX0%3D" TargetMode="External"/><Relationship Id="rId660" Type="http://schemas.openxmlformats.org/officeDocument/2006/relationships/hyperlink" Target="https://sgpe.sea.sc.gov.br/sgpe/openPage?openAddress=eyJhZGRyZXNzIjoiL2NwYXYvdmlzdWFsaXphclByb2Nlc3NvLmRvP3Byb2Nlc3NvUEs9MTA4OSwyMDAzMywyMDIyIiwiY3VycmVudE1vZHVsZSI6eyJjZE1vZHVsbyI6IlNHUEUiLCJjZFNpc3RlbWEiOiIxIiwibm1Nb2R1bG8iOiIifX0%3D" TargetMode="External"/><Relationship Id="rId898" Type="http://schemas.openxmlformats.org/officeDocument/2006/relationships/hyperlink" Target="https://sgpe.sea.sc.gov.br/sgpe/openPage?openAddress=eyJhZGRyZXNzIjoiL2NwYXYvdmlzdWFsaXphclByb2Nlc3NvLmRvP3Byb2Nlc3NvUEs9MzAwMywyMDAzMywyMDIyIiwiY3VycmVudE1vZHVsZSI6eyJjZE1vZHVsbyI6IlNHUEUiLCJjZFNpc3RlbWEiOiIxIiwibm1Nb2R1bG8iOiIifX0%3D" TargetMode="External"/><Relationship Id="rId1083" Type="http://schemas.openxmlformats.org/officeDocument/2006/relationships/hyperlink" Target="https://sgpe.sea.sc.gov.br/sgpe/openPage?openAddress=eyJhZGRyZXNzIjoiL2NwYXYvdmlzdWFsaXphclByb2Nlc3NvLmRvP3Byb2Nlc3NvUEs9NDM2MSwyMDAzMywyMDIyIiwiY3VycmVudE1vZHVsZSI6eyJjZE1vZHVsbyI6IlNHUEUiLCJjZFNpc3RlbWEiOiIxIiwibm1Nb2R1bG8iOiIifX0%3D" TargetMode="External"/><Relationship Id="rId106" Type="http://schemas.openxmlformats.org/officeDocument/2006/relationships/hyperlink" Target="https://sgpe.sea.sc.gov.br/sgpe/openPage?openAddress=eyJhZGRyZXNzIjoiL2NwYXYvdmlzdWFsaXphclByb2Nlc3NvLmRvP3Byb2Nlc3NvUEs9MjIxNywyMDAzMywyMDIxIiwiY3VycmVudE1vZHVsZSI6eyJjZE1vZHVsbyI6IlNHUEUiLCJjZFNpc3RlbWEiOiIxIiwibm1Nb2R1bG8iOiIifX0%3D" TargetMode="External"/><Relationship Id="rId313" Type="http://schemas.openxmlformats.org/officeDocument/2006/relationships/hyperlink" Target="https://sgpe.sea.sc.gov.br/sgpe/openPage?openAddress=eyJhZGRyZXNzIjoiL2NwYXYvdmlzdWFsaXphclByb2Nlc3NvLmRvP3Byb2Nlc3NvUEs9MzAzMywyMDAzMywyMDIxIiwiY3VycmVudE1vZHVsZSI6eyJjZE1vZHVsbyI6IlNHUEUiLCJjZFNpc3RlbWEiOiIxIiwibm1Nb2R1bG8iOiIifX0%3D" TargetMode="External"/><Relationship Id="rId758" Type="http://schemas.openxmlformats.org/officeDocument/2006/relationships/hyperlink" Target="https://sgpe.sea.sc.gov.br/sgpe/openPage?openAddress=eyJhZGRyZXNzIjoiL2NwYXYvdmlzdWFsaXphclByb2Nlc3NvLmRvP3Byb2Nlc3NvUEs9MTY3NCwyMDAzMywyMDIyIiwiY3VycmVudE1vZHVsZSI6eyJjZE1vZHVsbyI6IlNHUEUiLCJjZFNpc3RlbWEiOiIxIiwibm1Nb2R1bG8iOiIifX0%3D" TargetMode="External"/><Relationship Id="rId965" Type="http://schemas.openxmlformats.org/officeDocument/2006/relationships/hyperlink" Target="https://sgpe.sea.sc.gov.br/sgpe/openPage?openAddress=eyJhZGRyZXNzIjoiL2NwYXYvdmlzdWFsaXphclByb2Nlc3NvLmRvP3Byb2Nlc3NvUEs9MzA1OSwyMDAzMywyMDIyIiwiY3VycmVudE1vZHVsZSI6eyJjZE1vZHVsbyI6IlNHUEUiLCJjZFNpc3RlbWEiOiIxIiwibm1Nb2R1bG8iOiIifX0%3D" TargetMode="External"/><Relationship Id="rId1150" Type="http://schemas.openxmlformats.org/officeDocument/2006/relationships/hyperlink" Target="https://sgpe.sea.sc.gov.br/sgpe/openPage?openAddress=eyJhZGRyZXNzIjoiL2NwYXYvdmlzdWFsaXphclByb2Nlc3NvLmRvP3Byb2Nlc3NvUEs9MjM2LDIwMDMzLDIwMjMiLCJjdXJyZW50TW9kdWxlIjp7ImNkTW9kdWxvIjoiU0dQRSIsImNkU2lzdGVtYSI6IjEiLCJubU1vZHVsbyI6IiJ9fQ%3D%3D" TargetMode="External"/><Relationship Id="rId10" Type="http://schemas.openxmlformats.org/officeDocument/2006/relationships/hyperlink" Target="https://sgpe.sea.sc.gov.br/sgpe/openPage?openAddress=eyJhZGRyZXNzIjoiL2NwYXYvdmlzdWFsaXphclByb2Nlc3NvLmRvP3Byb2Nlc3NvUEs9ODksMjAwMzMsMjAyMSIsImN1cnJlbnRNb2R1bGUiOnsiY2RNb2R1bG8iOiJTR1BFIiwiY2RTaXN0ZW1hIjoiMSIsIm5tTW9kdWxvIjoiIn19" TargetMode="External"/><Relationship Id="rId94" Type="http://schemas.openxmlformats.org/officeDocument/2006/relationships/hyperlink" Target="https://sgpe.sea.sc.gov.br/sgpe/openPage?openAddress=eyJhZGRyZXNzIjoiL2NwYXYvdmlzdWFsaXphclByb2Nlc3NvLmRvP3Byb2Nlc3NvUEs9OTg4LDIwMDMzLDIwMjEiLCJjdXJyZW50TW9kdWxlIjp7ImNkTW9kdWxvIjoiU0dQRSIsImNkU2lzdGVtYSI6IjEiLCJubU1vZHVsbyI6IiJ9fQ%3D%3D" TargetMode="External"/><Relationship Id="rId397" Type="http://schemas.openxmlformats.org/officeDocument/2006/relationships/hyperlink" Target="https://sgpe.sea.sc.gov.br/sgpe/openPage?openAddress=eyJhZGRyZXNzIjoiL2NwYXYvdmlzdWFsaXphclByb2Nlc3NvLmRvP3Byb2Nlc3NvUEs9MzAzMiwyMDAzMywyMDIxIiwiY3VycmVudE1vZHVsZSI6eyJjZE1vZHVsbyI6IlNHUEUiLCJjZFNpc3RlbWEiOiIxIiwibm1Nb2R1bG8iOiIifX0%3D" TargetMode="External"/><Relationship Id="rId520" Type="http://schemas.openxmlformats.org/officeDocument/2006/relationships/hyperlink" Target="https://sgpe.sea.sc.gov.br/sgpe/openPage?openAddress=eyJhZGRyZXNzIjoiL2NwYXYvdmlzdWFsaXphclByb2Nlc3NvLmRvP3Byb2Nlc3NvUEs9MjkxLDIwMDMzLDIwMjIiLCJjdXJyZW50TW9kdWxlIjp7ImNkTW9kdWxvIjoiU0dQRSIsImNkU2lzdGVtYSI6IjEiLCJubU1vZHVsbyI6IiJ9fQ%3D%3D" TargetMode="External"/><Relationship Id="rId618" Type="http://schemas.openxmlformats.org/officeDocument/2006/relationships/hyperlink" Target="https://sgpe.sea.sc.gov.br/sgpe/openPage?openAddress=eyJhZGRyZXNzIjoiL2NwYXYvdmlzdWFsaXphclByb2Nlc3NvLmRvP3Byb2Nlc3NvUEs9NzAzLDIwMDMzLDIwMjIiLCJjdXJyZW50TW9kdWxlIjp7ImNkTW9kdWxvIjoiU0dQRSIsImNkU2lzdGVtYSI6IjEiLCJubU1vZHVsbyI6IiJ9fQ%3D%3D" TargetMode="External"/><Relationship Id="rId825" Type="http://schemas.openxmlformats.org/officeDocument/2006/relationships/hyperlink" Target="https://sgpe.sea.sc.gov.br/sgpe/openPage?openAddress=eyJhZGRyZXNzIjoiL2NwYXYvdmlzdWFsaXphclByb2Nlc3NvLmRvP3Byb2Nlc3NvUEs9MjE1NSwyMDAzMywyMDIyIiwiY3VycmVudE1vZHVsZSI6eyJjZE1vZHVsbyI6IlNHUEUiLCJjZFNpc3RlbWEiOiIxIiwibm1Nb2R1bG8iOiIifX0%3D" TargetMode="External"/><Relationship Id="rId257" Type="http://schemas.openxmlformats.org/officeDocument/2006/relationships/hyperlink" Target="https://sgpe.sea.sc.gov.br/sgpe/openPage?openAddress=eyJhZGRyZXNzIjoiL2NwYXYvdmlzdWFsaXphclByb2Nlc3NvLmRvP3Byb2Nlc3NvUEs9MTc3MywyMDAzMywyMDIxIiwiY3VycmVudE1vZHVsZSI6eyJjZE1vZHVsbyI6IlNHUEUiLCJjZFNpc3RlbWEiOiIxIiwibm1Nb2R1bG8iOiIifX0%3D" TargetMode="External"/><Relationship Id="rId464" Type="http://schemas.openxmlformats.org/officeDocument/2006/relationships/hyperlink" Target="https://sgpe.sea.sc.gov.br/sgpe/openPage?openAddress=eyJhZGRyZXNzIjoiL2NwYXYvdmlzdWFsaXphclByb2Nlc3NvLmRvP3Byb2Nlc3NvUEs9MzQzOCwyMDAzMywyMDIxIiwiY3VycmVudE1vZHVsZSI6eyJjZE1vZHVsbyI6IlNHUEUiLCJjZFNpc3RlbWEiOiIxIiwibm1Nb2R1bG8iOiIifX0%3D" TargetMode="External"/><Relationship Id="rId1010" Type="http://schemas.openxmlformats.org/officeDocument/2006/relationships/hyperlink" Target="https://sgpe.sea.sc.gov.br/sgpe/openPage?openAddress=eyJhZGRyZXNzIjoiL2NwYXYvdmlzdWFsaXphclByb2Nlc3NvLmRvP3Byb2Nlc3NvUEs9MzY4OSwyMDAzMywyMDIyIiwiY3VycmVudE1vZHVsZSI6eyJjZE1vZHVsbyI6IlNHUEUiLCJjZFNpc3RlbWEiOiIxIiwibm1Nb2R1bG8iOiIifX0%3D" TargetMode="External"/><Relationship Id="rId1094" Type="http://schemas.openxmlformats.org/officeDocument/2006/relationships/hyperlink" Target="https://sgpe.sea.sc.gov.br/sgpe/openPage?openAddress=eyJhZGRyZXNzIjoiL2NwYXYvdmlzdWFsaXphclByb2Nlc3NvLmRvP3Byb2Nlc3NvUEs9NDQ3MywyMDAzMywyMDIyIiwiY3VycmVudE1vZHVsZSI6eyJjZE1vZHVsbyI6IlNHUEUiLCJjZFNpc3RlbWEiOiIxIiwibm1Nb2R1bG8iOiIifX0%3D" TargetMode="External"/><Relationship Id="rId1108" Type="http://schemas.openxmlformats.org/officeDocument/2006/relationships/hyperlink" Target="https://sgpe.sea.sc.gov.br/sgpe/openPage?openAddress=eyJhZGRyZXNzIjoiL2NwYXYvdmlzdWFsaXphclByb2Nlc3NvLmRvP3Byb2Nlc3NvUEs9NDQ3NywyMDAzMywyMDIyIiwiY3VycmVudE1vZHVsZSI6eyJjZE1vZHVsbyI6IlNHUEUiLCJjZFNpc3RlbWEiOiIxIiwibm1Nb2R1bG8iOiIifX0%3D" TargetMode="External"/><Relationship Id="rId117" Type="http://schemas.openxmlformats.org/officeDocument/2006/relationships/hyperlink" Target="https://sgpe.sea.sc.gov.br/sgpe/openPage?openAddress=eyJhZGRyZXNzIjoiL2NwYXYvdmlzdWFsaXphclByb2Nlc3NvLmRvP3Byb2Nlc3NvUEs9MTQ1NiwyMDAzMywyMDIxIiwiY3VycmVudE1vZHVsZSI6eyJjZE1vZHVsbyI6IlNHUEUiLCJjZFNpc3RlbWEiOiIxIiwibm1Nb2R1bG8iOiIifX0%3D" TargetMode="External"/><Relationship Id="rId671" Type="http://schemas.openxmlformats.org/officeDocument/2006/relationships/hyperlink" Target="https://sgpe.sea.sc.gov.br/sgpe/openPage?openAddress=eyJhZGRyZXNzIjoiL2NwYXYvdmlzdWFsaXphclByb2Nlc3NvLmRvP3Byb2Nlc3NvUEs9OTcxLDIwMDMzLDIwMjIiLCJjdXJyZW50TW9kdWxlIjp7ImNkTW9kdWxvIjoiU0dQRSIsImNkU2lzdGVtYSI6IjEiLCJubU1vZHVsbyI6IiJ9fQ%3D%3D" TargetMode="External"/><Relationship Id="rId769" Type="http://schemas.openxmlformats.org/officeDocument/2006/relationships/hyperlink" Target="https://sgpe.sea.sc.gov.br/sgpe/openPage?openAddress=eyJhZGRyZXNzIjoiL2NwYXYvdmlzdWFsaXphclByb2Nlc3NvLmRvP3Byb2Nlc3NvUEs9MTcwMCwyMDAzMywyMDIyIiwiY3VycmVudE1vZHVsZSI6eyJjZE1vZHVsbyI6IlNHUEUiLCJjZFNpc3RlbWEiOiIxIiwibm1Nb2R1bG8iOiIifX0%3D" TargetMode="External"/><Relationship Id="rId976" Type="http://schemas.openxmlformats.org/officeDocument/2006/relationships/hyperlink" Target="https://sgpe.sea.sc.gov.br/sgpe/openPage?openAddress=eyJhZGRyZXNzIjoiL2NwYXYvdmlzdWFsaXphclByb2Nlc3NvLmRvP3Byb2Nlc3NvUEs9MzA3MiwyMDAzMywyMDIyIiwiY3VycmVudE1vZHVsZSI6eyJjZE1vZHVsbyI6IlNHUEUiLCJjZFNpc3RlbWEiOiIxIiwibm1Nb2R1bG8iOiIifX0%3D" TargetMode="External"/><Relationship Id="rId324" Type="http://schemas.openxmlformats.org/officeDocument/2006/relationships/hyperlink" Target="https://sgpe.sea.sc.gov.br/sgpe/openPage?openAddress=eyJhZGRyZXNzIjoiL2NwYXYvdmlzdWFsaXphclByb2Nlc3NvLmRvP3Byb2Nlc3NvUEs9Mjg5MiwyMDAzMywyMDIxIiwiY3VycmVudE1vZHVsZSI6eyJjZE1vZHVsbyI6IlNHUEUiLCJjZFNpc3RlbWEiOiIxIiwibm1Nb2R1bG8iOiIifX0%3D" TargetMode="External"/><Relationship Id="rId531" Type="http://schemas.openxmlformats.org/officeDocument/2006/relationships/hyperlink" Target="https://sgpe.sea.sc.gov.br/sgpe/openPage?openAddress=eyJhZGRyZXNzIjoiL2NwYXYvdmlzdWFsaXphclByb2Nlc3NvLmRvP3Byb2Nlc3NvUEs9NzQwLDIwMDMzLDIwMjIiLCJjdXJyZW50TW9kdWxlIjp7ImNkTW9kdWxvIjoiU0dQRSIsImNkU2lzdGVtYSI6IjEiLCJubU1vZHVsbyI6IiJ9fQ%3D%3D" TargetMode="External"/><Relationship Id="rId629" Type="http://schemas.openxmlformats.org/officeDocument/2006/relationships/hyperlink" Target="https://sgpe.sea.sc.gov.br/sgpe/openPage?openAddress=eyJhZGRyZXNzIjoiL2NwYXYvdmlzdWFsaXphclByb2Nlc3NvLmRvP3Byb2Nlc3NvUEs9MzgxLDIwMDMzLDIwMjIiLCJjdXJyZW50TW9kdWxlIjp7ImNkTW9kdWxvIjoiU0dQRSIsImNkU2lzdGVtYSI6IjEiLCJubU1vZHVsbyI6IiJ9fQ%3D%3D" TargetMode="External"/><Relationship Id="rId1161" Type="http://schemas.openxmlformats.org/officeDocument/2006/relationships/hyperlink" Target="https://sgpe.sea.sc.gov.br/sgpe/openPage?openAddress=eyJhZGRyZXNzIjoiL2NwYXYvdmlzdWFsaXphclByb2Nlc3NvLmRvP3Byb2Nlc3NvUEs9MzA4LDIwMDMzLDIwMjMiLCJjdXJyZW50TW9kdWxlIjp7ImNkTW9kdWxvIjoiU0dQRSIsImNkU2lzdGVtYSI6IjEiLCJubU1vZHVsbyI6IiJ9fQ%3D%3D" TargetMode="External"/><Relationship Id="rId836" Type="http://schemas.openxmlformats.org/officeDocument/2006/relationships/hyperlink" Target="https://sgpe.sea.sc.gov.br/sgpe/openPage?openAddress=eyJhZGRyZXNzIjoiL2NwYXYvdmlzdWFsaXphclByb2Nlc3NvLmRvP3Byb2Nlc3NvUEs9MjM3NiwyMDAzMywyMDIyIiwiY3VycmVudE1vZHVsZSI6eyJjZE1vZHVsbyI6IlNHUEUiLCJjZFNpc3RlbWEiOiIxIiwibm1Nb2R1bG8iOiIifX0%3D" TargetMode="External"/><Relationship Id="rId1021" Type="http://schemas.openxmlformats.org/officeDocument/2006/relationships/hyperlink" Target="https://sgpe.sea.sc.gov.br/sgpe/openPage?openAddress=eyJhZGRyZXNzIjoiL2NwYXYvdmlzdWFsaXphclByb2Nlc3NvLmRvP3Byb2Nlc3NvUEs9MzgyOSwyMDAzMywyMDIyIiwiY3VycmVudE1vZHVsZSI6eyJjZE1vZHVsbyI6IlNHUEUiLCJjZFNpc3RlbWEiOiIxIiwibm1Nb2R1bG8iOiIifX0%3D" TargetMode="External"/><Relationship Id="rId1119" Type="http://schemas.openxmlformats.org/officeDocument/2006/relationships/hyperlink" Target="https://sgpe.sea.sc.gov.br/sgpe/openPage?openAddress=eyJhZGRyZXNzIjoiL2NwYXYvdmlzdWFsaXphclByb2Nlc3NvLmRvP3Byb2Nlc3NvUEs9NDUwMCwyMDAzMywyMDIyIiwiY3VycmVudE1vZHVsZSI6eyJjZE1vZHVsbyI6IlNHUEUiLCJjZFNpc3RlbWEiOiIxIiwibm1Nb2R1bG8iOiIifX0%3D" TargetMode="External"/><Relationship Id="rId903" Type="http://schemas.openxmlformats.org/officeDocument/2006/relationships/hyperlink" Target="https://sgpe.sea.sc.gov.br/sgpe/openPage?openAddress=eyJhZGRyZXNzIjoiL2NwYXYvdmlzdWFsaXphclByb2Nlc3NvLmRvP3Byb2Nlc3NvUEs9MzAwNSwyMDAzMywyMDIyIiwiY3VycmVudE1vZHVsZSI6eyJjZE1vZHVsbyI6IlNHUEUiLCJjZFNpc3RlbWEiOiIxIiwibm1Nb2R1bG8iOiIifX0%3D" TargetMode="External"/><Relationship Id="rId32" Type="http://schemas.openxmlformats.org/officeDocument/2006/relationships/hyperlink" Target="https://sgpe.sea.sc.gov.br/sgpe/openPage?openAddress=eyJhZGRyZXNzIjoiL2NwYXYvdmlzdWFsaXphclByb2Nlc3NvLmRvP3Byb2Nlc3NvUEs9MzY5NSwyMDAzMywyMDIwIiwiY3VycmVudE1vZHVsZSI6eyJjZE1vZHVsbyI6IlNHUEUiLCJjZFNpc3RlbWEiOiIxIiwibm1Nb2R1bG8iOiIifX0%3D" TargetMode="External"/><Relationship Id="rId181" Type="http://schemas.openxmlformats.org/officeDocument/2006/relationships/hyperlink" Target="https://sgpe.sea.sc.gov.br/sgpe/openPage?openAddress=eyJhZGRyZXNzIjoiL2NwYXYvdmlzdWFsaXphclByb2Nlc3NvLmRvP3Byb2Nlc3NvUEs9MjUyNCwyMDAzMywyMDIxIiwiY3VycmVudE1vZHVsZSI6eyJjZE1vZHVsbyI6IlNHUEUiLCJjZFNpc3RlbWEiOiIxIiwibm1Nb2R1bG8iOiIifX0%3D" TargetMode="External"/><Relationship Id="rId279" Type="http://schemas.openxmlformats.org/officeDocument/2006/relationships/hyperlink" Target="https://sgpe.sea.sc.gov.br/sgpe/openPage?openAddress=eyJhZGRyZXNzIjoiL2NwYXYvdmlzdWFsaXphclByb2Nlc3NvLmRvP3Byb2Nlc3NvUEs9MTgwOSwyMDAzMywyMDIxIiwiY3VycmVudE1vZHVsZSI6eyJjZE1vZHVsbyI6IlNHUEUiLCJjZFNpc3RlbWEiOiIxIiwibm1Nb2R1bG8iOiIifX0%3D" TargetMode="External"/><Relationship Id="rId486" Type="http://schemas.openxmlformats.org/officeDocument/2006/relationships/hyperlink" Target="https://sgpe.sea.sc.gov.br/sgpe/openPage?openAddress=eyJhZGRyZXNzIjoiL2NwYXYvdmlzdWFsaXphclByb2Nlc3NvLmRvP3Byb2Nlc3NvUEs9MTE1MiwyMDAzMywyMDIxIiwiY3VycmVudE1vZHVsZSI6eyJjZE1vZHVsbyI6IlNHUEUiLCJjZFNpc3RlbWEiOiIxIiwibm1Nb2R1bG8iOiIifX0%3D" TargetMode="External"/><Relationship Id="rId693" Type="http://schemas.openxmlformats.org/officeDocument/2006/relationships/hyperlink" Target="https://sgpe.sea.sc.gov.br/sgpe/openPage?openAddress=eyJhZGRyZXNzIjoiL2NwYXYvdmlzdWFsaXphclByb2Nlc3NvLmRvP3Byb2Nlc3NvUEs9MTA1MywyMDAzMywyMDIyIiwiY3VycmVudE1vZHVsZSI6eyJjZE1vZHVsbyI6IlNHUEUiLCJjZFNpc3RlbWEiOiIxIiwibm1Nb2R1bG8iOiIifX0%3D" TargetMode="External"/><Relationship Id="rId139" Type="http://schemas.openxmlformats.org/officeDocument/2006/relationships/hyperlink" Target="https://sgpe.sea.sc.gov.br/sgpe/openPage?openAddress=eyJhZGRyZXNzIjoiL2NwYXYvdmlzdWFsaXphclByb2Nlc3NvLmRvP3Byb2Nlc3NvUEs9MTEzNSwyMDAzMywyMDIxIiwiY3VycmVudE1vZHVsZSI6eyJjZE1vZHVsbyI6IlNHUEUiLCJjZFNpc3RlbWEiOiIxIiwibm1Nb2R1bG8iOiIifX0%3D" TargetMode="External"/><Relationship Id="rId346" Type="http://schemas.openxmlformats.org/officeDocument/2006/relationships/hyperlink" Target="https://sgpe.sea.sc.gov.br/sgpe/openPage?openAddress=eyJhZGRyZXNzIjoiL2NwYXYvdmlzdWFsaXphclByb2Nlc3NvLmRvP3Byb2Nlc3NvUEs9MjkyNSwyMDAzMywyMDIxIiwiY3VycmVudE1vZHVsZSI6eyJjZE1vZHVsbyI6IlNHUEUiLCJjZFNpc3RlbWEiOiIxIiwibm1Nb2R1bG8iOiIifX0%3D" TargetMode="External"/><Relationship Id="rId553" Type="http://schemas.openxmlformats.org/officeDocument/2006/relationships/hyperlink" Target="https://sgpe.sea.sc.gov.br/sgpe/openPage?openAddress=eyJhZGRyZXNzIjoiL2NwYXYvdmlzdWFsaXphclByb2Nlc3NvLmRvP3Byb2Nlc3NvUEs9NTYyLDIwMDMzLDIwMjIiLCJjdXJyZW50TW9kdWxlIjp7ImNkTW9kdWxvIjoiU0dQRSIsImNkU2lzdGVtYSI6IjEiLCJubU1vZHVsbyI6IiJ9fQ%3D%3D" TargetMode="External"/><Relationship Id="rId760" Type="http://schemas.openxmlformats.org/officeDocument/2006/relationships/hyperlink" Target="https://sgpe.sea.sc.gov.br/sgpe/openPage?openAddress=eyJhZGRyZXNzIjoiL2NwYXYvdmlzdWFsaXphclByb2Nlc3NvLmRvP3Byb2Nlc3NvUEs9MTY3NCwyMDAzMywyMDIyIiwiY3VycmVudE1vZHVsZSI6eyJjZE1vZHVsbyI6IlNHUEUiLCJjZFNpc3RlbWEiOiIxIiwibm1Nb2R1bG8iOiIifX0%3D" TargetMode="External"/><Relationship Id="rId998" Type="http://schemas.openxmlformats.org/officeDocument/2006/relationships/hyperlink" Target="https://sgpe.sea.sc.gov.br/sgpe/openPage?openAddress=eyJhZGRyZXNzIjoiL2NwYXYvdmlzdWFsaXphclByb2Nlc3NvLmRvP3Byb2Nlc3NvUEs9MzExNCwyMDAzMywyMDIyIiwiY3VycmVudE1vZHVsZSI6eyJjZE1vZHVsbyI6IlNHUEUiLCJjZFNpc3RlbWEiOiIxIiwibm1Nb2R1bG8iOiIifX0%3D" TargetMode="External"/><Relationship Id="rId1183" Type="http://schemas.openxmlformats.org/officeDocument/2006/relationships/hyperlink" Target="https://sgpe.sea.sc.gov.br/sgpe/openPage?openAddress=eyJhZGRyZXNzIjoiL2NwYXYvdmlzdWFsaXphclByb2Nlc3NvLmRvP3Byb2Nlc3NvUEs9Mjk5LDIwMDMzLDIwMjMiLCJjdXJyZW50TW9kdWxlIjp7ImNkTW9kdWxvIjoiU0dQRSIsImNkU2lzdGVtYSI6IjEiLCJubU1vZHVsbyI6IiJ9fQ%3D%3D" TargetMode="External"/><Relationship Id="rId206" Type="http://schemas.openxmlformats.org/officeDocument/2006/relationships/hyperlink" Target="https://sgpe.sea.sc.gov.br/sgpe/openPage?openAddress=eyJhZGRyZXNzIjoiL2NwYXYvdmlzdWFsaXphclByb2Nlc3NvLmRvP3Byb2Nlc3NvUEs9Mjc2MiwyMDAzMywyMDIxIiwiY3VycmVudE1vZHVsZSI6eyJjZE1vZHVsbyI6IlNHUEUiLCJjZFNpc3RlbWEiOiIxIiwibm1Nb2R1bG8iOiIifX0%3D" TargetMode="External"/><Relationship Id="rId413" Type="http://schemas.openxmlformats.org/officeDocument/2006/relationships/hyperlink" Target="https://sgpe.sea.sc.gov.br/sgpe/openPage?openAddress=eyJhZGRyZXNzIjoiL2NwYXYvdmlzdWFsaXphclByb2Nlc3NvLmRvP3Byb2Nlc3NvUEs9ODAsMjAwMzMsMjAyMSIsImN1cnJlbnRNb2R1bGUiOnsiY2RNb2R1bG8iOiJTR1BFIiwiY2RTaXN0ZW1hIjoiMSIsIm5tTW9kdWxvIjoiIn19" TargetMode="External"/><Relationship Id="rId858" Type="http://schemas.openxmlformats.org/officeDocument/2006/relationships/hyperlink" Target="https://sgpe.sea.sc.gov.br/sgpe/openPage?openAddress=eyJhZGRyZXNzIjoiL2NwYXYvdmlzdWFsaXphclByb2Nlc3NvLmRvP3Byb2Nlc3NvUEs9MjM5NCwyMDAzMywyMDIyIiwiY3VycmVudE1vZHVsZSI6eyJjZE1vZHVsbyI6IlNHUEUiLCJjZFNpc3RlbWEiOiIxIiwibm1Nb2R1bG8iOiIifX0%3D" TargetMode="External"/><Relationship Id="rId1043" Type="http://schemas.openxmlformats.org/officeDocument/2006/relationships/hyperlink" Target="https://sgpe.sea.sc.gov.br/sgpe/openPage?openAddress=eyJhZGRyZXNzIjoiL2NwYXYvdmlzdWFsaXphclByb2Nlc3NvLmRvP3Byb2Nlc3NvUEs9NDIzMywyMDAzMywyMDIyIiwiY3VycmVudE1vZHVsZSI6eyJjZE1vZHVsbyI6IlNHUEUiLCJjZFNpc3RlbWEiOiIxIiwibm1Nb2R1bG8iOiIifX0%3D" TargetMode="External"/><Relationship Id="rId620" Type="http://schemas.openxmlformats.org/officeDocument/2006/relationships/hyperlink" Target="https://sgpe.sea.sc.gov.br/sgpe/openPage?openAddress=eyJhZGRyZXNzIjoiL2NwYXYvdmlzdWFsaXphclByb2Nlc3NvLmRvP3Byb2Nlc3NvUEs9MTEzMywyMDAzMywyMDIyIiwiY3VycmVudE1vZHVsZSI6eyJjZE1vZHVsbyI6IlNHUEUiLCJjZFNpc3RlbWEiOiIxIiwibm1Nb2R1bG8iOiIifX0%3D" TargetMode="External"/><Relationship Id="rId718" Type="http://schemas.openxmlformats.org/officeDocument/2006/relationships/hyperlink" Target="https://sgpe.sea.sc.gov.br/sgpe/openPage?openAddress=eyJhZGRyZXNzIjoiL2NwYXYvdmlzdWFsaXphclByb2Nlc3NvLmRvP3Byb2Nlc3NvUEs9MTY1NCwyMDAzMywyMDIyIiwiY3VycmVudE1vZHVsZSI6eyJjZE1vZHVsbyI6IlNHUEUiLCJjZFNpc3RlbWEiOiIxIiwibm1Nb2R1bG8iOiIifX0%3D" TargetMode="External"/><Relationship Id="rId925" Type="http://schemas.openxmlformats.org/officeDocument/2006/relationships/hyperlink" Target="https://sgpe.sea.sc.gov.br/sgpe/openPage?openAddress=eyJhZGRyZXNzIjoiL2NwYXYvdmlzdWFsaXphclByb2Nlc3NvLmRvP3Byb2Nlc3NvUEs9MzA0MywyMDAzMywyMDIyIiwiY3VycmVudE1vZHVsZSI6eyJjZE1vZHVsbyI6IlNHUEUiLCJjZFNpc3RlbWEiOiIxIiwibm1Nb2R1bG8iOiIifX0%3D" TargetMode="External"/><Relationship Id="rId1110" Type="http://schemas.openxmlformats.org/officeDocument/2006/relationships/hyperlink" Target="https://sgpe.sea.sc.gov.br/sgpe/openPage?openAddress=eyJhZGRyZXNzIjoiL2NwYXYvdmlzdWFsaXphclByb2Nlc3NvLmRvP3Byb2Nlc3NvUEs9NDQ5NSwyMDAzMywyMDIyIiwiY3VycmVudE1vZHVsZSI6eyJjZE1vZHVsbyI6IlNHUEUiLCJjZFNpc3RlbWEiOiIxIiwibm1Nb2R1bG8iOiIifX0%3D" TargetMode="External"/><Relationship Id="rId1208" Type="http://schemas.openxmlformats.org/officeDocument/2006/relationships/hyperlink" Target="https://sgpe.sea.sc.gov.br/sgpe/openPage?openAddress=eyJhZGRyZXNzIjoiL2NwYXYvdmlzdWFsaXphclByb2Nlc3NvLmRvP3Byb2Nlc3NvUEs9NTMzLDIwMDMzLDIwMjMiLCJjdXJyZW50TW9kdWxlIjp7ImNkTW9kdWxvIjoiU0dQRSIsImNkU2lzdGVtYSI6IjEiLCJubU1vZHVsbyI6IiJ9fQ%3D%3D" TargetMode="External"/><Relationship Id="rId54" Type="http://schemas.openxmlformats.org/officeDocument/2006/relationships/hyperlink" Target="https://sgpe.sea.sc.gov.br/sgpe/openPage?openAddress=eyJhZGRyZXNzIjoiL2NwYXYvdmlzdWFsaXphclByb2Nlc3NvLmRvP3Byb2Nlc3NvUEs9ODk1LDIwMDMzLDIwMjEiLCJjdXJyZW50TW9kdWxlIjp7ImNkTW9kdWxvIjoiU0dQRSIsImNkU2lzdGVtYSI6IjEiLCJubU1vZHVsbyI6IiJ9fQ%3D%3D" TargetMode="External"/><Relationship Id="rId270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130" Type="http://schemas.openxmlformats.org/officeDocument/2006/relationships/hyperlink" Target="https://sgpe.sea.sc.gov.br/sgpe/openPage?openAddress=eyJhZGRyZXNzIjoiL2NwYXYvdmlzdWFsaXphclByb2Nlc3NvLmRvP3Byb2Nlc3NvUEs9MTkzOCwyMDAzMywyMDIxIiwiY3VycmVudE1vZHVsZSI6eyJjZE1vZHVsbyI6IlNHUEUiLCJjZFNpc3RlbWEiOiIxIiwibm1Nb2R1bG8iOiIifX0%3D" TargetMode="External"/><Relationship Id="rId368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75" Type="http://schemas.openxmlformats.org/officeDocument/2006/relationships/hyperlink" Target="https://sgpe.sea.sc.gov.br/sgpe/openPage?openAddress=eyJhZGRyZXNzIjoiL2NwYXYvdmlzdWFsaXphclByb2Nlc3NvLmRvP3Byb2Nlc3NvUEs9OTEyLDIwMDMzLDIwMjIiLCJjdXJyZW50TW9kdWxlIjp7ImNkTW9kdWxvIjoiU0dQRSIsImNkU2lzdGVtYSI6IjEiLCJubU1vZHVsbyI6IiJ9fQ%3D%3D" TargetMode="External"/><Relationship Id="rId782" Type="http://schemas.openxmlformats.org/officeDocument/2006/relationships/hyperlink" Target="https://sgpe.sea.sc.gov.br/sgpe/openPage?openAddress=eyJhZGRyZXNzIjoiL2NwYXYvdmlzdWFsaXphclByb2Nlc3NvLmRvP3Byb2Nlc3NvUEs9MTY4NywyMDAzMywyMDIyIiwiY3VycmVudE1vZHVsZSI6eyJjZE1vZHVsbyI6IlNHUEUiLCJjZFNpc3RlbWEiOiIxIiwibm1Nb2R1bG8iOiIifX0%3D" TargetMode="External"/><Relationship Id="rId228" Type="http://schemas.openxmlformats.org/officeDocument/2006/relationships/hyperlink" Target="https://sgpe.sea.sc.gov.br/sgpe/openPage?openAddress=eyJhZGRyZXNzIjoiL2NwYXYvdmlzdWFsaXphclByb2Nlc3NvLmRvP3Byb2Nlc3NvUEs9MTM2MiwyMDAzMywyMDIxIiwiY3VycmVudE1vZHVsZSI6eyJjZE1vZHVsbyI6IlNHUEUiLCJjZFNpc3RlbWEiOiIxIiwibm1Nb2R1bG8iOiIifX0%3D" TargetMode="External"/><Relationship Id="rId435" Type="http://schemas.openxmlformats.org/officeDocument/2006/relationships/hyperlink" Target="https://sgpe.sea.sc.gov.br/sgpe/openPage?openAddress=eyJhZGRyZXNzIjoiL2NwYXYvdmlzdWFsaXphclByb2Nlc3NvLmRvP3Byb2Nlc3NvUEs9MzM2NSwyMDAzMywyMDIxIiwiY3VycmVudE1vZHVsZSI6eyJjZE1vZHVsbyI6IlNHUEUiLCJjZFNpc3RlbWEiOiIxIiwibm1Nb2R1bG8iOiIifX0%3D" TargetMode="External"/><Relationship Id="rId642" Type="http://schemas.openxmlformats.org/officeDocument/2006/relationships/hyperlink" Target="https://sgpe.sea.sc.gov.br/sgpe/openPage?openAddress=eyJhZGRyZXNzIjoiL2NwYXYvdmlzdWFsaXphclByb2Nlc3NvLmRvP3Byb2Nlc3NvUEs9MTE0MCwyMDAzMywyMDIyIiwiY3VycmVudE1vZHVsZSI6eyJjZE1vZHVsbyI6IlNHUEUiLCJjZFNpc3RlbWEiOiIxIiwibm1Nb2R1bG8iOiIifX0%3D" TargetMode="External"/><Relationship Id="rId1065" Type="http://schemas.openxmlformats.org/officeDocument/2006/relationships/hyperlink" Target="https://sgpe.sea.sc.gov.br/sgpe/openPage?openAddress=eyJhZGRyZXNzIjoiL2NwYXYvdmlzdWFsaXphclByb2Nlc3NvLmRvP3Byb2Nlc3NvUEs9NDI0OSwyMDAzMywyMDIyIiwiY3VycmVudE1vZHVsZSI6eyJjZE1vZHVsbyI6IlNHUEUiLCJjZFNpc3RlbWEiOiIxIiwibm1Nb2R1bG8iOiIifX0%3D" TargetMode="External"/><Relationship Id="rId502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947" Type="http://schemas.openxmlformats.org/officeDocument/2006/relationships/hyperlink" Target="https://sgpe.sea.sc.gov.br/sgpe/openPage?openAddress=eyJhZGRyZXNzIjoiL2NwYXYvdmlzdWFsaXphclByb2Nlc3NvLmRvP3Byb2Nlc3NvUEs9MzA2MSwyMDAzMywyMDIyIiwiY3VycmVudE1vZHVsZSI6eyJjZE1vZHVsbyI6IlNHUEUiLCJjZFNpc3RlbWEiOiIxIiwibm1Nb2R1bG8iOiIifX0%3D" TargetMode="External"/><Relationship Id="rId1132" Type="http://schemas.openxmlformats.org/officeDocument/2006/relationships/hyperlink" Target="https://sgpe.sea.sc.gov.br/sgpe/openPage?openAddress=eyJhZGRyZXNzIjoiL2NwYXYvdmlzdWFsaXphclByb2Nlc3NvLmRvP3Byb2Nlc3NvUEs9NDUwNCwyMDAzMywyMDIyIiwiY3VycmVudE1vZHVsZSI6eyJjZE1vZHVsbyI6IlNHUEUiLCJjZFNpc3RlbWEiOiIxIiwibm1Nb2R1bG8iOiIifX0%3D" TargetMode="External"/><Relationship Id="rId76" Type="http://schemas.openxmlformats.org/officeDocument/2006/relationships/hyperlink" Target="https://sgpe.sea.sc.gov.br/sgpe/openPage?openAddress=eyJhZGRyZXNzIjoiL2NwYXYvdmlzdWFsaXphclByb2Nlc3NvLmRvP3Byb2Nlc3NvUEs9MTMzLDIwMDMzLDIwMjEiLCJjdXJyZW50TW9kdWxlIjp7ImNkTW9kdWxvIjoiU0dQRSIsImNkU2lzdGVtYSI6IjEiLCJubU1vZHVsbyI6IiJ9fQ%3D%3D" TargetMode="External"/><Relationship Id="rId807" Type="http://schemas.openxmlformats.org/officeDocument/2006/relationships/hyperlink" Target="https://sgpe.sea.sc.gov.br/sgpe/openPage?openAddress=eyJhZGRyZXNzIjoiL2NwYXYvdmlzdWFsaXphclByb2Nlc3NvLmRvP3Byb2Nlc3NvUEs9MTU2MiwyMDAzMywyMDIyIiwiY3VycmVudE1vZHVsZSI6eyJjZE1vZHVsbyI6IlNHUEUiLCJjZFNpc3RlbWEiOiIxIiwibm1Nb2R1bG8iOiIifX0%3D" TargetMode="External"/><Relationship Id="rId292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597" Type="http://schemas.openxmlformats.org/officeDocument/2006/relationships/hyperlink" Target="https://sgpe.sea.sc.gov.br/sgpe/openPage?openAddress=eyJhZGRyZXNzIjoiL2NwYXYvdmlzdWFsaXphclByb2Nlc3NvLmRvP3Byb2Nlc3NvUEs9NDY4LDIwMDMzLDIwMjIiLCJjdXJyZW50TW9kdWxlIjp7ImNkTW9kdWxvIjoiU0dQRSIsImNkU2lzdGVtYSI6IjEiLCJubU1vZHVsbyI6IiJ9fQ%3D%3D" TargetMode="External"/><Relationship Id="rId152" Type="http://schemas.openxmlformats.org/officeDocument/2006/relationships/hyperlink" Target="https://sgpe.sea.sc.gov.br/sgpe/openPage?openAddress=eyJhZGRyZXNzIjoiL2NwYXYvdmlzdWFsaXphclByb2Nlc3NvLmRvP3Byb2Nlc3NvUEs9MzI1NSwyMDAzMywyMDIxIiwiY3VycmVudE1vZHVsZSI6eyJjZE1vZHVsbyI6IlNHUEUiLCJjZFNpc3RlbWEiOiIxIiwibm1Nb2R1bG8iOiIifX0%3D" TargetMode="External"/><Relationship Id="rId457" Type="http://schemas.openxmlformats.org/officeDocument/2006/relationships/hyperlink" Target="https://sgpe.sea.sc.gov.br/sgpe/openPage?openAddress=eyJhZGRyZXNzIjoiL2NwYXYvdmlzdWFsaXphclByb2Nlc3NvLmRvP3Byb2Nlc3NvUEs9MzM3MCwyMDAzMywyMDIxIiwiY3VycmVudE1vZHVsZSI6eyJjZE1vZHVsbyI6IlNHUEUiLCJjZFNpc3RlbWEiOiIxIiwibm1Nb2R1bG8iOiIifX0%3D" TargetMode="External"/><Relationship Id="rId1087" Type="http://schemas.openxmlformats.org/officeDocument/2006/relationships/hyperlink" Target="https://sgpe.sea.sc.gov.br/sgpe/openPage?openAddress=eyJhZGRyZXNzIjoiL2NwYXYvdmlzdWFsaXphclByb2Nlc3NvLmRvP3Byb2Nlc3NvUEs9NDQ1MCwyMDAzMywyMDIyIiwiY3VycmVudE1vZHVsZSI6eyJjZE1vZHVsbyI6IlNHUEUiLCJjZFNpc3RlbWEiOiIxIiwibm1Nb2R1bG8iOiIifX0%3D" TargetMode="External"/><Relationship Id="rId664" Type="http://schemas.openxmlformats.org/officeDocument/2006/relationships/hyperlink" Target="https://sgpe.sea.sc.gov.br/sgpe/openPage?openAddress=eyJhZGRyZXNzIjoiL2NwYXYvdmlzdWFsaXphclByb2Nlc3NvLmRvP3Byb2Nlc3NvUEs9MTEwNSwyMDAzMywyMDIyIiwiY3VycmVudE1vZHVsZSI6eyJjZE1vZHVsbyI6IlNHUEUiLCJjZFNpc3RlbWEiOiIxIiwibm1Nb2R1bG8iOiIifX0%3D" TargetMode="External"/><Relationship Id="rId871" Type="http://schemas.openxmlformats.org/officeDocument/2006/relationships/hyperlink" Target="https://sgpe.sea.sc.gov.br/sgpe/openPage?openAddress=eyJhZGRyZXNzIjoiL2NwYXYvdmlzdWFsaXphclByb2Nlc3NvLmRvP3Byb2Nlc3NvUEs9MjQzOCwyMDAzMywyMDIyIiwiY3VycmVudE1vZHVsZSI6eyJjZE1vZHVsbyI6IlNHUEUiLCJjZFNpc3RlbWEiOiIxIiwibm1Nb2R1bG8iOiIifX0%3D" TargetMode="External"/><Relationship Id="rId969" Type="http://schemas.openxmlformats.org/officeDocument/2006/relationships/hyperlink" Target="https://sgpe.sea.sc.gov.br/sgpe/openPage?openAddress=eyJhZGRyZXNzIjoiL2NwYXYvdmlzdWFsaXphclByb2Nlc3NvLmRvP3Byb2Nlc3NvUEs9MzA2MiwyMDAzMywyMDIyIiwiY3VycmVudE1vZHVsZSI6eyJjZE1vZHVsbyI6IlNHUEUiLCJjZFNpc3RlbWEiOiIxIiwibm1Nb2R1bG8iOiIifX0%3D" TargetMode="External"/><Relationship Id="rId317" Type="http://schemas.openxmlformats.org/officeDocument/2006/relationships/hyperlink" Target="https://sgpe.sea.sc.gov.br/sgpe/openPage?openAddress=eyJhZGRyZXNzIjoiL2NwYXYvdmlzdWFsaXphclByb2Nlc3NvLmRvP3Byb2Nlc3NvUEs9MzAzMywyMDAzMywyMDIxIiwiY3VycmVudE1vZHVsZSI6eyJjZE1vZHVsbyI6IlNHUEUiLCJjZFNpc3RlbWEiOiIxIiwibm1Nb2R1bG8iOiIifX0%3D" TargetMode="External"/><Relationship Id="rId524" Type="http://schemas.openxmlformats.org/officeDocument/2006/relationships/hyperlink" Target="https://sgpe.sea.sc.gov.br/sgpe/openPage?openAddress=eyJhZGRyZXNzIjoiL2NwYXYvdmlzdWFsaXphclByb2Nlc3NvLmRvP3Byb2Nlc3NvUEs9NDI0LDIwMDMzLDIwMjIiLCJjdXJyZW50TW9kdWxlIjp7ImNkTW9kdWxvIjoiU0dQRSIsImNkU2lzdGVtYSI6IjEiLCJubU1vZHVsbyI6IiJ9fQ%3D%3D" TargetMode="External"/><Relationship Id="rId731" Type="http://schemas.openxmlformats.org/officeDocument/2006/relationships/hyperlink" Target="https://sgpe.sea.sc.gov.br/sgpe/openPage?openAddress=eyJhZGRyZXNzIjoiL2NwYXYvdmlzdWFsaXphclByb2Nlc3NvLmRvP3Byb2Nlc3NvUEs9MTY2OCwyMDAzMywyMDIyIiwiY3VycmVudE1vZHVsZSI6eyJjZE1vZHVsbyI6IlNHUEUiLCJjZFNpc3RlbWEiOiIxIiwibm1Nb2R1bG8iOiIifX0%3D" TargetMode="External"/><Relationship Id="rId1154" Type="http://schemas.openxmlformats.org/officeDocument/2006/relationships/hyperlink" Target="https://sgpe.sea.sc.gov.br/sgpe/openPage?openAddress=eyJhZGRyZXNzIjoiL2NwYXYvdmlzdWFsaXphclByb2Nlc3NvLmRvP3Byb2Nlc3NvUEs9MjUyLDIwMDMzLDIwMjMiLCJjdXJyZW50TW9kdWxlIjp7ImNkTW9kdWxvIjoiU0dQRSIsImNkU2lzdGVtYSI6IjEiLCJubU1vZHVsbyI6IiJ9fQ%3D%3D" TargetMode="External"/><Relationship Id="rId98" Type="http://schemas.openxmlformats.org/officeDocument/2006/relationships/hyperlink" Target="https://sgpe.sea.sc.gov.br/sgpe/openPage?openAddress=eyJhZGRyZXNzIjoiL2NwYXYvdmlzdWFsaXphclByb2Nlc3NvLmRvP3Byb2Nlc3NvUEs9MTUzOCwyMDAzMywyMDIxIiwiY3VycmVudE1vZHVsZSI6eyJjZE1vZHVsbyI6IlNHUEUiLCJjZFNpc3RlbWEiOiIxIiwibm1Nb2R1bG8iOiIifX0%3D" TargetMode="External"/><Relationship Id="rId829" Type="http://schemas.openxmlformats.org/officeDocument/2006/relationships/hyperlink" Target="https://sgpe.sea.sc.gov.br/sgpe/openPage?openAddress=eyJhZGRyZXNzIjoiL2NwYXYvdmlzdWFsaXphclByb2Nlc3NvLmRvP3Byb2Nlc3NvUEs9NTIsNDQ0OSwyMDIyIiwiY3VycmVudE1vZHVsZSI6eyJjZE1vZHVsbyI6IlNHUEUiLCJjZFNpc3RlbWEiOiIxIiwibm1Nb2R1bG8iOiIifX0%3D" TargetMode="External"/><Relationship Id="rId1014" Type="http://schemas.openxmlformats.org/officeDocument/2006/relationships/hyperlink" Target="https://sgpe.sea.sc.gov.br/sgpe/openPage?openAddress=eyJhZGRyZXNzIjoiL2NwYXYvdmlzdWFsaXphclByb2Nlc3NvLmRvP3Byb2Nlc3NvUEs9MzcwNCwyMDAzMywyMDIyIiwiY3VycmVudE1vZHVsZSI6eyJjZE1vZHVsbyI6IlNHUEUiLCJjZFNpc3RlbWEiOiIxIiwibm1Nb2R1bG8iOiIifX0%3D" TargetMode="External"/><Relationship Id="rId1221" Type="http://schemas.openxmlformats.org/officeDocument/2006/relationships/hyperlink" Target="https://sgpe.sea.sc.gov.br/sgpe/openPage?openAddress=eyJhZGRyZXNzIjoiL2NwYXYvdmlzdWFsaXphclByb2Nlc3NvLmRvP3Byb2Nlc3NvUEs9NzU0LDIwMDMzLDIwMjMiLCJjdXJyZW50TW9kdWxlIjp7ImNkTW9kdWxvIjoiU0dQRSIsImNkU2lzdGVtYSI6IjEiLCJubU1vZHVsbyI6IiJ9fQ%3D%3D" TargetMode="External"/><Relationship Id="rId25" Type="http://schemas.openxmlformats.org/officeDocument/2006/relationships/hyperlink" Target="https://sgpe.sea.sc.gov.br/sgpe/openPage?openAddress=eyJhZGRyZXNzIjoiL2NwYXYvdmlzdWFsaXphclByb2Nlc3NvLmRvP3Byb2Nlc3NvUEs9Mzg4NCwyMDAzMywyMDIwIiwiY3VycmVudE1vZHVsZSI6eyJjZE1vZHVsbyI6IlNHUEUiLCJjZFNpc3RlbWEiOiIxIiwibm1Nb2R1bG8iOiIifX0%3D" TargetMode="External"/><Relationship Id="rId174" Type="http://schemas.openxmlformats.org/officeDocument/2006/relationships/hyperlink" Target="https://sgpe.sea.sc.gov.br/sgpe/openPage?openAddress=eyJhZGRyZXNzIjoiL2NwYXYvdmlzdWFsaXphclByb2Nlc3NvLmRvP3Byb2Nlc3NvUEs9MjY3MiwyMDAzMywyMDIxIiwiY3VycmVudE1vZHVsZSI6eyJjZE1vZHVsbyI6IlNHUEUiLCJjZFNpc3RlbWEiOiIxIiwibm1Nb2R1bG8iOiIifX0%3D" TargetMode="External"/><Relationship Id="rId381" Type="http://schemas.openxmlformats.org/officeDocument/2006/relationships/hyperlink" Target="https://sgpe.sea.sc.gov.br/sgpe/openPage?openAddress=eyJhZGRyZXNzIjoiL2NwYXYvdmlzdWFsaXphclByb2Nlc3NvLmRvP3Byb2Nlc3NvUEs9MzAxMywyMDAzMywyMDIxIiwiY3VycmVudE1vZHVsZSI6eyJjZE1vZHVsbyI6IlNHUEUiLCJjZFNpc3RlbWEiOiIxIiwibm1Nb2R1bG8iOiIifX0%3D" TargetMode="External"/><Relationship Id="rId241" Type="http://schemas.openxmlformats.org/officeDocument/2006/relationships/hyperlink" Target="https://sgpe.sea.sc.gov.br/sgpe/openPage?openAddress=eyJhZGRyZXNzIjoiL2NwYXYvdmlzdWFsaXphclByb2Nlc3NvLmRvP3Byb2Nlc3NvUEs9MTc2NiwyMDAzMywyMDIxIiwiY3VycmVudE1vZHVsZSI6eyJjZE1vZHVsbyI6IlNHUEUiLCJjZFNpc3RlbWEiOiIxIiwibm1Nb2R1bG8iOiIifX0%3D" TargetMode="External"/><Relationship Id="rId479" Type="http://schemas.openxmlformats.org/officeDocument/2006/relationships/hyperlink" Target="https://sgpe.sea.sc.gov.br/sgpe/openPage?openAddress=eyJhZGRyZXNzIjoiL2NwYXYvdmlzdWFsaXphclByb2Nlc3NvLmRvP3Byb2Nlc3NvUEs9MzY3NCwyMDAzMywyMDIxIiwiY3VycmVudE1vZHVsZSI6eyJjZE1vZHVsbyI6IlNHUEUiLCJjZFNpc3RlbWEiOiIxIiwibm1Nb2R1bG8iOiIifX0%3D" TargetMode="External"/><Relationship Id="rId686" Type="http://schemas.openxmlformats.org/officeDocument/2006/relationships/hyperlink" Target="https://sgpe.sea.sc.gov.br/sgpe/openPage?openAddress=eyJhZGRyZXNzIjoiL2NwYXYvdmlzdWFsaXphclByb2Nlc3NvLmRvP3Byb2Nlc3NvUEs9MTI3MywyMDAzMywyMDIyIiwiY3VycmVudE1vZHVsZSI6eyJjZE1vZHVsbyI6IlNHUEUiLCJjZFNpc3RlbWEiOiIxIiwibm1Nb2R1bG8iOiIifX0%3D" TargetMode="External"/><Relationship Id="rId893" Type="http://schemas.openxmlformats.org/officeDocument/2006/relationships/hyperlink" Target="https://sgpe.sea.sc.gov.br/sgpe/openPage?openAddress=eyJhZGRyZXNzIjoiL2NwYXYvdmlzdWFsaXphclByb2Nlc3NvLmRvP3Byb2Nlc3NvUEs9MjQwMSwyMDAzMywyMDIyIiwiY3VycmVudE1vZHVsZSI6eyJjZE1vZHVsbyI6IlNHUEUiLCJjZFNpc3RlbWEiOiIxIiwibm1Nb2R1bG8iOiIifX0%3D" TargetMode="External"/><Relationship Id="rId339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546" Type="http://schemas.openxmlformats.org/officeDocument/2006/relationships/hyperlink" Target="https://sgpe.sea.sc.gov.br/sgpe/openPage?openAddress=eyJhZGRyZXNzIjoiL2NwYXYvdmlzdWFsaXphclByb2Nlc3NvLmRvP3Byb2Nlc3NvUEs9NzkwLDIwMDMzLDIwMjIiLCJjdXJyZW50TW9kdWxlIjp7ImNkTW9kdWxvIjoiU0dQRSIsImNkU2lzdGVtYSI6IjEiLCJubU1vZHVsbyI6IiJ9fQ%3D%3D" TargetMode="External"/><Relationship Id="rId753" Type="http://schemas.openxmlformats.org/officeDocument/2006/relationships/hyperlink" Target="https://sgpe.sea.sc.gov.br/sgpe/openPage?openAddress=eyJhZGRyZXNzIjoiL2NwYXYvdmlzdWFsaXphclByb2Nlc3NvLmRvP3Byb2Nlc3NvUEs9MTY3OSwyMDAzMywyMDIyIiwiY3VycmVudE1vZHVsZSI6eyJjZE1vZHVsbyI6IlNHUEUiLCJjZFNpc3RlbWEiOiIxIiwibm1Nb2R1bG8iOiIifX0%3D" TargetMode="External"/><Relationship Id="rId1176" Type="http://schemas.openxmlformats.org/officeDocument/2006/relationships/hyperlink" Target="https://sgpe.sea.sc.gov.br/sgpe/openPage?openAddress=eyJhZGRyZXNzIjoiL2NwYXYvdmlzdWFsaXphclByb2Nlc3NvLmRvP3Byb2Nlc3NvUEs9Mjk3LDIwMDMzLDIwMjMiLCJjdXJyZW50TW9kdWxlIjp7ImNkTW9kdWxvIjoiU0dQRSIsImNkU2lzdGVtYSI6IjEiLCJubU1vZHVsbyI6IiJ9fQ%3D%3D" TargetMode="External"/><Relationship Id="rId101" Type="http://schemas.openxmlformats.org/officeDocument/2006/relationships/hyperlink" Target="https://sgpe.sea.sc.gov.br/sgpe/openPage?openAddress=eyJhZGRyZXNzIjoiL2NwYXYvdmlzdWFsaXphclByb2Nlc3NvLmRvP3Byb2Nlc3NvUEs9MTUzOCwyMDAzMywyMDIxIiwiY3VycmVudE1vZHVsZSI6eyJjZE1vZHVsbyI6IlNHUEUiLCJjZFNpc3RlbWEiOiIxIiwibm1Nb2R1bG8iOiIifX0%3D" TargetMode="External"/><Relationship Id="rId406" Type="http://schemas.openxmlformats.org/officeDocument/2006/relationships/hyperlink" Target="https://sgpe.sea.sc.gov.br/sgpe/openPage?openAddress=eyJhZGRyZXNzIjoiL2NwYXYvdmlzdWFsaXphclByb2Nlc3NvLmRvP3Byb2Nlc3NvUEs9ODAsMjAwMzMsMjAyMSIsImN1cnJlbnRNb2R1bGUiOnsiY2RNb2R1bG8iOiJTR1BFIiwiY2RTaXN0ZW1hIjoiMSIsIm5tTW9kdWxvIjoiIn19" TargetMode="External"/><Relationship Id="rId960" Type="http://schemas.openxmlformats.org/officeDocument/2006/relationships/hyperlink" Target="https://sgpe.sea.sc.gov.br/sgpe/openPage?openAddress=eyJhZGRyZXNzIjoiL2NwYXYvdmlzdWFsaXphclByb2Nlc3NvLmRvP3Byb2Nlc3NvUEs9MzA1OCwyMDAzMywyMDIyIiwiY3VycmVudE1vZHVsZSI6eyJjZE1vZHVsbyI6IlNHUEUiLCJjZFNpc3RlbWEiOiIxIiwibm1Nb2R1bG8iOiIifX0%3D" TargetMode="External"/><Relationship Id="rId1036" Type="http://schemas.openxmlformats.org/officeDocument/2006/relationships/hyperlink" Target="https://sgpe.sea.sc.gov.br/sgpe/openPage?openAddress=eyJhZGRyZXNzIjoiL2NwYXYvdmlzdWFsaXphclByb2Nlc3NvLmRvP3Byb2Nlc3NvUEs9NDIyNiwyMDAzMywyMDIyIiwiY3VycmVudE1vZHVsZSI6eyJjZE1vZHVsbyI6IlNHUEUiLCJjZFNpc3RlbWEiOiIxIiwibm1Nb2R1bG8iOiIifX0%3D" TargetMode="External"/><Relationship Id="rId613" Type="http://schemas.openxmlformats.org/officeDocument/2006/relationships/hyperlink" Target="https://sgpe.sea.sc.gov.br/sgpe/openPage?openAddress=eyJhZGRyZXNzIjoiL2NwYXYvdmlzdWFsaXphclByb2Nlc3NvLmRvP3Byb2Nlc3NvUEs9MTA1MywyMDAzMywyMDIyIiwiY3VycmVudE1vZHVsZSI6eyJjZE1vZHVsbyI6IlNHUEUiLCJjZFNpc3RlbWEiOiIxIiwibm1Nb2R1bG8iOiIifX0%3D" TargetMode="External"/><Relationship Id="rId820" Type="http://schemas.openxmlformats.org/officeDocument/2006/relationships/hyperlink" Target="https://sgpe.sea.sc.gov.br/sgpe/openPage?openAddress=eyJhZGRyZXNzIjoiL2NwYXYvdmlzdWFsaXphclByb2Nlc3NvLmRvP3Byb2Nlc3NvUEs9MjEwMywyMDAzMywyMDIyIiwiY3VycmVudE1vZHVsZSI6eyJjZE1vZHVsbyI6IlNHUEUiLCJjZFNpc3RlbWEiOiIxIiwibm1Nb2R1bG8iOiIifX0%3D" TargetMode="External"/><Relationship Id="rId918" Type="http://schemas.openxmlformats.org/officeDocument/2006/relationships/hyperlink" Target="https://sgpe.sea.sc.gov.br/sgpe/openPage?openAddress=eyJhZGRyZXNzIjoiL2NwYXYvdmlzdWFsaXphclByb2Nlc3NvLmRvP3Byb2Nlc3NvUEs9MzAzOCwyMDAzMywyMDIyIiwiY3VycmVudE1vZHVsZSI6eyJjZE1vZHVsbyI6IlNHUEUiLCJjZFNpc3RlbWEiOiIxIiwibm1Nb2R1bG8iOiIifX0%3D" TargetMode="External"/><Relationship Id="rId1103" Type="http://schemas.openxmlformats.org/officeDocument/2006/relationships/hyperlink" Target="https://sgpe.sea.sc.gov.br/sgpe/openPage?openAddress=eyJhZGRyZXNzIjoiL2NwYXYvdmlzdWFsaXphclByb2Nlc3NvLmRvP3Byb2Nlc3NvUEs9NDQ3OCwyMDAzMywyMDIyIiwiY3VycmVudE1vZHVsZSI6eyJjZE1vZHVsbyI6IlNHUEUiLCJjZFNpc3RlbWEiOiIxIiwibm1Nb2R1bG8iOiIifX0%3D" TargetMode="External"/><Relationship Id="rId47" Type="http://schemas.openxmlformats.org/officeDocument/2006/relationships/hyperlink" Target="https://sgpe.sea.sc.gov.br/sgpe/openPage?openAddress=eyJhZGRyZXNzIjoiL2NwYXYvdmlzdWFsaXphclByb2Nlc3NvLmRvP3Byb2Nlc3NvUEs9MzcsMjAwMzMsMjAyMSIsImN1cnJlbnRNb2R1bGUiOnsiY2RNb2R1bG8iOiJTR1BFIiwiY2RTaXN0ZW1hIjoiMSIsIm5tTW9kdWxvIjoiIn19" TargetMode="External"/><Relationship Id="rId196" Type="http://schemas.openxmlformats.org/officeDocument/2006/relationships/hyperlink" Target="https://sgpe.sea.sc.gov.br/sgpe/openPage?openAddress=eyJhZGRyZXNzIjoiL2NwYXYvdmlzdWFsaXphclByb2Nlc3NvLmRvP3Byb2Nlc3NvUEs9MzI2MiwyMDAzMywyMDIxIiwiY3VycmVudE1vZHVsZSI6eyJjZE1vZHVsbyI6IlNHUEUiLCJjZFNpc3RlbWEiOiIxIiwibm1Nb2R1bG8iOiIifX0%3D" TargetMode="External"/><Relationship Id="rId263" Type="http://schemas.openxmlformats.org/officeDocument/2006/relationships/hyperlink" Target="https://sgpe.sea.sc.gov.br/sgpe/openPage?openAddress=eyJhZGRyZXNzIjoiL2NwYXYvdmlzdWFsaXphclByb2Nlc3NvLmRvP3Byb2Nlc3NvUEs9MTc3NywyMDAzMywyMDIxIiwiY3VycmVudE1vZHVsZSI6eyJjZE1vZHVsbyI6IlNHUEUiLCJjZFNpc3RlbWEiOiIxIiwibm1Nb2R1bG8iOiIifX0%3D" TargetMode="External"/><Relationship Id="rId470" Type="http://schemas.openxmlformats.org/officeDocument/2006/relationships/hyperlink" Target="https://sgpe.sea.sc.gov.br/sgpe/openPage?openAddress=eyJhZGRyZXNzIjoiL2NwYXYvdmlzdWFsaXphclByb2Nlc3NvLmRvP3Byb2Nlc3NvUEs9ODgsMjAwMzMsMjAyMSIsImN1cnJlbnRNb2R1bGUiOnsiY2RNb2R1bG8iOiJTR1BFIiwiY2RTaXN0ZW1hIjoiMSIsIm5tTW9kdWxvIjoiIn19" TargetMode="External"/><Relationship Id="rId123" Type="http://schemas.openxmlformats.org/officeDocument/2006/relationships/hyperlink" Target="https://sgpe.sea.sc.gov.br/sgpe/openPage?openAddress=eyJhZGRyZXNzIjoiL2NwYXYvdmlzdWFsaXphclByb2Nlc3NvLmRvP3Byb2Nlc3NvUEs9MTk2NCwyMDAzMywyMDIxIiwiY3VycmVudE1vZHVsZSI6eyJjZE1vZHVsbyI6IlNHUEUiLCJjZFNpc3RlbWEiOiIxIiwibm1Nb2R1bG8iOiIifX0%3D" TargetMode="External"/><Relationship Id="rId330" Type="http://schemas.openxmlformats.org/officeDocument/2006/relationships/hyperlink" Target="https://sgpe.sea.sc.gov.br/sgpe/openPage?openAddress=eyJhZGRyZXNzIjoiL2NwYXYvdmlzdWFsaXphclByb2Nlc3NvLmRvP3Byb2Nlc3NvUEs9Mjg5NCwyMDAzMywyMDIxIiwiY3VycmVudE1vZHVsZSI6eyJjZE1vZHVsbyI6IlNHUEUiLCJjZFNpc3RlbWEiOiIxIiwibm1Nb2R1bG8iOiIifX0%3D" TargetMode="External"/><Relationship Id="rId568" Type="http://schemas.openxmlformats.org/officeDocument/2006/relationships/hyperlink" Target="https://sgpe.sea.sc.gov.br/sgpe/openPage?openAddress=eyJhZGRyZXNzIjoiL2NwYXYvdmlzdWFsaXphclByb2Nlc3NvLmRvP3Byb2Nlc3NvUEs9NTM5LDIwMDMzLDIwMjIiLCJjdXJyZW50TW9kdWxlIjp7ImNkTW9kdWxvIjoiU0dQRSIsImNkU2lzdGVtYSI6IjEiLCJubU1vZHVsbyI6IiJ9fQ%3D%3D" TargetMode="External"/><Relationship Id="rId775" Type="http://schemas.openxmlformats.org/officeDocument/2006/relationships/hyperlink" Target="https://sgpe.sea.sc.gov.br/sgpe/openPage?openAddress=eyJhZGRyZXNzIjoiL2NwYXYvdmlzdWFsaXphclByb2Nlc3NvLmRvP3Byb2Nlc3NvUEs9MTcwMiwyMDAzMywyMDIyIiwiY3VycmVudE1vZHVsZSI6eyJjZE1vZHVsbyI6IlNHUEUiLCJjZFNpc3RlbWEiOiIxIiwibm1Nb2R1bG8iOiIifX0%3D" TargetMode="External"/><Relationship Id="rId982" Type="http://schemas.openxmlformats.org/officeDocument/2006/relationships/hyperlink" Target="https://sgpe.sea.sc.gov.br/sgpe/openPage?openAddress=eyJhZGRyZXNzIjoiL2NwYXYvdmlzdWFsaXphclByb2Nlc3NvLmRvP3Byb2Nlc3NvUEs9MzA4OSwyMDAzMywyMDIyIiwiY3VycmVudE1vZHVsZSI6eyJjZE1vZHVsbyI6IlNHUEUiLCJjZFNpc3RlbWEiOiIxIiwibm1Nb2R1bG8iOiIifX0%3D" TargetMode="External"/><Relationship Id="rId1198" Type="http://schemas.openxmlformats.org/officeDocument/2006/relationships/hyperlink" Target="https://sgpe.sea.sc.gov.br/sgpe/openPage?openAddress=eyJhZGRyZXNzIjoiL2NwYXYvdmlzdWFsaXphclByb2Nlc3NvLmRvP3Byb2Nlc3NvUEs9NTA3LDIwMDMzLDIwMjMiLCJjdXJyZW50TW9kdWxlIjp7ImNkTW9kdWxvIjoiU0dQRSIsImNkU2lzdGVtYSI6IjEiLCJubU1vZHVsbyI6IiJ9fQ%3D%3D" TargetMode="External"/><Relationship Id="rId428" Type="http://schemas.openxmlformats.org/officeDocument/2006/relationships/hyperlink" Target="https://sgpe.sea.sc.gov.br/sgpe/openPage?openAddress=eyJhZGRyZXNzIjoiL2NwYXYvdmlzdWFsaXphclByb2Nlc3NvLmRvP3Byb2Nlc3NvUEs9MTMwLDIwMDMzLDIwMjEiLCJjdXJyZW50TW9kdWxlIjp7ImNkTW9kdWxvIjoiU0dQRSIsImNkU2lzdGVtYSI6IjEiLCJubU1vZHVsbyI6IiJ9fQ%3D%3D" TargetMode="External"/><Relationship Id="rId635" Type="http://schemas.openxmlformats.org/officeDocument/2006/relationships/hyperlink" Target="https://sgpe.sea.sc.gov.br/sgpe/openPage?openAddress=eyJhZGRyZXNzIjoiL2NwYXYvdmlzdWFsaXphclByb2Nlc3NvLmRvP3Byb2Nlc3NvUEs9OTMwLDIwMDMzLDIwMjIiLCJjdXJyZW50TW9kdWxlIjp7ImNkTW9kdWxvIjoiU0dQRSIsImNkU2lzdGVtYSI6IjEiLCJubU1vZHVsbyI6IiJ9fQ%3D%3D" TargetMode="External"/><Relationship Id="rId842" Type="http://schemas.openxmlformats.org/officeDocument/2006/relationships/hyperlink" Target="https://sgpe.sea.sc.gov.br/sgpe/openPage?openAddress=eyJhZGRyZXNzIjoiL2NwYXYvdmlzdWFsaXphclByb2Nlc3NvLmRvP3Byb2Nlc3NvUEs9MjM4MSwyMDAzMywyMDIyIiwiY3VycmVudE1vZHVsZSI6eyJjZE1vZHVsbyI6IlNHUEUiLCJjZFNpc3RlbWEiOiIxIiwibm1Nb2R1bG8iOiIifX0%3D" TargetMode="External"/><Relationship Id="rId1058" Type="http://schemas.openxmlformats.org/officeDocument/2006/relationships/hyperlink" Target="https://sgpe.sea.sc.gov.br/sgpe/openPage?openAddress=eyJhZGRyZXNzIjoiL2NwYXYvdmlzdWFsaXphclByb2Nlc3NvLmRvP3Byb2Nlc3NvUEs9NDIzNywyMDAzMywyMDIyIiwiY3VycmVudE1vZHVsZSI6eyJjZE1vZHVsbyI6IlNHUEUiLCJjZFNpc3RlbWEiOiIxIiwibm1Nb2R1bG8iOiIifX0%3D" TargetMode="External"/><Relationship Id="rId702" Type="http://schemas.openxmlformats.org/officeDocument/2006/relationships/hyperlink" Target="https://sgpe.sea.sc.gov.br/sgpe/openPage?openAddress=eyJhZGRyZXNzIjoiL2NwYXYvdmlzdWFsaXphclByb2Nlc3NvLmRvP3Byb2Nlc3NvUEs9MTY0MiwyMDAzMywyMDIyIiwiY3VycmVudE1vZHVsZSI6eyJjZE1vZHVsbyI6IlNHUEUiLCJjZFNpc3RlbWEiOiIxIiwibm1Nb2R1bG8iOiIifX0%3D" TargetMode="External"/><Relationship Id="rId1125" Type="http://schemas.openxmlformats.org/officeDocument/2006/relationships/hyperlink" Target="https://sgpe.sea.sc.gov.br/sgpe/openPage?openAddress=eyJhZGRyZXNzIjoiL2NwYXYvdmlzdWFsaXphclByb2Nlc3NvLmRvP3Byb2Nlc3NvUEs9NDUwNSwyMDAzMywyMDIyIiwiY3VycmVudE1vZHVsZSI6eyJjZE1vZHVsbyI6IlNHUEUiLCJjZFNpc3RlbWEiOiIxIiwibm1Nb2R1bG8iOiIifX0%3D" TargetMode="External"/><Relationship Id="rId69" Type="http://schemas.openxmlformats.org/officeDocument/2006/relationships/hyperlink" Target="https://sgpe.sea.sc.gov.br/sgpe/openPage?openAddress=eyJhZGRyZXNzIjoiL2NwYXYvdmlzdWFsaXphclByb2Nlc3NvLmRvP3Byb2Nlc3NvUEs9MiwyMDAzMywyMDIxIiwiY3VycmVudE1vZHVsZSI6eyJjZE1vZHVsbyI6IlNHUEUiLCJjZFNpc3RlbWEiOiIxIiwibm1Nb2R1bG8iOiIifX0%3D" TargetMode="External"/><Relationship Id="rId285" Type="http://schemas.openxmlformats.org/officeDocument/2006/relationships/hyperlink" Target="https://sgpe.sea.sc.gov.br/sgpe/openPage?openAddress=eyJhZGRyZXNzIjoiL2NwYXYvdmlzdWFsaXphclByb2Nlc3NvLmRvP3Byb2Nlc3NvUEs9MTc2NywyMDAzMywyMDIxIiwiY3VycmVudE1vZHVsZSI6eyJjZE1vZHVsbyI6IlNHUEUiLCJjZFNpc3RlbWEiOiIxIiwibm1Nb2R1bG8iOiIifX0%3D" TargetMode="External"/><Relationship Id="rId492" Type="http://schemas.openxmlformats.org/officeDocument/2006/relationships/hyperlink" Target="https://sgpe.sea.sc.gov.br/sgpe/openPage?openAddress=eyJhZGRyZXNzIjoiL2NwYXYvdmlzdWFsaXphclByb2Nlc3NvLmRvP3Byb2Nlc3NvUEs9NDAzNCwyMDAzMywyMDIxIiwiY3VycmVudE1vZHVsZSI6eyJjZE1vZHVsbyI6IlNHUEUiLCJjZFNpc3RlbWEiOiIxIiwibm1Nb2R1bG8iOiIifX0%3D" TargetMode="External"/><Relationship Id="rId797" Type="http://schemas.openxmlformats.org/officeDocument/2006/relationships/hyperlink" Target="https://sgpe.sea.sc.gov.br/sgpe/openPage?openAddress=eyJhZGRyZXNzIjoiL2NwYXYvdmlzdWFsaXphclByb2Nlc3NvLmRvP3Byb2Nlc3NvUEs9MTcyNSwyMDAzMywyMDIyIiwiY3VycmVudE1vZHVsZSI6eyJjZE1vZHVsbyI6IlNHUEUiLCJjZFNpc3RlbWEiOiIxIiwibm1Nb2R1bG8iOiIifX0%3D" TargetMode="External"/><Relationship Id="rId145" Type="http://schemas.openxmlformats.org/officeDocument/2006/relationships/hyperlink" Target="https://sgpe.sea.sc.gov.br/sgpe/openPage?openAddress=eyJhZGRyZXNzIjoiL2NwYXYvdmlzdWFsaXphclByb2Nlc3NvLmRvP3Byb2Nlc3NvUEs9MjgwMCwyMDAzMywyMDIxIiwiY3VycmVudE1vZHVsZSI6eyJjZE1vZHVsbyI6IlNHUEUiLCJjZFNpc3RlbWEiOiIxIiwibm1Nb2R1bG8iOiIifX0%3D" TargetMode="External"/><Relationship Id="rId352" Type="http://schemas.openxmlformats.org/officeDocument/2006/relationships/hyperlink" Target="https://sgpe.sea.sc.gov.br/sgpe/openPage?openAddress=eyJhZGRyZXNzIjoiL2NwYXYvdmlzdWFsaXphclByb2Nlc3NvLmRvP3Byb2Nlc3NvUEs9MjkzMSwyMDAzMywyMDIxIiwiY3VycmVudE1vZHVsZSI6eyJjZE1vZHVsbyI6IlNHUEUiLCJjZFNpc3RlbWEiOiIxIiwibm1Nb2R1bG8iOiIifX0%3D" TargetMode="External"/><Relationship Id="rId212" Type="http://schemas.openxmlformats.org/officeDocument/2006/relationships/hyperlink" Target="https://sgpe.sea.sc.gov.br/sgpe/openPage?openAddress=eyJhZGRyZXNzIjoiL2NwYXYvdmlzdWFsaXphclByb2Nlc3NvLmRvP3Byb2Nlc3NvUEs9Mjc1MSwyMDAzMywyMDIxIiwiY3VycmVudE1vZHVsZSI6eyJjZE1vZHVsbyI6IlNHUEUiLCJjZFNpc3RlbWEiOiIxIiwibm1Nb2R1bG8iOiIifX0%3D" TargetMode="External"/><Relationship Id="rId657" Type="http://schemas.openxmlformats.org/officeDocument/2006/relationships/hyperlink" Target="https://sgpe.sea.sc.gov.br/sgpe/openPage?openAddress=eyJhZGRyZXNzIjoiL2NwYXYvdmlzdWFsaXphclByb2Nlc3NvLmRvP3Byb2Nlc3NvUEs9MTExOSwyMDAzMywyMDIyIiwiY3VycmVudE1vZHVsZSI6eyJjZE1vZHVsbyI6IlNHUEUiLCJjZFNpc3RlbWEiOiIxIiwibm1Nb2R1bG8iOiIifX0%3D" TargetMode="External"/><Relationship Id="rId864" Type="http://schemas.openxmlformats.org/officeDocument/2006/relationships/hyperlink" Target="https://sgpe.sea.sc.gov.br/sgpe/openPage?openAddress=eyJhZGRyZXNzIjoiL2NwYXYvdmlzdWFsaXphclByb2Nlc3NvLmRvP3Byb2Nlc3NvUEs9MjQxNywyMDAzMywyMDIyIiwiY3VycmVudE1vZHVsZSI6eyJjZE1vZHVsbyI6IlNHUEUiLCJjZFNpc3RlbWEiOiIxIiwibm1Nb2R1bG8iOiIifX0%3D" TargetMode="External"/><Relationship Id="rId517" Type="http://schemas.openxmlformats.org/officeDocument/2006/relationships/hyperlink" Target="https://sgpe.sea.sc.gov.br/sgpe/openPage?openAddress=eyJhZGRyZXNzIjoiL2NwYXYvdmlzdWFsaXphclByb2Nlc3NvLmRvP3Byb2Nlc3NvUEs9Mzk3MiwyMDAzMywyMDIxIiwiY3VycmVudE1vZHVsZSI6eyJjZE1vZHVsbyI6IlNHUEUiLCJjZFNpc3RlbWEiOiIxIiwibm1Nb2R1bG8iOiIifX0%3D" TargetMode="External"/><Relationship Id="rId724" Type="http://schemas.openxmlformats.org/officeDocument/2006/relationships/hyperlink" Target="https://sgpe.sea.sc.gov.br/sgpe/openPage?openAddress=eyJhZGRyZXNzIjoiL2NwYXYvdmlzdWFsaXphclByb2Nlc3NvLmRvP3Byb2Nlc3NvUEs9MTY2MCwyMDAzMywyMDIyIiwiY3VycmVudE1vZHVsZSI6eyJjZE1vZHVsbyI6IlNHUEUiLCJjZFNpc3RlbWEiOiIxIiwibm1Nb2R1bG8iOiIifX0%3D" TargetMode="External"/><Relationship Id="rId931" Type="http://schemas.openxmlformats.org/officeDocument/2006/relationships/hyperlink" Target="https://sgpe.sea.sc.gov.br/sgpe/openPage?openAddress=eyJhZGRyZXNzIjoiL2NwYXYvdmlzdWFsaXphclByb2Nlc3NvLmRvP3Byb2Nlc3NvUEs9MzA1MiwyMDAzMywyMDIyIiwiY3VycmVudE1vZHVsZSI6eyJjZE1vZHVsbyI6IlNHUEUiLCJjZFNpc3RlbWEiOiIxIiwibm1Nb2R1bG8iOiIifX0%3D" TargetMode="External"/><Relationship Id="rId1147" Type="http://schemas.openxmlformats.org/officeDocument/2006/relationships/hyperlink" Target="https://sgpe.sea.sc.gov.br/sgpe/openPage?openAddress=eyJhZGRyZXNzIjoiL2NwYXYvdmlzdWFsaXphclByb2Nlc3NvLmRvP3Byb2Nlc3NvUEs9MTk5LDIwMDMzLDIwMjMiLCJjdXJyZW50TW9kdWxlIjp7ImNkTW9kdWxvIjoiU0dQRSIsImNkU2lzdGVtYSI6IjEiLCJubU1vZHVsbyI6IiJ9fQ%3D%3D" TargetMode="External"/><Relationship Id="rId60" Type="http://schemas.openxmlformats.org/officeDocument/2006/relationships/hyperlink" Target="https://sgpe.sea.sc.gov.br/sgpe/openPage?openAddress=eyJhZGRyZXNzIjoiL2NwYXYvdmlzdWFsaXphclByb2Nlc3NvLmRvP3Byb2Nlc3NvUEs9Nzg5LDIwMDMzLDIwMjEiLCJjdXJyZW50TW9kdWxlIjp7ImNkTW9kdWxvIjoiU0dQRSIsImNkU2lzdGVtYSI6IjEiLCJubU1vZHVsbyI6IiJ9fQ%3D%3D" TargetMode="External"/><Relationship Id="rId1007" Type="http://schemas.openxmlformats.org/officeDocument/2006/relationships/hyperlink" Target="https://sgpe.sea.sc.gov.br/sgpe/openPage?openAddress=eyJhZGRyZXNzIjoiL2NwYXYvdmlzdWFsaXphclByb2Nlc3NvLmRvP3Byb2Nlc3NvUEs9MTc4NCwyMDAzMywyMDIyIiwiY3VycmVudE1vZHVsZSI6eyJjZE1vZHVsbyI6IlNHUEUiLCJjZFNpc3RlbWEiOiIxIiwibm1Nb2R1bG8iOiIifX0%3D" TargetMode="External"/><Relationship Id="rId1214" Type="http://schemas.openxmlformats.org/officeDocument/2006/relationships/hyperlink" Target="https://sgpe.sea.sc.gov.br/sgpe/openPage?openAddress=eyJhZGRyZXNzIjoiL2NwYXYvdmlzdWFsaXphclByb2Nlc3NvLmRvP3Byb2Nlc3NvUEs9NjM2LDIwMDMzLDIwMjMiLCJjdXJyZW50TW9kdWxlIjp7ImNkTW9kdWxvIjoiU0dQRSIsImNkU2lzdGVtYSI6IjEiLCJubU1vZHVsbyI6IiJ9fQ%3D%3D" TargetMode="External"/><Relationship Id="rId18" Type="http://schemas.openxmlformats.org/officeDocument/2006/relationships/hyperlink" Target="https://sgpe.sea.sc.gov.br/sgpe/openPage?openAddress=eyJhZGRyZXNzIjoiL2NwYXYvdmlzdWFsaXphclByb2Nlc3NvLmRvP3Byb2Nlc3NvUEs9ODYyLDIwMDMzLDIwMjEiLCJjdXJyZW50TW9kdWxlIjp7ImNkTW9kdWxvIjoiU0dQRSIsImNkU2lzdGVtYSI6IjEiLCJubU1vZHVsbyI6IiJ9fQ%3D%3D" TargetMode="External"/><Relationship Id="rId167" Type="http://schemas.openxmlformats.org/officeDocument/2006/relationships/hyperlink" Target="https://sgpe.sea.sc.gov.br/sgpe/openPage?openAddress=eyJhZGRyZXNzIjoiL2NwYXYvdmlzdWFsaXphclByb2Nlc3NvLmRvP3Byb2Nlc3NvUEs9MTYxMywyMDAzMywyMDIxIiwiY3VycmVudE1vZHVsZSI6eyJjZE1vZHVsbyI6IlNHUEUiLCJjZFNpc3RlbWEiOiIxIiwibm1Nb2R1bG8iOiIifX0%3D" TargetMode="External"/><Relationship Id="rId374" Type="http://schemas.openxmlformats.org/officeDocument/2006/relationships/hyperlink" Target="https://sgpe.sea.sc.gov.br/sgpe/openPage?openAddress=eyJhZGRyZXNzIjoiL2NwYXYvdmlzdWFsaXphclByb2Nlc3NvLmRvP3Byb2Nlc3NvUEs9Mjg5NSwyMDAzMywyMDIxIiwiY3VycmVudE1vZHVsZSI6eyJjZE1vZHVsbyI6IlNHUEUiLCJjZFNpc3RlbWEiOiIxIiwibm1Nb2R1bG8iOiIifX0%3D" TargetMode="External"/><Relationship Id="rId581" Type="http://schemas.openxmlformats.org/officeDocument/2006/relationships/hyperlink" Target="https://sgpe.sea.sc.gov.br/sgpe/openPage?openAddress=eyJhZGRyZXNzIjoiL2NwYXYvdmlzdWFsaXphclByb2Nlc3NvLmRvP3Byb2Nlc3NvUEs9ODM0LDIwMDMzLDIwMjIiLCJjdXJyZW50TW9kdWxlIjp7ImNkTW9kdWxvIjoiU0dQRSIsImNkU2lzdGVtYSI6IjEiLCJubU1vZHVsbyI6IiJ9fQ%3D%3D" TargetMode="External"/><Relationship Id="rId234" Type="http://schemas.openxmlformats.org/officeDocument/2006/relationships/hyperlink" Target="https://sgpe.sea.sc.gov.br/sgpe/openPage?openAddress=eyJhZGRyZXNzIjoiL2NwYXYvdmlzdWFsaXphclByb2Nlc3NvLmRvP3Byb2Nlc3NvUEs9MjIxMCwyMDAzMywyMDIxIiwiY3VycmVudE1vZHVsZSI6eyJjZE1vZHVsbyI6IlNHUEUiLCJjZFNpc3RlbWEiOiIxIiwibm1Nb2R1bG8iOiIifX0%3D" TargetMode="External"/><Relationship Id="rId679" Type="http://schemas.openxmlformats.org/officeDocument/2006/relationships/hyperlink" Target="https://sgpe.sea.sc.gov.br/sgpe/openPage?openAddress=eyJhZGRyZXNzIjoiL2NwYXYvdmlzdWFsaXphclByb2Nlc3NvLmRvP3Byb2Nlc3NvUEs9MTIzOSwyMDAzMywyMDIyIiwiY3VycmVudE1vZHVsZSI6eyJjZE1vZHVsbyI6IlNHUEUiLCJjZFNpc3RlbWEiOiIxIiwibm1Nb2R1bG8iOiIifX0%3D" TargetMode="External"/><Relationship Id="rId886" Type="http://schemas.openxmlformats.org/officeDocument/2006/relationships/hyperlink" Target="https://sgpe.sea.sc.gov.br/sgpe/openPage?openAddress=eyJhZGRyZXNzIjoiL2NwYXYvdmlzdWFsaXphclByb2Nlc3NvLmRvP3Byb2Nlc3NvUEs9MjU1MCwyMDAzMywyMDIyIiwiY3VycmVudE1vZHVsZSI6eyJjZE1vZHVsbyI6IlNHUEUiLCJjZFNpc3RlbWEiOiIxIiwibm1Nb2R1bG8iOiIifX0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pe.sea.sc.gov.br/sgpe/openPage?openAddress=eyJhZGRyZXNzIjoiL2NwYXYvdmlzdWFsaXphclByb2Nlc3NvLmRvP3Byb2Nlc3NvUEs9MzIwMiwyMDAzMywyMDIyIiwiY3VycmVudE1vZHVsZSI6eyJjZE1vZHVsbyI6IlNHUEUiLCJjZFNpc3RlbWEiOiIxIiwibm1Nb2R1bG8iOiIifX0%3D" TargetMode="External"/><Relationship Id="rId3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Relationship Id="rId7" Type="http://schemas.openxmlformats.org/officeDocument/2006/relationships/hyperlink" Target="https://sgpe.sea.sc.gov.br/sgpe/openPage?openAddress=eyJhZGRyZXNzIjoiL2NwYXYvdmlzdWFsaXphclByb2Nlc3NvLmRvP3Byb2Nlc3NvUEs9MzIwMiwyMDAzMywyMDIyIiwiY3VycmVudE1vZHVsZSI6eyJjZE1vZHVsbyI6IlNHUEUiLCJjZFNpc3RlbWEiOiIxIiwibm1Nb2R1bG8iOiIifX0%3D" TargetMode="External"/><Relationship Id="rId2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Relationship Id="rId1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Relationship Id="rId6" Type="http://schemas.openxmlformats.org/officeDocument/2006/relationships/hyperlink" Target="https://sgpe.sea.sc.gov.br/sgpe/openPage?openAddress=eyJhZGRyZXNzIjoiL2NwYXYvdmlzdWFsaXphclByb2Nlc3NvLmRvP3Byb2Nlc3NvUEs9MzIwMiwyMDAzMywyMDIyIiwiY3VycmVudE1vZHVsZSI6eyJjZE1vZHVsbyI6IlNHUEUiLCJjZFNpc3RlbWEiOiIxIiwibm1Nb2R1bG8iOiIifX0%3D" TargetMode="External"/><Relationship Id="rId5" Type="http://schemas.openxmlformats.org/officeDocument/2006/relationships/hyperlink" Target="https://sgpe.sea.sc.gov.br/sgpe/openPage?openAddress=eyJhZGRyZXNzIjoiL2NwYXYvdmlzdWFsaXphclByb2Nlc3NvLmRvP3Byb2Nlc3NvUEs9MzIwMiwyMDAzMywyMDIyIiwiY3VycmVudE1vZHVsZSI6eyJjZE1vZHVsbyI6IlNHUEUiLCJjZFNpc3RlbWEiOiIxIiwibm1Nb2R1bG8iOiIifX0%3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Relationship Id="rId9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gpe.sea.sc.gov.br/sgpe/openPage?openAddress=eyJhZGRyZXNzIjoiL2NwYXYvdmlzdWFsaXphclByb2Nlc3NvLmRvP3Byb2Nlc3NvUEs9MTkxNCwyMDAzMywyMDIxIiwiY3VycmVudE1vZHVsZSI6eyJjZE1vZHVsbyI6IlNHUEUiLCJjZFNpc3RlbWEiOiIxIiwibm1Nb2R1bG8iOiIifX0%3D" TargetMode="External"/><Relationship Id="rId13" Type="http://schemas.openxmlformats.org/officeDocument/2006/relationships/hyperlink" Target="https://sgpe.sea.sc.gov.br/sgpe/openPage?openAddress=eyJhZGRyZXNzIjoiL2NwYXYvdmlzdWFsaXphclByb2Nlc3NvLmRvP3Byb2Nlc3NvUEs9ODQyLDIwMDMzLDIwMjEiLCJjdXJyZW50TW9kdWxlIjp7ImNkTW9kdWxvIjoiU0dQRSIsImNkU2lzdGVtYSI6IjEiLCJubU1vZHVsbyI6IiJ9fQ%3D%3D" TargetMode="External"/><Relationship Id="rId18" Type="http://schemas.openxmlformats.org/officeDocument/2006/relationships/hyperlink" Target="https://sgpe.sea.sc.gov.br/sgpe/openPage?openAddress=eyJhZGRyZXNzIjoiL2NwYXYvdmlzdWFsaXphclByb2Nlc3NvLmRvP3Byb2Nlc3NvUEs9MTg1NiwyMDAzMywyMDIyIiwiY3VycmVudE1vZHVsZSI6eyJjZE1vZHVsbyI6IlNHUEUiLCJjZFNpc3RlbWEiOiIxIiwibm1Nb2R1bG8iOiIifX0%3D" TargetMode="External"/><Relationship Id="rId3" Type="http://schemas.openxmlformats.org/officeDocument/2006/relationships/hyperlink" Target="https://sgpe.sea.sc.gov.br/sgpe/openPage?openAddress=eyJhZGRyZXNzIjoiL2NwYXYvdmlzdWFsaXphclByb2Nlc3NvLmRvP3Byb2Nlc3NvUEs9MTc2MiwyMDAzMywyMDIxIiwiY3VycmVudE1vZHVsZSI6eyJjZE1vZHVsbyI6IlNHUEUiLCJjZFNpc3RlbWEiOiIxIiwibm1Nb2R1bG8iOiIifX0%3D" TargetMode="External"/><Relationship Id="rId21" Type="http://schemas.openxmlformats.org/officeDocument/2006/relationships/hyperlink" Target="https://sgpe.sea.sc.gov.br/sgpe/openPage?openAddress=eyJhZGRyZXNzIjoiL2NwYXYvdmlzdWFsaXphclByb2Nlc3NvLmRvP3Byb2Nlc3NvUEs9Mjk5MywyMDAzMywyMDIyIiwiY3VycmVudE1vZHVsZSI6eyJjZE1vZHVsbyI6IlNHUEUiLCJjZFNpc3RlbWEiOiIxIiwibm1Nb2R1bG8iOiIifX0%3D" TargetMode="External"/><Relationship Id="rId7" Type="http://schemas.openxmlformats.org/officeDocument/2006/relationships/hyperlink" Target="https://sgpe.sea.sc.gov.br/sgpe/openPage?openAddress=eyJhZGRyZXNzIjoiL2NwYXYvdmlzdWFsaXphclByb2Nlc3NvLmRvP3Byb2Nlc3NvUEs9MTc3NiwyMDAzMywyMDIxIiwiY3VycmVudE1vZHVsZSI6eyJjZE1vZHVsbyI6IlNHUEUiLCJjZFNpc3RlbWEiOiIxIiwibm1Nb2R1bG8iOiIifX0%3D" TargetMode="External"/><Relationship Id="rId12" Type="http://schemas.openxmlformats.org/officeDocument/2006/relationships/hyperlink" Target="https://sgpe.sea.sc.gov.br/sgpe/openPage?openAddress=eyJhZGRyZXNzIjoiL2NwYXYvdmlzdWFsaXphclByb2Nlc3NvLmRvP3Byb2Nlc3NvUEs9MzA1MSwyMDAzMywyMDIxIiwiY3VycmVudE1vZHVsZSI6eyJjZE1vZHVsbyI6IlNHUEUiLCJjZFNpc3RlbWEiOiIxIiwibm1Nb2R1bG8iOiIifX0%3D" TargetMode="External"/><Relationship Id="rId17" Type="http://schemas.openxmlformats.org/officeDocument/2006/relationships/hyperlink" Target="https://sgpe.sea.sc.gov.br/sgpe/openPage?openAddress=eyJhZGRyZXNzIjoiL2NwYXYvdmlzdWFsaXphclByb2Nlc3NvLmRvP3Byb2Nlc3NvUEs9MTg1NiwyMDAzMywyMDIyIiwiY3VycmVudE1vZHVsZSI6eyJjZE1vZHVsbyI6IlNHUEUiLCJjZFNpc3RlbWEiOiIxIiwibm1Nb2R1bG8iOiIifX0%3D" TargetMode="External"/><Relationship Id="rId25" Type="http://schemas.openxmlformats.org/officeDocument/2006/relationships/hyperlink" Target="https://sgpe.sea.sc.gov.br/sgpe/openPage?openAddress=eyJhZGRyZXNzIjoiL2NwYXYvdmlzdWFsaXphclByb2Nlc3NvLmRvP3Byb2Nlc3NvUEs9MzQwNiwyMDAzMywyMDIyIiwiY3VycmVudE1vZHVsZSI6eyJjZE1vZHVsbyI6IlNHUEUiLCJjZFNpc3RlbWEiOiIxIiwibm1Nb2R1bG8iOiIifX0%3D" TargetMode="External"/><Relationship Id="rId2" Type="http://schemas.openxmlformats.org/officeDocument/2006/relationships/hyperlink" Target="https://sgpe.sea.sc.gov.br/sgpe/openPage?openAddress=eyJhZGRyZXNzIjoiL2NwYXYvdmlzdWFsaXphclByb2Nlc3NvLmRvP3Byb2Nlc3NvUEs9MTc2MiwyMDAzMywyMDIxIiwiY3VycmVudE1vZHVsZSI6eyJjZE1vZHVsbyI6IlNHUEUiLCJjZFNpc3RlbWEiOiIxIiwibm1Nb2R1bG8iOiIifX0%3D" TargetMode="External"/><Relationship Id="rId16" Type="http://schemas.openxmlformats.org/officeDocument/2006/relationships/hyperlink" Target="https://sgpe.sea.sc.gov.br/sgpe/openPage?openAddress=eyJhZGRyZXNzIjoiL2NwYXYvdmlzdWFsaXphclByb2Nlc3NvLmRvP3Byb2Nlc3NvUEs9MTg1NiwyMDAzMywyMDIyIiwiY3VycmVudE1vZHVsZSI6eyJjZE1vZHVsbyI6IlNHUEUiLCJjZFNpc3RlbWEiOiIxIiwibm1Nb2R1bG8iOiIifX0%3D" TargetMode="External"/><Relationship Id="rId20" Type="http://schemas.openxmlformats.org/officeDocument/2006/relationships/hyperlink" Target="https://sgpe.sea.sc.gov.br/sgpe/openPage?openAddress=eyJhZGRyZXNzIjoiL2NwYXYvdmlzdWFsaXphclByb2Nlc3NvLmRvP3Byb2Nlc3NvUEs9MjM3MSwyMDAzMywyMDIyIiwiY3VycmVudE1vZHVsZSI6eyJjZE1vZHVsbyI6IlNHUEUiLCJjZFNpc3RlbWEiOiIxIiwibm1Nb2R1bG8iOiIifX0%3D" TargetMode="External"/><Relationship Id="rId1" Type="http://schemas.openxmlformats.org/officeDocument/2006/relationships/hyperlink" Target="https://sgpe.sea.sc.gov.br/sgpe/openPage?openAddress=eyJhZGRyZXNzIjoiL2NwYXYvdmlzdWFsaXphclByb2Nlc3NvLmRvP3Byb2Nlc3NvUEs9MjIwLDIwMDMzLDIwMjEiLCJjdXJyZW50TW9kdWxlIjp7ImNkTW9kdWxvIjoiU0dQRSIsImNkU2lzdGVtYSI6IjEiLCJubU1vZHVsbyI6IiJ9fQ%3D%3D" TargetMode="External"/><Relationship Id="rId6" Type="http://schemas.openxmlformats.org/officeDocument/2006/relationships/hyperlink" Target="https://sgpe.sea.sc.gov.br/sgpe/openPage?openAddress=eyJhZGRyZXNzIjoiL2NwYXYvdmlzdWFsaXphclByb2Nlc3NvLmRvP3Byb2Nlc3NvUEs9MTc3NiwyMDAzMywyMDIxIiwiY3VycmVudE1vZHVsZSI6eyJjZE1vZHVsbyI6IlNHUEUiLCJjZFNpc3RlbWEiOiIxIiwibm1Nb2R1bG8iOiIifX0%3D" TargetMode="External"/><Relationship Id="rId11" Type="http://schemas.openxmlformats.org/officeDocument/2006/relationships/hyperlink" Target="https://sgpe.sea.sc.gov.br/sgpe/openPage?openAddress=eyJhZGRyZXNzIjoiL2NwYXYvdmlzdWFsaXphclByb2Nlc3NvLmRvP3Byb2Nlc3NvUEs9MTkxNCwyMDAzMywyMDIxIiwiY3VycmVudE1vZHVsZSI6eyJjZE1vZHVsbyI6IlNHUEUiLCJjZFNpc3RlbWEiOiIxIiwibm1Nb2R1bG8iOiIifX0%3D" TargetMode="External"/><Relationship Id="rId24" Type="http://schemas.openxmlformats.org/officeDocument/2006/relationships/hyperlink" Target="https://sgpe.sea.sc.gov.br/sgpe/openPage?openAddress=eyJhZGRyZXNzIjoiL2NwYXYvdmlzdWFsaXphclByb2Nlc3NvLmRvP3Byb2Nlc3NvUEs9MzQwNiwyMDAzMywyMDIyIiwiY3VycmVudE1vZHVsZSI6eyJjZE1vZHVsbyI6IlNHUEUiLCJjZFNpc3RlbWEiOiIxIiwibm1Nb2R1bG8iOiIifX0%3D" TargetMode="External"/><Relationship Id="rId5" Type="http://schemas.openxmlformats.org/officeDocument/2006/relationships/hyperlink" Target="https://sgpe.sea.sc.gov.br/sgpe/openPage?openAddress=eyJhZGRyZXNzIjoiL2NwYXYvdmlzdWFsaXphclByb2Nlc3NvLmRvP3Byb2Nlc3NvUEs9MTc3NiwyMDAzMywyMDIxIiwiY3VycmVudE1vZHVsZSI6eyJjZE1vZHVsbyI6IlNHUEUiLCJjZFNpc3RlbWEiOiIxIiwibm1Nb2R1bG8iOiIifX0%3D" TargetMode="External"/><Relationship Id="rId15" Type="http://schemas.openxmlformats.org/officeDocument/2006/relationships/hyperlink" Target="https://sgpe.sea.sc.gov.br/sgpe/openPage?openAddress=eyJhZGRyZXNzIjoiL2NwYXYvdmlzdWFsaXphclByb2Nlc3NvLmRvP3Byb2Nlc3NvUEs9MTYzOSwyMDAzMywyMDIyIiwiY3VycmVudE1vZHVsZSI6eyJjZE1vZHVsbyI6IlNHUEUiLCJjZFNpc3RlbWEiOiIxIiwibm1Nb2R1bG8iOiIifX0%3D" TargetMode="External"/><Relationship Id="rId23" Type="http://schemas.openxmlformats.org/officeDocument/2006/relationships/hyperlink" Target="https://sgpe.sea.sc.gov.br/sgpe/openPage?openAddress=eyJhZGRyZXNzIjoiL2NwYXYvdmlzdWFsaXphclByb2Nlc3NvLmRvP3Byb2Nlc3NvUEs9MzQwNiwyMDAzMywyMDIyIiwiY3VycmVudE1vZHVsZSI6eyJjZE1vZHVsbyI6IlNHUEUiLCJjZFNpc3RlbWEiOiIxIiwibm1Nb2R1bG8iOiIifX0%3D" TargetMode="External"/><Relationship Id="rId10" Type="http://schemas.openxmlformats.org/officeDocument/2006/relationships/hyperlink" Target="https://sgpe.sea.sc.gov.br/sgpe/openPage?openAddress=eyJhZGRyZXNzIjoiL2NwYXYvdmlzdWFsaXphclByb2Nlc3NvLmRvP3Byb2Nlc3NvUEs9MTkxNCwyMDAzMywyMDIxIiwiY3VycmVudE1vZHVsZSI6eyJjZE1vZHVsbyI6IlNHUEUiLCJjZFNpc3RlbWEiOiIxIiwibm1Nb2R1bG8iOiIifX0%3D" TargetMode="External"/><Relationship Id="rId19" Type="http://schemas.openxmlformats.org/officeDocument/2006/relationships/hyperlink" Target="https://sgpe.sea.sc.gov.br/sgpe/openPage?openAddress=eyJhZGRyZXNzIjoiL2NwYXYvdmlzdWFsaXphclByb2Nlc3NvLmRvP3Byb2Nlc3NvUEs9MTg1NiwyMDAzMywyMDIyIiwiY3VycmVudE1vZHVsZSI6eyJjZE1vZHVsbyI6IlNHUEUiLCJjZFNpc3RlbWEiOiIxIiwibm1Nb2R1bG8iOiIifX0%3D" TargetMode="External"/><Relationship Id="rId4" Type="http://schemas.openxmlformats.org/officeDocument/2006/relationships/hyperlink" Target="https://sgpe.sea.sc.gov.br/sgpe/openPage?openAddress=eyJhZGRyZXNzIjoiL2NwYXYvdmlzdWFsaXphclByb2Nlc3NvLmRvP3Byb2Nlc3NvUEs9MTc2MiwyMDAzMywyMDIxIiwiY3VycmVudE1vZHVsZSI6eyJjZE1vZHVsbyI6IlNHUEUiLCJjZFNpc3RlbWEiOiIxIiwibm1Nb2R1bG8iOiIifX0%3D" TargetMode="External"/><Relationship Id="rId9" Type="http://schemas.openxmlformats.org/officeDocument/2006/relationships/hyperlink" Target="https://sgpe.sea.sc.gov.br/sgpe/openPage?openAddress=eyJhZGRyZXNzIjoiL2NwYXYvdmlzdWFsaXphclByb2Nlc3NvLmRvP3Byb2Nlc3NvUEs9MTkxNCwyMDAzMywyMDIxIiwiY3VycmVudE1vZHVsZSI6eyJjZE1vZHVsbyI6IlNHUEUiLCJjZFNpc3RlbWEiOiIxIiwibm1Nb2R1bG8iOiIifX0%3D" TargetMode="External"/><Relationship Id="rId14" Type="http://schemas.openxmlformats.org/officeDocument/2006/relationships/hyperlink" Target="https://sgpe.sea.sc.gov.br/sgpe/openPage?openAddress=eyJhZGRyZXNzIjoiL2NwYXYvdmlzdWFsaXphclByb2Nlc3NvLmRvP3Byb2Nlc3NvUEs9MjM5LDIwMDMzLDIwMjIiLCJjdXJyZW50TW9kdWxlIjp7ImNkTW9kdWxvIjoiU0dQRSIsImNkU2lzdGVtYSI6IjEiLCJubU1vZHVsbyI6IiJ9fQ%3D%3D" TargetMode="External"/><Relationship Id="rId22" Type="http://schemas.openxmlformats.org/officeDocument/2006/relationships/hyperlink" Target="https://sgpe.sea.sc.gov.br/sgpe/openPage?openAddress=eyJhZGRyZXNzIjoiL2NwYXYvdmlzdWFsaXphclByb2Nlc3NvLmRvP3Byb2Nlc3NvUEs9MzQwNiwyMDAzMywyMDIyIiwiY3VycmVudE1vZHVsZSI6eyJjZE1vZHVsbyI6IlNHUEUiLCJjZFNpc3RlbWEiOiIxIiwibm1Nb2R1bG8iOiIifX0%3D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gpe.sea.sc.gov.br/sgpe/openPage?openAddress=eyJhZGRyZXNzIjoiL2NwYXYvdmlzdWFsaXphclByb2Nlc3NvLmRvP3Byb2Nlc3NvUEs9MjcwLDIwMDMzLDIwMjMiLCJjdXJyZW50TW9kdWxlIjp7ImNkTW9kdWxvIjoiU0dQRSIsImNkU2lzdGVtYSI6IjEiLCJubU1vZHVsbyI6IiJ9fQ%3D%3D" TargetMode="External"/><Relationship Id="rId13" Type="http://schemas.openxmlformats.org/officeDocument/2006/relationships/hyperlink" Target="https://sgpe.sea.sc.gov.br/sgpe/openPage?openAddress=eyJhZGRyZXNzIjoiL2NwYXYvdmlzdWFsaXphclByb2Nlc3NvLmRvP3Byb2Nlc3NvUEs9NzU0LDIwMDMzLDIwMjMiLCJjdXJyZW50TW9kdWxlIjp7ImNkTW9kdWxvIjoiU0dQRSIsImNkU2lzdGVtYSI6IjEiLCJubU1vZHVsbyI6IiJ9fQ%3D%3D" TargetMode="External"/><Relationship Id="rId18" Type="http://schemas.openxmlformats.org/officeDocument/2006/relationships/comments" Target="../comments4.xml"/><Relationship Id="rId3" Type="http://schemas.openxmlformats.org/officeDocument/2006/relationships/hyperlink" Target="https://sgpe.sea.sc.gov.br/sgpe/openPage?openAddress=eyJhZGRyZXNzIjoiL2NwYXYvdmlzdWFsaXphclByb2Nlc3NvLmRvP3Byb2Nlc3NvUEs9MjEwLDIwMDMzLDIwMjMiLCJjdXJyZW50TW9kdWxlIjp7ImNkTW9kdWxvIjoiU0dQRSIsImNkU2lzdGVtYSI6IjEiLCJubU1vZHVsbyI6IiJ9fQ%3D%3D" TargetMode="External"/><Relationship Id="rId7" Type="http://schemas.openxmlformats.org/officeDocument/2006/relationships/hyperlink" Target="https://sgpe.sea.sc.gov.br/sgpe/openPage?openAddress=eyJhZGRyZXNzIjoiL2NwYXYvdmlzdWFsaXphclByb2Nlc3NvLmRvP3Byb2Nlc3NvUEs9MjUyLDIwMDMzLDIwMjMiLCJjdXJyZW50TW9kdWxlIjp7ImNkTW9kdWxvIjoiU0dQRSIsImNkU2lzdGVtYSI6IjEiLCJubU1vZHVsbyI6IiJ9fQ%3D%3D" TargetMode="External"/><Relationship Id="rId12" Type="http://schemas.openxmlformats.org/officeDocument/2006/relationships/hyperlink" Target="https://sgpe.sea.sc.gov.br/sgpe/openPage?openAddress=eyJhZGRyZXNzIjoiL2NwYXYvdmlzdWFsaXphclByb2Nlc3NvLmRvP3Byb2Nlc3NvUEs9NjU5LDIwMDMzLDIwMjMiLCJjdXJyZW50TW9kdWxlIjp7ImNkTW9kdWxvIjoiU0dQRSIsImNkU2lzdGVtYSI6IjEiLCJubU1vZHVsbyI6IiJ9fQ%3D%3D" TargetMode="External"/><Relationship Id="rId17" Type="http://schemas.openxmlformats.org/officeDocument/2006/relationships/vmlDrawing" Target="../drawings/vmlDrawing4.vml"/><Relationship Id="rId2" Type="http://schemas.openxmlformats.org/officeDocument/2006/relationships/hyperlink" Target="https://sgpe.sea.sc.gov.br/sgpe/openPage?openAddress=eyJhZGRyZXNzIjoiL2NwYXYvdmlzdWFsaXphclByb2Nlc3NvLmRvP3Byb2Nlc3NvUEs9NDIxMywyMDAzMywyMDIyIiwiY3VycmVudE1vZHVsZSI6eyJjZE1vZHVsbyI6IlNHUEUiLCJjZFNpc3RlbWEiOiIxIiwibm1Nb2R1bG8iOiIifX0%3D" TargetMode="External"/><Relationship Id="rId16" Type="http://schemas.openxmlformats.org/officeDocument/2006/relationships/hyperlink" Target="https://sgpe.sea.sc.gov.br/sgpe/openPage?openAddress=eyJhZGRyZXNzIjoiL2NwYXYvdmlzdWFsaXphclByb2Nlc3NvLmRvP3Byb2Nlc3NvUEs9NzU0LDIwMDMzLDIwMjMiLCJjdXJyZW50TW9kdWxlIjp7ImNkTW9kdWxvIjoiU0dQRSIsImNkU2lzdGVtYSI6IjEiLCJubU1vZHVsbyI6IiJ9fQ%3D%3D" TargetMode="External"/><Relationship Id="rId1" Type="http://schemas.openxmlformats.org/officeDocument/2006/relationships/hyperlink" Target="https://sgpe.sea.sc.gov.br/sgpe/openPage?openAddress=eyJhZGRyZXNzIjoiL2NwYXYvdmlzdWFsaXphclByb2Nlc3NvLmRvP3Byb2Nlc3NvUEs9NDE4MCwyMDAzMywyMDIyIiwiY3VycmVudE1vZHVsZSI6eyJjZE1vZHVsbyI6IlNHUEUiLCJjZFNpc3RlbWEiOiIxIiwibm1Nb2R1bG8iOiIifX0%3D" TargetMode="External"/><Relationship Id="rId6" Type="http://schemas.openxmlformats.org/officeDocument/2006/relationships/hyperlink" Target="https://sgpe.sea.sc.gov.br/sgpe/openPage?openAddress=eyJhZGRyZXNzIjoiL2NwYXYvdmlzdWFsaXphclByb2Nlc3NvLmRvP3Byb2Nlc3NvUEs9MjUyLDIwMDMzLDIwMjMiLCJjdXJyZW50TW9kdWxlIjp7ImNkTW9kdWxvIjoiU0dQRSIsImNkU2lzdGVtYSI6IjEiLCJubU1vZHVsbyI6IiJ9fQ%3D%3D" TargetMode="External"/><Relationship Id="rId11" Type="http://schemas.openxmlformats.org/officeDocument/2006/relationships/hyperlink" Target="https://sgpe.sea.sc.gov.br/sgpe/openPage?openAddress=eyJhZGRyZXNzIjoiL2NwYXYvdmlzdWFsaXphclByb2Nlc3NvLmRvP3Byb2Nlc3NvUEs9MjcwLDIwMDMzLDIwMjMiLCJjdXJyZW50TW9kdWxlIjp7ImNkTW9kdWxvIjoiU0dQRSIsImNkU2lzdGVtYSI6IjEiLCJubU1vZHVsbyI6IiJ9fQ%3D%3D" TargetMode="External"/><Relationship Id="rId5" Type="http://schemas.openxmlformats.org/officeDocument/2006/relationships/hyperlink" Target="https://sgpe.sea.sc.gov.br/sgpe/openPage?openAddress=eyJhZGRyZXNzIjoiL2NwYXYvdmlzdWFsaXphclByb2Nlc3NvLmRvP3Byb2Nlc3NvUEs9MjUyLDIwMDMzLDIwMjMiLCJjdXJyZW50TW9kdWxlIjp7ImNkTW9kdWxvIjoiU0dQRSIsImNkU2lzdGVtYSI6IjEiLCJubU1vZHVsbyI6IiJ9fQ%3D%3D" TargetMode="External"/><Relationship Id="rId15" Type="http://schemas.openxmlformats.org/officeDocument/2006/relationships/hyperlink" Target="https://sgpe.sea.sc.gov.br/sgpe/openPage?openAddress=eyJhZGRyZXNzIjoiL2NwYXYvdmlzdWFsaXphclByb2Nlc3NvLmRvP3Byb2Nlc3NvUEs9NzU0LDIwMDMzLDIwMjMiLCJjdXJyZW50TW9kdWxlIjp7ImNkTW9kdWxvIjoiU0dQRSIsImNkU2lzdGVtYSI6IjEiLCJubU1vZHVsbyI6IiJ9fQ%3D%3D" TargetMode="External"/><Relationship Id="rId10" Type="http://schemas.openxmlformats.org/officeDocument/2006/relationships/hyperlink" Target="https://sgpe.sea.sc.gov.br/sgpe/openPage?openAddress=eyJhZGRyZXNzIjoiL2NwYXYvdmlzdWFsaXphclByb2Nlc3NvLmRvP3Byb2Nlc3NvUEs9MjcwLDIwMDMzLDIwMjMiLCJjdXJyZW50TW9kdWxlIjp7ImNkTW9kdWxvIjoiU0dQRSIsImNkU2lzdGVtYSI6IjEiLCJubU1vZHVsbyI6IiJ9fQ%3D%3D" TargetMode="External"/><Relationship Id="rId4" Type="http://schemas.openxmlformats.org/officeDocument/2006/relationships/hyperlink" Target="https://sgpe.sea.sc.gov.br/sgpe/openPage?openAddress=eyJhZGRyZXNzIjoiL2NwYXYvdmlzdWFsaXphclByb2Nlc3NvLmRvP3Byb2Nlc3NvUEs9MjUyLDIwMDMzLDIwMjMiLCJjdXJyZW50TW9kdWxlIjp7ImNkTW9kdWxvIjoiU0dQRSIsImNkU2lzdGVtYSI6IjEiLCJubU1vZHVsbyI6IiJ9fQ%3D%3D" TargetMode="External"/><Relationship Id="rId9" Type="http://schemas.openxmlformats.org/officeDocument/2006/relationships/hyperlink" Target="https://sgpe.sea.sc.gov.br/sgpe/openPage?openAddress=eyJhZGRyZXNzIjoiL2NwYXYvdmlzdWFsaXphclByb2Nlc3NvLmRvP3Byb2Nlc3NvUEs9MjcwLDIwMDMzLDIwMjMiLCJjdXJyZW50TW9kdWxlIjp7ImNkTW9kdWxvIjoiU0dQRSIsImNkU2lzdGVtYSI6IjEiLCJubU1vZHVsbyI6IiJ9fQ%3D%3D" TargetMode="External"/><Relationship Id="rId14" Type="http://schemas.openxmlformats.org/officeDocument/2006/relationships/hyperlink" Target="https://sgpe.sea.sc.gov.br/sgpe/openPage?openAddress=eyJhZGRyZXNzIjoiL2NwYXYvdmlzdWFsaXphclByb2Nlc3NvLmRvP3Byb2Nlc3NvUEs9NzU0LDIwMDMzLDIwMjMiLCJjdXJyZW50TW9kdWxlIjp7ImNkTW9kdWxvIjoiU0dQRSIsImNkU2lzdGVtYSI6IjEiLCJubU1vZHVsbyI6IiJ9fQ%3D%3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m4jwHmP67obGheFM8GjPOgWes-qI6bdt/view?usp=sharing" TargetMode="External"/><Relationship Id="rId7" Type="http://schemas.openxmlformats.org/officeDocument/2006/relationships/hyperlink" Target="https://sgpe.sea.sc.gov.br/sgpe/openPage?openAddress=eyJhZGRyZXNzIjoiL2NwYXYvdmlzdWFsaXphclByb2Nlc3NvLmRvP3Byb2Nlc3NvUEs9NDIzMiwyMDAzMywyMDIyIiwiY3VycmVudE1vZHVsZSI6eyJjZE1vZHVsbyI6IlNHUEUiLCJjZFNpc3RlbWEiOiIxIiwibm1Nb2R1bG8iOiIifX0%3D" TargetMode="External"/><Relationship Id="rId2" Type="http://schemas.openxmlformats.org/officeDocument/2006/relationships/hyperlink" Target="https://drive.google.com/file/d/11QuOXD48D7OWTZtpDJSBZ7k2l4vvM697/view?usp=sharing" TargetMode="External"/><Relationship Id="rId1" Type="http://schemas.openxmlformats.org/officeDocument/2006/relationships/hyperlink" Target="https://drive.google.com/file/d/1q4wt0uNPu9NOPHUHpiq44KfQUurKEku7/view?usp=sharing" TargetMode="External"/><Relationship Id="rId6" Type="http://schemas.openxmlformats.org/officeDocument/2006/relationships/hyperlink" Target="https://sgpe.sea.sc.gov.br/sgpe/openPage?openAddress=eyJhZGRyZXNzIjoiL2NwYXYvdmlzdWFsaXphclByb2Nlc3NvLmRvP3Byb2Nlc3NvUEs9NDIzMiwyMDAzMywyMDIyIiwiY3VycmVudE1vZHVsZSI6eyJjZE1vZHVsbyI6IlNHUEUiLCJjZFNpc3RlbWEiOiIxIiwibm1Nb2R1bG8iOiIifX0%3D" TargetMode="External"/><Relationship Id="rId5" Type="http://schemas.openxmlformats.org/officeDocument/2006/relationships/hyperlink" Target="https://sgpe.sea.sc.gov.br/sgpe/openPage?openAddress=eyJhZGRyZXNzIjoiL2NwYXYvdmlzdWFsaXphclByb2Nlc3NvLmRvP3Byb2Nlc3NvUEs9NDIzMiwyMDAzMywyMDIyIiwiY3VycmVudE1vZHVsZSI6eyJjZE1vZHVsbyI6IlNHUEUiLCJjZFNpc3RlbWEiOiIxIiwibm1Nb2R1bG8iOiIifX0%3D" TargetMode="External"/><Relationship Id="rId4" Type="http://schemas.openxmlformats.org/officeDocument/2006/relationships/hyperlink" Target="https://sgpe.sea.sc.gov.br/sgpe/openPage?openAddress=eyJhZGRyZXNzIjoiL2NwYXYvdmlzdWFsaXphclByb2Nlc3NvLmRvP3Byb2Nlc3NvUEs9NDIzMiwyMDAzMywyMDIyIiwiY3VycmVudE1vZHVsZSI6eyJjZE1vZHVsbyI6IlNHUEUiLCJjZFNpc3RlbWEiOiIxIiwibm1Nb2R1bG8iOiIifX0%3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gpe.sea.sc.gov.br/sgpe/openPage?openAddress=eyJhZGRyZXNzIjoiL2NwYXYvdmlzdWFsaXphclByb2Nlc3NvLmRvP3Byb2Nlc3NvUEs9NDIxMywyMDAzMywyMDIyIiwiY3VycmVudE1vZHVsZSI6eyJjZE1vZHVsbyI6IlNHUEUiLCJjZFNpc3RlbWEiOiIxIiwibm1Nb2R1bG8iOiIifX0%3D" TargetMode="External"/><Relationship Id="rId13" Type="http://schemas.openxmlformats.org/officeDocument/2006/relationships/hyperlink" Target="https://sgpe.sea.sc.gov.br/sgpe/openPage?openAddress=eyJhZGRyZXNzIjoiL2NwYXYvdmlzdWFsaXphclByb2Nlc3NvLmRvP3Byb2Nlc3NvUEs9MzA4LDIwMDMzLDIwMjMiLCJjdXJyZW50TW9kdWxlIjp7ImNkTW9kdWxvIjoiU0dQRSIsImNkU2lzdGVtYSI6IjEiLCJubU1vZHVsbyI6IiJ9fQ%3D%3D" TargetMode="External"/><Relationship Id="rId3" Type="http://schemas.openxmlformats.org/officeDocument/2006/relationships/hyperlink" Target="https://sgpe.sea.sc.gov.br/sgpe/openPage?openAddress=eyJhZGRyZXNzIjoiL2NwYXYvdmlzdWFsaXphclByb2Nlc3NvLmRvP3Byb2Nlc3NvUEs9NDE4MCwyMDAzMywyMDIyIiwiY3VycmVudE1vZHVsZSI6eyJjZE1vZHVsbyI6IlNHUEUiLCJjZFNpc3RlbWEiOiIxIiwibm1Nb2R1bG8iOiIifX0%3D" TargetMode="External"/><Relationship Id="rId7" Type="http://schemas.openxmlformats.org/officeDocument/2006/relationships/hyperlink" Target="https://sgpe.sea.sc.gov.br/sgpe/openPage?openAddress=eyJhZGRyZXNzIjoiL2NwYXYvdmlzdWFsaXphclByb2Nlc3NvLmRvP3Byb2Nlc3NvUEs9NDIxMywyMDAzMywyMDIyIiwiY3VycmVudE1vZHVsZSI6eyJjZE1vZHVsbyI6IlNHUEUiLCJjZFNpc3RlbWEiOiIxIiwibm1Nb2R1bG8iOiIifX0%3D" TargetMode="External"/><Relationship Id="rId12" Type="http://schemas.openxmlformats.org/officeDocument/2006/relationships/hyperlink" Target="https://sgpe.sea.sc.gov.br/sgpe/openPage?openAddress=eyJhZGRyZXNzIjoiL2NwYXYvdmlzdWFsaXphclByb2Nlc3NvLmRvP3Byb2Nlc3NvUEs9MzA4LDIwMDMzLDIwMjMiLCJjdXJyZW50TW9kdWxlIjp7ImNkTW9kdWxvIjoiU0dQRSIsImNkU2lzdGVtYSI6IjEiLCJubU1vZHVsbyI6IiJ9fQ%3D%3D" TargetMode="External"/><Relationship Id="rId2" Type="http://schemas.openxmlformats.org/officeDocument/2006/relationships/hyperlink" Target="https://sgpe.sea.sc.gov.br/sgpe/openPage?openAddress=eyJhZGRyZXNzIjoiL2NwYXYvdmlzdWFsaXphclByb2Nlc3NvLmRvP3Byb2Nlc3NvUEs9NDE0OSwyMDAzMywyMDIyIiwiY3VycmVudE1vZHVsZSI6eyJjZE1vZHVsbyI6IlNHUEUiLCJjZFNpc3RlbWEiOiIxIiwibm1Nb2R1bG8iOiIifX0%3D" TargetMode="External"/><Relationship Id="rId1" Type="http://schemas.openxmlformats.org/officeDocument/2006/relationships/hyperlink" Target="https://sgpe.sea.sc.gov.br/sgpe/openPage?openAddress=eyJhZGRyZXNzIjoiL2NwYXYvdmlzdWFsaXphclByb2Nlc3NvLmRvP3Byb2Nlc3NvUEs9NDA3MiwyMDAzMywyMDIyIiwiY3VycmVudE1vZHVsZSI6eyJjZE1vZHVsbyI6IlNHUEUiLCJjZFNpc3RlbWEiOiIxIiwibm1Nb2R1bG8iOiIifX0%3D" TargetMode="External"/><Relationship Id="rId6" Type="http://schemas.openxmlformats.org/officeDocument/2006/relationships/hyperlink" Target="https://sgpe.sea.sc.gov.br/sgpe/openPage?openAddress=eyJhZGRyZXNzIjoiL2NwYXYvdmlzdWFsaXphclByb2Nlc3NvLmRvP3Byb2Nlc3NvUEs9NDIxMywyMDAzMywyMDIyIiwiY3VycmVudE1vZHVsZSI6eyJjZE1vZHVsbyI6IlNHUEUiLCJjZFNpc3RlbWEiOiIxIiwibm1Nb2R1bG8iOiIifX0%3D" TargetMode="External"/><Relationship Id="rId11" Type="http://schemas.openxmlformats.org/officeDocument/2006/relationships/hyperlink" Target="https://sgpe.sea.sc.gov.br/sgpe/openPage?openAddress=eyJhZGRyZXNzIjoiL2NwYXYvdmlzdWFsaXphclByb2Nlc3NvLmRvP3Byb2Nlc3NvUEs9MzA4LDIwMDMzLDIwMjMiLCJjdXJyZW50TW9kdWxlIjp7ImNkTW9kdWxvIjoiU0dQRSIsImNkU2lzdGVtYSI6IjEiLCJubU1vZHVsbyI6IiJ9fQ%3D%3D" TargetMode="External"/><Relationship Id="rId5" Type="http://schemas.openxmlformats.org/officeDocument/2006/relationships/hyperlink" Target="https://sgpe.sea.sc.gov.br/sgpe/openPage?openAddress=eyJhZGRyZXNzIjoiL2NwYXYvdmlzdWFsaXphclByb2Nlc3NvLmRvP3Byb2Nlc3NvUEs9NDE4MCwyMDAzMywyMDIyIiwiY3VycmVudE1vZHVsZSI6eyJjZE1vZHVsbyI6IlNHUEUiLCJjZFNpc3RlbWEiOiIxIiwibm1Nb2R1bG8iOiIifX0%3D" TargetMode="External"/><Relationship Id="rId10" Type="http://schemas.openxmlformats.org/officeDocument/2006/relationships/hyperlink" Target="https://sgpe.sea.sc.gov.br/sgpe/openPage?openAddress=eyJhZGRyZXNzIjoiL2NwYXYvdmlzdWFsaXphclByb2Nlc3NvLmRvP3Byb2Nlc3NvUEs9MzA4LDIwMDMzLDIwMjMiLCJjdXJyZW50TW9kdWxlIjp7ImNkTW9kdWxvIjoiU0dQRSIsImNkU2lzdGVtYSI6IjEiLCJubU1vZHVsbyI6IiJ9fQ%3D%3D" TargetMode="External"/><Relationship Id="rId4" Type="http://schemas.openxmlformats.org/officeDocument/2006/relationships/hyperlink" Target="https://sgpe.sea.sc.gov.br/sgpe/openPage?openAddress=eyJhZGRyZXNzIjoiL2NwYXYvdmlzdWFsaXphclByb2Nlc3NvLmRvP3Byb2Nlc3NvUEs9NDE4MCwyMDAzMywyMDIyIiwiY3VycmVudE1vZHVsZSI6eyJjZE1vZHVsbyI6IlNHUEUiLCJjZFNpc3RlbWEiOiIxIiwibm1Nb2R1bG8iOiIifX0%3D" TargetMode="External"/><Relationship Id="rId9" Type="http://schemas.openxmlformats.org/officeDocument/2006/relationships/hyperlink" Target="https://sgpe.sea.sc.gov.br/sgpe/openPage?openAddress=eyJhZGRyZXNzIjoiL2NwYXYvdmlzdWFsaXphclByb2Nlc3NvLmRvP3Byb2Nlc3NvUEs9NDI0OCwyMDAzMywyMDIyIiwiY3VycmVudE1vZHVsZSI6eyJjZE1vZHVsbyI6IlNHUEUiLCJjZFNpc3RlbWEiOiIxIiwibm1Nb2R1bG8iOiIifX0%3D" TargetMode="External"/><Relationship Id="rId14" Type="http://schemas.openxmlformats.org/officeDocument/2006/relationships/hyperlink" Target="https://sgpe.sea.sc.gov.br/sgpe/openPage?openAddress=eyJhZGRyZXNzIjoiL2NwYXYvdmlzdWFsaXphclByb2Nlc3NvLmRvP3Byb2Nlc3NvUEs9NDk1LDIwMDMzLDIwMjMiLCJjdXJyZW50TW9kdWxlIjp7ImNkTW9kdWxvIjoiU0dQRSIsImNkU2lzdGVtYSI6IjEiLCJubU1vZHVsbyI6IiJ9fQ%3D%3D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Relationship Id="rId3" Type="http://schemas.openxmlformats.org/officeDocument/2006/relationships/hyperlink" Target="https://sgpe.sea.sc.gov.br/sgpe/openPage?openAddress=eyJhZGRyZXNzIjoiL2NwYXYvdmlzdWFsaXphclByb2Nlc3NvLmRvP3Byb2Nlc3NvUEs9NzQ1LDIwMDMzLDIwMjIiLCJjdXJyZW50TW9kdWxlIjp7ImNkTW9kdWxvIjoiU0dQRSIsImNkU2lzdGVtYSI6IjEiLCJubU1vZHVsbyI6IiJ9fQ%3D%3D" TargetMode="External"/><Relationship Id="rId7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Relationship Id="rId2" Type="http://schemas.openxmlformats.org/officeDocument/2006/relationships/hyperlink" Target="https://sgpe.sea.sc.gov.br/sgpe/openPage?openAddress=eyJhZGRyZXNzIjoiL2NwYXYvdmlzdWFsaXphclByb2Nlc3NvLmRvP3Byb2Nlc3NvUEs9NzQ1LDIwMDMzLDIwMjIiLCJjdXJyZW50TW9kdWxlIjp7ImNkTW9kdWxvIjoiU0dQRSIsImNkU2lzdGVtYSI6IjEiLCJubU1vZHVsbyI6IiJ9fQ%3D%3D" TargetMode="External"/><Relationship Id="rId1" Type="http://schemas.openxmlformats.org/officeDocument/2006/relationships/hyperlink" Target="https://sgpe.sea.sc.gov.br/sgpe/openPage?openAddress=eyJhZGRyZXNzIjoiL2NwYXYvdmlzdWFsaXphclByb2Nlc3NvLmRvP3Byb2Nlc3NvUEs9MjUyMywyMDAzMywyMDIxIiwiY3VycmVudE1vZHVsZSI6eyJjZE1vZHVsbyI6IlNHUEUiLCJjZFNpc3RlbWEiOiIxIiwibm1Nb2R1bG8iOiIifX0%3D" TargetMode="External"/><Relationship Id="rId6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Relationship Id="rId5" Type="http://schemas.openxmlformats.org/officeDocument/2006/relationships/hyperlink" Target="https://sgpe.sea.sc.gov.br/sgpe/openPage?openAddress=eyJhZGRyZXNzIjoiL2NwYXYvdmlzdWFsaXphclByb2Nlc3NvLmRvP3Byb2Nlc3NvUEs9NzQ1LDIwMDMzLDIwMjIiLCJjdXJyZW50TW9kdWxlIjp7ImNkTW9kdWxvIjoiU0dQRSIsImNkU2lzdGVtYSI6IjEiLCJubU1vZHVsbyI6IiJ9fQ%3D%3D" TargetMode="External"/><Relationship Id="rId4" Type="http://schemas.openxmlformats.org/officeDocument/2006/relationships/hyperlink" Target="https://sgpe.sea.sc.gov.br/sgpe/openPage?openAddress=eyJhZGRyZXNzIjoiL2NwYXYvdmlzdWFsaXphclByb2Nlc3NvLmRvP3Byb2Nlc3NvUEs9NzQ1LDIwMDMzLDIwMjIiLCJjdXJyZW50TW9kdWxlIjp7ImNkTW9kdWxvIjoiU0dQRSIsImNkU2lzdGVtYSI6IjEiLCJubU1vZHVsbyI6IiJ9fQ%3D%3D" TargetMode="External"/><Relationship Id="rId9" Type="http://schemas.openxmlformats.org/officeDocument/2006/relationships/hyperlink" Target="https://sgpe.sea.sc.gov.br/sgpe/openPage?openAddress=eyJhZGRyZXNzIjoiL2NwYXYvdmlzdWFsaXphclByb2Nlc3NvLmRvP3Byb2Nlc3NvUEs9MTI0MSwyMDAzMywyMDIyIiwiY3VycmVudE1vZHVsZSI6eyJjZE1vZHVsbyI6IlNHUEUiLCJjZFNpc3RlbWEiOiIxIiwibm1Nb2R1bG8iOiIifX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997"/>
  <sheetViews>
    <sheetView showGridLines="0" workbookViewId="0"/>
  </sheetViews>
  <sheetFormatPr defaultColWidth="12.5546875" defaultRowHeight="15.75" customHeight="1"/>
  <cols>
    <col min="1" max="1" width="18.44140625" customWidth="1"/>
    <col min="2" max="2" width="18.33203125" customWidth="1"/>
    <col min="3" max="3" width="3" customWidth="1"/>
    <col min="4" max="4" width="18.6640625" customWidth="1"/>
    <col min="5" max="5" width="23.44140625" customWidth="1"/>
    <col min="6" max="6" width="3" customWidth="1"/>
  </cols>
  <sheetData>
    <row r="1" spans="1:6" ht="15.75" customHeight="1">
      <c r="A1" s="1" t="s">
        <v>0</v>
      </c>
      <c r="B1" s="2" t="s">
        <v>1</v>
      </c>
      <c r="C1" s="3"/>
      <c r="D1" s="4" t="s">
        <v>1</v>
      </c>
      <c r="E1" s="4" t="s">
        <v>2</v>
      </c>
      <c r="F1" s="3"/>
    </row>
    <row r="2" spans="1:6" ht="15.75" customHeight="1">
      <c r="A2" s="5" t="s">
        <v>3</v>
      </c>
      <c r="B2" s="6" t="s">
        <v>4</v>
      </c>
      <c r="D2" s="7" t="s">
        <v>5</v>
      </c>
      <c r="E2" s="8" t="s">
        <v>6</v>
      </c>
    </row>
    <row r="3" spans="1:6" ht="15.75" customHeight="1">
      <c r="A3" s="9" t="s">
        <v>7</v>
      </c>
      <c r="B3" s="10" t="s">
        <v>8</v>
      </c>
      <c r="D3" s="7" t="s">
        <v>9</v>
      </c>
      <c r="E3" s="11" t="s">
        <v>10</v>
      </c>
    </row>
    <row r="4" spans="1:6" ht="15.75" customHeight="1">
      <c r="A4" s="9" t="s">
        <v>11</v>
      </c>
      <c r="B4" s="10" t="s">
        <v>12</v>
      </c>
      <c r="D4" s="7" t="s">
        <v>13</v>
      </c>
      <c r="E4" s="11" t="s">
        <v>14</v>
      </c>
    </row>
    <row r="5" spans="1:6" ht="15.75" customHeight="1">
      <c r="A5" s="9" t="s">
        <v>15</v>
      </c>
      <c r="B5" s="10" t="s">
        <v>12</v>
      </c>
      <c r="D5" s="7" t="s">
        <v>16</v>
      </c>
      <c r="E5" s="11" t="s">
        <v>17</v>
      </c>
    </row>
    <row r="6" spans="1:6" ht="15.75" customHeight="1">
      <c r="A6" s="9" t="s">
        <v>18</v>
      </c>
      <c r="B6" s="10" t="s">
        <v>19</v>
      </c>
      <c r="D6" s="7" t="s">
        <v>20</v>
      </c>
      <c r="E6" s="11" t="s">
        <v>21</v>
      </c>
    </row>
    <row r="7" spans="1:6" ht="15.75" customHeight="1">
      <c r="A7" s="9" t="s">
        <v>22</v>
      </c>
      <c r="B7" s="10" t="s">
        <v>23</v>
      </c>
      <c r="D7" s="7" t="s">
        <v>24</v>
      </c>
      <c r="E7" s="11" t="s">
        <v>25</v>
      </c>
    </row>
    <row r="8" spans="1:6" ht="15.75" customHeight="1">
      <c r="A8" s="9" t="s">
        <v>26</v>
      </c>
      <c r="B8" s="10" t="s">
        <v>23</v>
      </c>
      <c r="D8" s="7" t="s">
        <v>27</v>
      </c>
      <c r="E8" s="11" t="s">
        <v>28</v>
      </c>
    </row>
    <row r="9" spans="1:6" ht="15.75" customHeight="1">
      <c r="A9" s="9" t="s">
        <v>29</v>
      </c>
      <c r="B9" s="10" t="s">
        <v>30</v>
      </c>
      <c r="D9" s="7" t="s">
        <v>31</v>
      </c>
      <c r="E9" s="11" t="s">
        <v>32</v>
      </c>
    </row>
    <row r="10" spans="1:6" ht="15.75" customHeight="1">
      <c r="A10" s="9" t="s">
        <v>33</v>
      </c>
      <c r="B10" s="10" t="s">
        <v>30</v>
      </c>
      <c r="D10" s="7" t="s">
        <v>34</v>
      </c>
      <c r="E10" s="11" t="s">
        <v>35</v>
      </c>
    </row>
    <row r="11" spans="1:6" ht="15.75" customHeight="1">
      <c r="A11" s="9" t="s">
        <v>36</v>
      </c>
      <c r="B11" s="10" t="s">
        <v>37</v>
      </c>
      <c r="D11" s="7" t="s">
        <v>38</v>
      </c>
      <c r="E11" s="11" t="s">
        <v>39</v>
      </c>
    </row>
    <row r="12" spans="1:6" ht="15.75" customHeight="1">
      <c r="A12" s="9" t="s">
        <v>40</v>
      </c>
      <c r="B12" s="10" t="s">
        <v>41</v>
      </c>
      <c r="D12" s="7" t="s">
        <v>42</v>
      </c>
      <c r="E12" s="11" t="s">
        <v>43</v>
      </c>
    </row>
    <row r="13" spans="1:6" ht="15.75" customHeight="1">
      <c r="A13" s="9" t="s">
        <v>44</v>
      </c>
      <c r="B13" s="10" t="s">
        <v>30</v>
      </c>
      <c r="D13" s="7" t="s">
        <v>45</v>
      </c>
      <c r="E13" s="11" t="s">
        <v>46</v>
      </c>
    </row>
    <row r="14" spans="1:6" ht="15.75" customHeight="1">
      <c r="A14" s="9" t="s">
        <v>47</v>
      </c>
      <c r="B14" s="10" t="s">
        <v>48</v>
      </c>
      <c r="D14" s="7" t="s">
        <v>49</v>
      </c>
      <c r="E14" s="11" t="s">
        <v>50</v>
      </c>
    </row>
    <row r="15" spans="1:6" ht="15.75" customHeight="1">
      <c r="A15" s="9" t="s">
        <v>51</v>
      </c>
      <c r="B15" s="10" t="s">
        <v>30</v>
      </c>
      <c r="D15" s="7" t="s">
        <v>52</v>
      </c>
      <c r="E15" s="11" t="s">
        <v>53</v>
      </c>
    </row>
    <row r="16" spans="1:6" ht="15.75" customHeight="1">
      <c r="A16" s="9" t="s">
        <v>54</v>
      </c>
      <c r="B16" s="10" t="s">
        <v>30</v>
      </c>
      <c r="D16" s="7" t="s">
        <v>55</v>
      </c>
      <c r="E16" s="11" t="s">
        <v>56</v>
      </c>
    </row>
    <row r="17" spans="1:5" ht="15.75" customHeight="1">
      <c r="A17" s="9" t="s">
        <v>57</v>
      </c>
      <c r="B17" s="10" t="s">
        <v>58</v>
      </c>
      <c r="D17" s="7" t="s">
        <v>59</v>
      </c>
      <c r="E17" s="8" t="s">
        <v>60</v>
      </c>
    </row>
    <row r="18" spans="1:5" ht="15.75" customHeight="1">
      <c r="A18" s="9" t="s">
        <v>61</v>
      </c>
      <c r="B18" s="10" t="s">
        <v>37</v>
      </c>
      <c r="D18" s="7" t="s">
        <v>62</v>
      </c>
      <c r="E18" s="11" t="s">
        <v>63</v>
      </c>
    </row>
    <row r="19" spans="1:5" ht="15.75" customHeight="1">
      <c r="A19" s="9" t="s">
        <v>64</v>
      </c>
      <c r="B19" s="10" t="s">
        <v>65</v>
      </c>
      <c r="D19" s="7" t="s">
        <v>66</v>
      </c>
      <c r="E19" s="7" t="s">
        <v>67</v>
      </c>
    </row>
    <row r="20" spans="1:5" ht="15.75" customHeight="1">
      <c r="A20" s="9" t="s">
        <v>68</v>
      </c>
      <c r="B20" s="10" t="s">
        <v>69</v>
      </c>
      <c r="D20" s="7" t="s">
        <v>70</v>
      </c>
      <c r="E20" s="11" t="s">
        <v>71</v>
      </c>
    </row>
    <row r="21" spans="1:5" ht="15.75" customHeight="1">
      <c r="A21" s="9" t="s">
        <v>72</v>
      </c>
      <c r="B21" s="10" t="s">
        <v>73</v>
      </c>
      <c r="D21" s="7" t="s">
        <v>74</v>
      </c>
      <c r="E21" s="11" t="s">
        <v>75</v>
      </c>
    </row>
    <row r="22" spans="1:5" ht="13.2">
      <c r="A22" s="9" t="s">
        <v>76</v>
      </c>
      <c r="B22" s="10" t="s">
        <v>77</v>
      </c>
    </row>
    <row r="23" spans="1:5" ht="13.2">
      <c r="A23" s="9" t="s">
        <v>78</v>
      </c>
      <c r="B23" s="10" t="s">
        <v>37</v>
      </c>
    </row>
    <row r="24" spans="1:5" ht="13.2">
      <c r="A24" s="9" t="s">
        <v>79</v>
      </c>
      <c r="B24" s="10" t="s">
        <v>58</v>
      </c>
    </row>
    <row r="25" spans="1:5" ht="13.2">
      <c r="A25" s="9" t="s">
        <v>80</v>
      </c>
      <c r="B25" s="10" t="s">
        <v>12</v>
      </c>
    </row>
    <row r="26" spans="1:5" ht="13.2">
      <c r="A26" s="9" t="s">
        <v>81</v>
      </c>
      <c r="B26" s="10" t="s">
        <v>12</v>
      </c>
    </row>
    <row r="27" spans="1:5" ht="13.2">
      <c r="A27" s="9" t="s">
        <v>82</v>
      </c>
      <c r="B27" s="10" t="s">
        <v>69</v>
      </c>
    </row>
    <row r="28" spans="1:5" ht="13.2">
      <c r="A28" s="9" t="s">
        <v>83</v>
      </c>
      <c r="B28" s="10" t="s">
        <v>65</v>
      </c>
    </row>
    <row r="29" spans="1:5" ht="13.2">
      <c r="A29" s="9" t="s">
        <v>84</v>
      </c>
      <c r="B29" s="10" t="s">
        <v>85</v>
      </c>
    </row>
    <row r="30" spans="1:5" ht="13.2">
      <c r="A30" s="9" t="s">
        <v>86</v>
      </c>
      <c r="B30" s="10" t="s">
        <v>69</v>
      </c>
    </row>
    <row r="31" spans="1:5" ht="13.2">
      <c r="A31" s="9" t="s">
        <v>87</v>
      </c>
      <c r="B31" s="10" t="s">
        <v>85</v>
      </c>
    </row>
    <row r="32" spans="1:5" ht="13.2">
      <c r="A32" s="9" t="s">
        <v>88</v>
      </c>
      <c r="B32" s="10" t="s">
        <v>89</v>
      </c>
    </row>
    <row r="33" spans="1:2" ht="13.2">
      <c r="A33" s="9" t="s">
        <v>90</v>
      </c>
      <c r="B33" s="10" t="s">
        <v>41</v>
      </c>
    </row>
    <row r="34" spans="1:2" ht="13.2">
      <c r="A34" s="9" t="s">
        <v>91</v>
      </c>
      <c r="B34" s="10" t="s">
        <v>41</v>
      </c>
    </row>
    <row r="35" spans="1:2" ht="13.2">
      <c r="A35" s="9" t="s">
        <v>92</v>
      </c>
      <c r="B35" s="10" t="s">
        <v>93</v>
      </c>
    </row>
    <row r="36" spans="1:2" ht="13.2">
      <c r="A36" s="9" t="s">
        <v>94</v>
      </c>
      <c r="B36" s="10" t="s">
        <v>95</v>
      </c>
    </row>
    <row r="37" spans="1:2" ht="13.2">
      <c r="A37" s="9" t="s">
        <v>96</v>
      </c>
      <c r="B37" s="10" t="s">
        <v>41</v>
      </c>
    </row>
    <row r="38" spans="1:2" ht="13.2">
      <c r="A38" s="9" t="s">
        <v>97</v>
      </c>
      <c r="B38" s="10" t="s">
        <v>58</v>
      </c>
    </row>
    <row r="39" spans="1:2" ht="13.2">
      <c r="A39" s="9" t="s">
        <v>98</v>
      </c>
      <c r="B39" s="10" t="s">
        <v>30</v>
      </c>
    </row>
    <row r="40" spans="1:2" ht="13.2">
      <c r="A40" s="9" t="s">
        <v>99</v>
      </c>
      <c r="B40" s="10" t="s">
        <v>58</v>
      </c>
    </row>
    <row r="41" spans="1:2" ht="13.2">
      <c r="A41" s="9" t="s">
        <v>100</v>
      </c>
      <c r="B41" s="10" t="s">
        <v>48</v>
      </c>
    </row>
    <row r="42" spans="1:2" ht="13.2">
      <c r="A42" s="9" t="s">
        <v>101</v>
      </c>
      <c r="B42" s="10" t="s">
        <v>48</v>
      </c>
    </row>
    <row r="43" spans="1:2" ht="13.2">
      <c r="A43" s="9" t="s">
        <v>102</v>
      </c>
      <c r="B43" s="10" t="s">
        <v>8</v>
      </c>
    </row>
    <row r="44" spans="1:2" ht="13.2">
      <c r="A44" s="9" t="s">
        <v>103</v>
      </c>
      <c r="B44" s="10" t="s">
        <v>104</v>
      </c>
    </row>
    <row r="45" spans="1:2" ht="13.2">
      <c r="A45" s="9" t="s">
        <v>105</v>
      </c>
      <c r="B45" s="10" t="s">
        <v>48</v>
      </c>
    </row>
    <row r="46" spans="1:2" ht="13.2">
      <c r="A46" s="9" t="s">
        <v>106</v>
      </c>
      <c r="B46" s="10" t="s">
        <v>85</v>
      </c>
    </row>
    <row r="47" spans="1:2" ht="13.2">
      <c r="A47" s="9" t="s">
        <v>107</v>
      </c>
      <c r="B47" s="10" t="s">
        <v>58</v>
      </c>
    </row>
    <row r="48" spans="1:2" ht="13.2">
      <c r="A48" s="9" t="s">
        <v>108</v>
      </c>
      <c r="B48" s="10" t="s">
        <v>73</v>
      </c>
    </row>
    <row r="49" spans="1:2" ht="13.2">
      <c r="A49" s="9" t="s">
        <v>109</v>
      </c>
      <c r="B49" s="10" t="s">
        <v>12</v>
      </c>
    </row>
    <row r="50" spans="1:2" ht="13.2">
      <c r="A50" s="9" t="s">
        <v>110</v>
      </c>
      <c r="B50" s="10" t="s">
        <v>4</v>
      </c>
    </row>
    <row r="51" spans="1:2" ht="13.2">
      <c r="A51" s="9" t="s">
        <v>111</v>
      </c>
      <c r="B51" s="10" t="s">
        <v>58</v>
      </c>
    </row>
    <row r="52" spans="1:2" ht="13.2">
      <c r="A52" s="9" t="s">
        <v>112</v>
      </c>
      <c r="B52" s="10" t="s">
        <v>77</v>
      </c>
    </row>
    <row r="53" spans="1:2" ht="13.2">
      <c r="A53" s="9" t="s">
        <v>113</v>
      </c>
      <c r="B53" s="10" t="s">
        <v>104</v>
      </c>
    </row>
    <row r="54" spans="1:2" ht="13.2">
      <c r="A54" s="9" t="s">
        <v>114</v>
      </c>
      <c r="B54" s="10" t="s">
        <v>77</v>
      </c>
    </row>
    <row r="55" spans="1:2" ht="13.2">
      <c r="A55" s="9" t="s">
        <v>115</v>
      </c>
      <c r="B55" s="10" t="s">
        <v>85</v>
      </c>
    </row>
    <row r="56" spans="1:2" ht="13.2">
      <c r="A56" s="9" t="s">
        <v>116</v>
      </c>
      <c r="B56" s="10" t="s">
        <v>65</v>
      </c>
    </row>
    <row r="57" spans="1:2" ht="13.2">
      <c r="A57" s="9" t="s">
        <v>117</v>
      </c>
      <c r="B57" s="10" t="s">
        <v>48</v>
      </c>
    </row>
    <row r="58" spans="1:2" ht="13.2">
      <c r="A58" s="9" t="s">
        <v>118</v>
      </c>
      <c r="B58" s="10" t="s">
        <v>104</v>
      </c>
    </row>
    <row r="59" spans="1:2" ht="13.2">
      <c r="A59" s="9" t="s">
        <v>119</v>
      </c>
      <c r="B59" s="10" t="s">
        <v>4</v>
      </c>
    </row>
    <row r="60" spans="1:2" ht="13.2">
      <c r="A60" s="9" t="s">
        <v>120</v>
      </c>
      <c r="B60" s="10" t="s">
        <v>30</v>
      </c>
    </row>
    <row r="61" spans="1:2" ht="13.2">
      <c r="A61" s="9" t="s">
        <v>121</v>
      </c>
      <c r="B61" s="10" t="s">
        <v>95</v>
      </c>
    </row>
    <row r="62" spans="1:2" ht="13.2">
      <c r="A62" s="9" t="s">
        <v>122</v>
      </c>
      <c r="B62" s="10" t="s">
        <v>48</v>
      </c>
    </row>
    <row r="63" spans="1:2" ht="13.2">
      <c r="A63" s="9" t="s">
        <v>123</v>
      </c>
      <c r="B63" s="10" t="s">
        <v>19</v>
      </c>
    </row>
    <row r="64" spans="1:2" ht="13.2">
      <c r="A64" s="9" t="s">
        <v>124</v>
      </c>
      <c r="B64" s="10" t="s">
        <v>73</v>
      </c>
    </row>
    <row r="65" spans="1:2" ht="13.2">
      <c r="A65" s="9" t="s">
        <v>125</v>
      </c>
      <c r="B65" s="10" t="s">
        <v>19</v>
      </c>
    </row>
    <row r="66" spans="1:2" ht="13.2">
      <c r="A66" s="9" t="s">
        <v>126</v>
      </c>
      <c r="B66" s="10" t="s">
        <v>23</v>
      </c>
    </row>
    <row r="67" spans="1:2" ht="13.2">
      <c r="A67" s="9" t="s">
        <v>127</v>
      </c>
      <c r="B67" s="10" t="s">
        <v>4</v>
      </c>
    </row>
    <row r="68" spans="1:2" ht="13.2">
      <c r="A68" s="9" t="s">
        <v>128</v>
      </c>
      <c r="B68" s="10" t="s">
        <v>48</v>
      </c>
    </row>
    <row r="69" spans="1:2" ht="13.2">
      <c r="A69" s="9" t="s">
        <v>129</v>
      </c>
      <c r="B69" s="10" t="s">
        <v>12</v>
      </c>
    </row>
    <row r="70" spans="1:2" ht="13.2">
      <c r="A70" s="9" t="s">
        <v>130</v>
      </c>
      <c r="B70" s="10" t="s">
        <v>23</v>
      </c>
    </row>
    <row r="71" spans="1:2" ht="13.2">
      <c r="A71" s="9" t="s">
        <v>131</v>
      </c>
      <c r="B71" s="10" t="s">
        <v>89</v>
      </c>
    </row>
    <row r="72" spans="1:2" ht="13.2">
      <c r="A72" s="9" t="s">
        <v>132</v>
      </c>
      <c r="B72" s="10" t="s">
        <v>37</v>
      </c>
    </row>
    <row r="73" spans="1:2" ht="13.2">
      <c r="A73" s="9" t="s">
        <v>133</v>
      </c>
      <c r="B73" s="10" t="s">
        <v>23</v>
      </c>
    </row>
    <row r="74" spans="1:2" ht="13.2">
      <c r="A74" s="9" t="s">
        <v>134</v>
      </c>
      <c r="B74" s="10" t="s">
        <v>23</v>
      </c>
    </row>
    <row r="75" spans="1:2" ht="13.2">
      <c r="A75" s="9" t="s">
        <v>135</v>
      </c>
      <c r="B75" s="10" t="s">
        <v>8</v>
      </c>
    </row>
    <row r="76" spans="1:2" ht="13.2">
      <c r="A76" s="9" t="s">
        <v>136</v>
      </c>
      <c r="B76" s="10" t="s">
        <v>48</v>
      </c>
    </row>
    <row r="77" spans="1:2" ht="13.2">
      <c r="A77" s="9" t="s">
        <v>137</v>
      </c>
      <c r="B77" s="10" t="s">
        <v>93</v>
      </c>
    </row>
    <row r="78" spans="1:2" ht="13.2">
      <c r="A78" s="9" t="s">
        <v>138</v>
      </c>
      <c r="B78" s="10" t="s">
        <v>89</v>
      </c>
    </row>
    <row r="79" spans="1:2" ht="13.2">
      <c r="A79" s="9" t="s">
        <v>139</v>
      </c>
      <c r="B79" s="10" t="s">
        <v>104</v>
      </c>
    </row>
    <row r="80" spans="1:2" ht="13.2">
      <c r="A80" s="9" t="s">
        <v>140</v>
      </c>
      <c r="B80" s="10" t="s">
        <v>104</v>
      </c>
    </row>
    <row r="81" spans="1:2" ht="13.2">
      <c r="A81" s="9" t="s">
        <v>141</v>
      </c>
      <c r="B81" s="10" t="s">
        <v>4</v>
      </c>
    </row>
    <row r="82" spans="1:2" ht="13.2">
      <c r="A82" s="9" t="s">
        <v>142</v>
      </c>
      <c r="B82" s="10" t="s">
        <v>41</v>
      </c>
    </row>
    <row r="83" spans="1:2" ht="13.2">
      <c r="A83" s="9" t="s">
        <v>143</v>
      </c>
      <c r="B83" s="10" t="s">
        <v>41</v>
      </c>
    </row>
    <row r="84" spans="1:2" ht="13.2">
      <c r="A84" s="9" t="s">
        <v>144</v>
      </c>
      <c r="B84" s="10" t="s">
        <v>145</v>
      </c>
    </row>
    <row r="85" spans="1:2" ht="13.2">
      <c r="A85" s="9" t="s">
        <v>146</v>
      </c>
      <c r="B85" s="10" t="s">
        <v>58</v>
      </c>
    </row>
    <row r="86" spans="1:2" ht="13.2">
      <c r="A86" s="9" t="s">
        <v>147</v>
      </c>
      <c r="B86" s="10" t="s">
        <v>8</v>
      </c>
    </row>
    <row r="87" spans="1:2" ht="13.2">
      <c r="A87" s="9" t="s">
        <v>148</v>
      </c>
      <c r="B87" s="10" t="s">
        <v>69</v>
      </c>
    </row>
    <row r="88" spans="1:2" ht="13.2">
      <c r="A88" s="9" t="s">
        <v>149</v>
      </c>
      <c r="B88" s="10" t="s">
        <v>19</v>
      </c>
    </row>
    <row r="89" spans="1:2" ht="13.2">
      <c r="A89" s="9" t="s">
        <v>150</v>
      </c>
      <c r="B89" s="10" t="s">
        <v>8</v>
      </c>
    </row>
    <row r="90" spans="1:2" ht="13.2">
      <c r="A90" s="9" t="s">
        <v>151</v>
      </c>
      <c r="B90" s="10" t="s">
        <v>104</v>
      </c>
    </row>
    <row r="91" spans="1:2" ht="13.2">
      <c r="A91" s="9" t="s">
        <v>152</v>
      </c>
      <c r="B91" s="10" t="s">
        <v>30</v>
      </c>
    </row>
    <row r="92" spans="1:2" ht="13.2">
      <c r="A92" s="9" t="s">
        <v>153</v>
      </c>
      <c r="B92" s="10" t="s">
        <v>23</v>
      </c>
    </row>
    <row r="93" spans="1:2" ht="13.2">
      <c r="A93" s="9" t="s">
        <v>154</v>
      </c>
      <c r="B93" s="10" t="s">
        <v>89</v>
      </c>
    </row>
    <row r="94" spans="1:2" ht="13.2">
      <c r="A94" s="9" t="s">
        <v>155</v>
      </c>
      <c r="B94" s="10" t="s">
        <v>77</v>
      </c>
    </row>
    <row r="95" spans="1:2" ht="13.2">
      <c r="A95" s="9" t="s">
        <v>156</v>
      </c>
      <c r="B95" s="10" t="s">
        <v>4</v>
      </c>
    </row>
    <row r="96" spans="1:2" ht="13.2">
      <c r="A96" s="9" t="s">
        <v>157</v>
      </c>
      <c r="B96" s="10" t="s">
        <v>8</v>
      </c>
    </row>
    <row r="97" spans="1:2" ht="13.2">
      <c r="A97" s="9" t="s">
        <v>158</v>
      </c>
      <c r="B97" s="10" t="s">
        <v>30</v>
      </c>
    </row>
    <row r="98" spans="1:2" ht="13.2">
      <c r="A98" s="9" t="s">
        <v>159</v>
      </c>
      <c r="B98" s="10" t="s">
        <v>65</v>
      </c>
    </row>
    <row r="99" spans="1:2" ht="13.2">
      <c r="A99" s="9" t="s">
        <v>160</v>
      </c>
      <c r="B99" s="10" t="s">
        <v>58</v>
      </c>
    </row>
    <row r="100" spans="1:2" ht="13.2">
      <c r="A100" s="9" t="s">
        <v>161</v>
      </c>
      <c r="B100" s="10" t="s">
        <v>30</v>
      </c>
    </row>
    <row r="101" spans="1:2" ht="13.2">
      <c r="A101" s="9" t="s">
        <v>162</v>
      </c>
      <c r="B101" s="10" t="s">
        <v>73</v>
      </c>
    </row>
    <row r="102" spans="1:2" ht="13.2">
      <c r="A102" s="9" t="s">
        <v>163</v>
      </c>
      <c r="B102" s="10" t="s">
        <v>73</v>
      </c>
    </row>
    <row r="103" spans="1:2" ht="13.2">
      <c r="A103" s="9" t="s">
        <v>164</v>
      </c>
      <c r="B103" s="10" t="s">
        <v>58</v>
      </c>
    </row>
    <row r="104" spans="1:2" ht="13.2">
      <c r="A104" s="9" t="s">
        <v>165</v>
      </c>
      <c r="B104" s="10" t="s">
        <v>41</v>
      </c>
    </row>
    <row r="105" spans="1:2" ht="13.2">
      <c r="A105" s="9" t="s">
        <v>166</v>
      </c>
      <c r="B105" s="10" t="s">
        <v>93</v>
      </c>
    </row>
    <row r="106" spans="1:2" ht="13.2">
      <c r="A106" s="9" t="s">
        <v>167</v>
      </c>
      <c r="B106" s="10" t="s">
        <v>41</v>
      </c>
    </row>
    <row r="107" spans="1:2" ht="13.2">
      <c r="A107" s="9" t="s">
        <v>168</v>
      </c>
      <c r="B107" s="10" t="s">
        <v>23</v>
      </c>
    </row>
    <row r="108" spans="1:2" ht="13.2">
      <c r="A108" s="9" t="s">
        <v>169</v>
      </c>
      <c r="B108" s="10" t="s">
        <v>19</v>
      </c>
    </row>
    <row r="109" spans="1:2" ht="13.2">
      <c r="A109" s="9" t="s">
        <v>170</v>
      </c>
      <c r="B109" s="10" t="s">
        <v>77</v>
      </c>
    </row>
    <row r="110" spans="1:2" ht="13.2">
      <c r="A110" s="9" t="s">
        <v>171</v>
      </c>
      <c r="B110" s="10" t="s">
        <v>19</v>
      </c>
    </row>
    <row r="111" spans="1:2" ht="13.2">
      <c r="A111" s="9" t="s">
        <v>172</v>
      </c>
      <c r="B111" s="10" t="s">
        <v>145</v>
      </c>
    </row>
    <row r="112" spans="1:2" ht="13.2">
      <c r="A112" s="9" t="s">
        <v>173</v>
      </c>
      <c r="B112" s="10" t="s">
        <v>89</v>
      </c>
    </row>
    <row r="113" spans="1:2" ht="13.2">
      <c r="A113" s="9" t="s">
        <v>174</v>
      </c>
      <c r="B113" s="10" t="s">
        <v>85</v>
      </c>
    </row>
    <row r="114" spans="1:2" ht="13.2">
      <c r="A114" s="9" t="s">
        <v>175</v>
      </c>
      <c r="B114" s="10" t="s">
        <v>73</v>
      </c>
    </row>
    <row r="115" spans="1:2" ht="13.2">
      <c r="A115" s="9" t="s">
        <v>176</v>
      </c>
      <c r="B115" s="10" t="s">
        <v>73</v>
      </c>
    </row>
    <row r="116" spans="1:2" ht="13.2">
      <c r="A116" s="9" t="s">
        <v>177</v>
      </c>
      <c r="B116" s="10" t="s">
        <v>12</v>
      </c>
    </row>
    <row r="117" spans="1:2" ht="13.2">
      <c r="A117" s="9" t="s">
        <v>178</v>
      </c>
      <c r="B117" s="10" t="s">
        <v>58</v>
      </c>
    </row>
    <row r="118" spans="1:2" ht="13.2">
      <c r="A118" s="9" t="s">
        <v>179</v>
      </c>
      <c r="B118" s="10" t="s">
        <v>77</v>
      </c>
    </row>
    <row r="119" spans="1:2" ht="13.2">
      <c r="A119" s="9" t="s">
        <v>180</v>
      </c>
      <c r="B119" s="10" t="s">
        <v>37</v>
      </c>
    </row>
    <row r="120" spans="1:2" ht="13.2">
      <c r="A120" s="9" t="s">
        <v>181</v>
      </c>
      <c r="B120" s="10" t="s">
        <v>41</v>
      </c>
    </row>
    <row r="121" spans="1:2" ht="13.2">
      <c r="A121" s="9" t="s">
        <v>182</v>
      </c>
      <c r="B121" s="10" t="s">
        <v>8</v>
      </c>
    </row>
    <row r="122" spans="1:2" ht="13.2">
      <c r="A122" s="9" t="s">
        <v>183</v>
      </c>
      <c r="B122" s="10" t="s">
        <v>37</v>
      </c>
    </row>
    <row r="123" spans="1:2" ht="13.2">
      <c r="A123" s="9" t="s">
        <v>184</v>
      </c>
      <c r="B123" s="10" t="s">
        <v>104</v>
      </c>
    </row>
    <row r="124" spans="1:2" ht="13.2">
      <c r="A124" s="9" t="s">
        <v>185</v>
      </c>
      <c r="B124" s="10" t="s">
        <v>37</v>
      </c>
    </row>
    <row r="125" spans="1:2" ht="13.2">
      <c r="A125" s="9" t="s">
        <v>186</v>
      </c>
      <c r="B125" s="10" t="s">
        <v>23</v>
      </c>
    </row>
    <row r="126" spans="1:2" ht="13.2">
      <c r="A126" s="9" t="s">
        <v>187</v>
      </c>
      <c r="B126" s="10" t="s">
        <v>95</v>
      </c>
    </row>
    <row r="127" spans="1:2" ht="13.2">
      <c r="A127" s="9" t="s">
        <v>188</v>
      </c>
      <c r="B127" s="10" t="s">
        <v>37</v>
      </c>
    </row>
    <row r="128" spans="1:2" ht="13.2">
      <c r="A128" s="9" t="s">
        <v>189</v>
      </c>
      <c r="B128" s="10" t="s">
        <v>95</v>
      </c>
    </row>
    <row r="129" spans="1:2" ht="13.2">
      <c r="A129" s="9" t="s">
        <v>190</v>
      </c>
      <c r="B129" s="10" t="s">
        <v>85</v>
      </c>
    </row>
    <row r="130" spans="1:2" ht="13.2">
      <c r="A130" s="9" t="s">
        <v>191</v>
      </c>
      <c r="B130" s="10" t="s">
        <v>85</v>
      </c>
    </row>
    <row r="131" spans="1:2" ht="13.2">
      <c r="A131" s="9" t="s">
        <v>192</v>
      </c>
      <c r="B131" s="10" t="s">
        <v>41</v>
      </c>
    </row>
    <row r="132" spans="1:2" ht="13.2">
      <c r="A132" s="9" t="s">
        <v>193</v>
      </c>
      <c r="B132" s="10" t="s">
        <v>65</v>
      </c>
    </row>
    <row r="133" spans="1:2" ht="13.2">
      <c r="A133" s="9" t="s">
        <v>194</v>
      </c>
      <c r="B133" s="10" t="s">
        <v>12</v>
      </c>
    </row>
    <row r="134" spans="1:2" ht="13.2">
      <c r="A134" s="9" t="s">
        <v>195</v>
      </c>
      <c r="B134" s="10" t="s">
        <v>37</v>
      </c>
    </row>
    <row r="135" spans="1:2" ht="13.2">
      <c r="A135" s="9" t="s">
        <v>196</v>
      </c>
      <c r="B135" s="10" t="s">
        <v>69</v>
      </c>
    </row>
    <row r="136" spans="1:2" ht="13.2">
      <c r="A136" s="9" t="s">
        <v>197</v>
      </c>
      <c r="B136" s="10" t="s">
        <v>73</v>
      </c>
    </row>
    <row r="137" spans="1:2" ht="13.2">
      <c r="A137" s="9" t="s">
        <v>198</v>
      </c>
      <c r="B137" s="10" t="s">
        <v>93</v>
      </c>
    </row>
    <row r="138" spans="1:2" ht="13.2">
      <c r="A138" s="9" t="s">
        <v>199</v>
      </c>
      <c r="B138" s="10" t="s">
        <v>23</v>
      </c>
    </row>
    <row r="139" spans="1:2" ht="13.2">
      <c r="A139" s="9" t="s">
        <v>200</v>
      </c>
      <c r="B139" s="10" t="s">
        <v>19</v>
      </c>
    </row>
    <row r="140" spans="1:2" ht="13.2">
      <c r="A140" s="9" t="s">
        <v>201</v>
      </c>
      <c r="B140" s="10" t="s">
        <v>65</v>
      </c>
    </row>
    <row r="141" spans="1:2" ht="13.2">
      <c r="A141" s="9" t="s">
        <v>202</v>
      </c>
      <c r="B141" s="10" t="s">
        <v>145</v>
      </c>
    </row>
    <row r="142" spans="1:2" ht="13.2">
      <c r="A142" s="9" t="s">
        <v>203</v>
      </c>
      <c r="B142" s="10" t="s">
        <v>8</v>
      </c>
    </row>
    <row r="143" spans="1:2" ht="13.2">
      <c r="A143" s="9" t="s">
        <v>204</v>
      </c>
      <c r="B143" s="10" t="s">
        <v>19</v>
      </c>
    </row>
    <row r="144" spans="1:2" ht="13.2">
      <c r="A144" s="9" t="s">
        <v>205</v>
      </c>
      <c r="B144" s="10" t="s">
        <v>48</v>
      </c>
    </row>
    <row r="145" spans="1:2" ht="13.2">
      <c r="A145" s="9" t="s">
        <v>206</v>
      </c>
      <c r="B145" s="10" t="s">
        <v>73</v>
      </c>
    </row>
    <row r="146" spans="1:2" ht="13.2">
      <c r="A146" s="9" t="s">
        <v>207</v>
      </c>
      <c r="B146" s="10" t="s">
        <v>8</v>
      </c>
    </row>
    <row r="147" spans="1:2" ht="13.2">
      <c r="A147" s="9" t="s">
        <v>208</v>
      </c>
      <c r="B147" s="10" t="s">
        <v>12</v>
      </c>
    </row>
    <row r="148" spans="1:2" ht="13.2">
      <c r="A148" s="9" t="s">
        <v>209</v>
      </c>
      <c r="B148" s="10" t="s">
        <v>89</v>
      </c>
    </row>
    <row r="149" spans="1:2" ht="13.2">
      <c r="A149" s="9" t="s">
        <v>210</v>
      </c>
      <c r="B149" s="10" t="s">
        <v>77</v>
      </c>
    </row>
    <row r="150" spans="1:2" ht="13.2">
      <c r="A150" s="9" t="s">
        <v>211</v>
      </c>
      <c r="B150" s="10" t="s">
        <v>30</v>
      </c>
    </row>
    <row r="151" spans="1:2" ht="13.2">
      <c r="A151" s="9" t="s">
        <v>212</v>
      </c>
      <c r="B151" s="10" t="s">
        <v>37</v>
      </c>
    </row>
    <row r="152" spans="1:2" ht="13.2">
      <c r="A152" s="9" t="s">
        <v>213</v>
      </c>
      <c r="B152" s="10" t="s">
        <v>12</v>
      </c>
    </row>
    <row r="153" spans="1:2" ht="13.2">
      <c r="A153" s="9" t="s">
        <v>214</v>
      </c>
      <c r="B153" s="10" t="s">
        <v>85</v>
      </c>
    </row>
    <row r="154" spans="1:2" ht="13.2">
      <c r="A154" s="9" t="s">
        <v>215</v>
      </c>
      <c r="B154" s="10" t="s">
        <v>19</v>
      </c>
    </row>
    <row r="155" spans="1:2" ht="13.2">
      <c r="A155" s="9" t="s">
        <v>216</v>
      </c>
      <c r="B155" s="10" t="s">
        <v>77</v>
      </c>
    </row>
    <row r="156" spans="1:2" ht="13.2">
      <c r="A156" s="9" t="s">
        <v>217</v>
      </c>
      <c r="B156" s="10" t="s">
        <v>95</v>
      </c>
    </row>
    <row r="157" spans="1:2" ht="13.2">
      <c r="A157" s="9" t="s">
        <v>218</v>
      </c>
      <c r="B157" s="10" t="s">
        <v>30</v>
      </c>
    </row>
    <row r="158" spans="1:2" ht="13.2">
      <c r="A158" s="9" t="s">
        <v>219</v>
      </c>
      <c r="B158" s="10" t="s">
        <v>95</v>
      </c>
    </row>
    <row r="159" spans="1:2" ht="13.2">
      <c r="A159" s="9" t="s">
        <v>220</v>
      </c>
      <c r="B159" s="10" t="s">
        <v>69</v>
      </c>
    </row>
    <row r="160" spans="1:2" ht="13.2">
      <c r="A160" s="9" t="s">
        <v>221</v>
      </c>
      <c r="B160" s="10" t="s">
        <v>104</v>
      </c>
    </row>
    <row r="161" spans="1:2" ht="13.2">
      <c r="A161" s="9" t="s">
        <v>222</v>
      </c>
      <c r="B161" s="10" t="s">
        <v>8</v>
      </c>
    </row>
    <row r="162" spans="1:2" ht="13.2">
      <c r="A162" s="9" t="s">
        <v>223</v>
      </c>
      <c r="B162" s="10" t="s">
        <v>93</v>
      </c>
    </row>
    <row r="163" spans="1:2" ht="13.2">
      <c r="A163" s="9" t="s">
        <v>224</v>
      </c>
      <c r="B163" s="10" t="s">
        <v>77</v>
      </c>
    </row>
    <row r="164" spans="1:2" ht="13.2">
      <c r="A164" s="9" t="s">
        <v>225</v>
      </c>
      <c r="B164" s="10" t="s">
        <v>69</v>
      </c>
    </row>
    <row r="165" spans="1:2" ht="13.2">
      <c r="A165" s="9" t="s">
        <v>226</v>
      </c>
      <c r="B165" s="10" t="s">
        <v>145</v>
      </c>
    </row>
    <row r="166" spans="1:2" ht="13.2">
      <c r="A166" s="9" t="s">
        <v>227</v>
      </c>
      <c r="B166" s="10" t="s">
        <v>104</v>
      </c>
    </row>
    <row r="167" spans="1:2" ht="13.2">
      <c r="A167" s="9" t="s">
        <v>228</v>
      </c>
      <c r="B167" s="10" t="s">
        <v>41</v>
      </c>
    </row>
    <row r="168" spans="1:2" ht="13.2">
      <c r="A168" s="9" t="s">
        <v>229</v>
      </c>
      <c r="B168" s="10" t="s">
        <v>4</v>
      </c>
    </row>
    <row r="169" spans="1:2" ht="13.2">
      <c r="A169" s="9" t="s">
        <v>230</v>
      </c>
      <c r="B169" s="10" t="s">
        <v>95</v>
      </c>
    </row>
    <row r="170" spans="1:2" ht="13.2">
      <c r="A170" s="9" t="s">
        <v>231</v>
      </c>
      <c r="B170" s="10" t="s">
        <v>89</v>
      </c>
    </row>
    <row r="171" spans="1:2" ht="13.2">
      <c r="A171" s="9" t="s">
        <v>232</v>
      </c>
      <c r="B171" s="10" t="s">
        <v>69</v>
      </c>
    </row>
    <row r="172" spans="1:2" ht="13.2">
      <c r="A172" s="9" t="s">
        <v>233</v>
      </c>
      <c r="B172" s="10" t="s">
        <v>85</v>
      </c>
    </row>
    <row r="173" spans="1:2" ht="13.2">
      <c r="A173" s="9" t="s">
        <v>234</v>
      </c>
      <c r="B173" s="10" t="s">
        <v>23</v>
      </c>
    </row>
    <row r="174" spans="1:2" ht="13.2">
      <c r="A174" s="9" t="s">
        <v>235</v>
      </c>
      <c r="B174" s="10" t="s">
        <v>23</v>
      </c>
    </row>
    <row r="175" spans="1:2" ht="13.2">
      <c r="A175" s="9" t="s">
        <v>236</v>
      </c>
      <c r="B175" s="10" t="s">
        <v>30</v>
      </c>
    </row>
    <row r="176" spans="1:2" ht="13.2">
      <c r="A176" s="9" t="s">
        <v>237</v>
      </c>
      <c r="B176" s="10" t="s">
        <v>89</v>
      </c>
    </row>
    <row r="177" spans="1:2" ht="13.2">
      <c r="A177" s="9" t="s">
        <v>238</v>
      </c>
      <c r="B177" s="10" t="s">
        <v>8</v>
      </c>
    </row>
    <row r="178" spans="1:2" ht="13.2">
      <c r="A178" s="9" t="s">
        <v>239</v>
      </c>
      <c r="B178" s="10" t="s">
        <v>89</v>
      </c>
    </row>
    <row r="179" spans="1:2" ht="13.2">
      <c r="A179" s="9" t="s">
        <v>240</v>
      </c>
      <c r="B179" s="10" t="s">
        <v>48</v>
      </c>
    </row>
    <row r="180" spans="1:2" ht="13.2">
      <c r="A180" s="9" t="s">
        <v>241</v>
      </c>
      <c r="B180" s="10" t="s">
        <v>19</v>
      </c>
    </row>
    <row r="181" spans="1:2" ht="13.2">
      <c r="A181" s="9" t="s">
        <v>242</v>
      </c>
      <c r="B181" s="10" t="s">
        <v>8</v>
      </c>
    </row>
    <row r="182" spans="1:2" ht="13.2">
      <c r="A182" s="9" t="s">
        <v>243</v>
      </c>
      <c r="B182" s="10" t="s">
        <v>37</v>
      </c>
    </row>
    <row r="183" spans="1:2" ht="13.2">
      <c r="A183" s="9" t="s">
        <v>244</v>
      </c>
      <c r="B183" s="10" t="s">
        <v>48</v>
      </c>
    </row>
    <row r="184" spans="1:2" ht="13.2">
      <c r="A184" s="9" t="s">
        <v>245</v>
      </c>
      <c r="B184" s="10" t="s">
        <v>30</v>
      </c>
    </row>
    <row r="185" spans="1:2" ht="13.2">
      <c r="A185" s="9" t="s">
        <v>246</v>
      </c>
      <c r="B185" s="10" t="s">
        <v>41</v>
      </c>
    </row>
    <row r="186" spans="1:2" ht="13.2">
      <c r="A186" s="9" t="s">
        <v>247</v>
      </c>
      <c r="B186" s="10" t="s">
        <v>48</v>
      </c>
    </row>
    <row r="187" spans="1:2" ht="13.2">
      <c r="A187" s="9" t="s">
        <v>248</v>
      </c>
      <c r="B187" s="10" t="s">
        <v>104</v>
      </c>
    </row>
    <row r="188" spans="1:2" ht="13.2">
      <c r="A188" s="9" t="s">
        <v>249</v>
      </c>
      <c r="B188" s="10" t="s">
        <v>95</v>
      </c>
    </row>
    <row r="189" spans="1:2" ht="13.2">
      <c r="A189" s="9" t="s">
        <v>250</v>
      </c>
      <c r="B189" s="10" t="s">
        <v>41</v>
      </c>
    </row>
    <row r="190" spans="1:2" ht="13.2">
      <c r="A190" s="9" t="s">
        <v>251</v>
      </c>
      <c r="B190" s="10" t="s">
        <v>69</v>
      </c>
    </row>
    <row r="191" spans="1:2" ht="13.2">
      <c r="A191" s="9" t="s">
        <v>252</v>
      </c>
      <c r="B191" s="10" t="s">
        <v>8</v>
      </c>
    </row>
    <row r="192" spans="1:2" ht="13.2">
      <c r="A192" s="9" t="s">
        <v>253</v>
      </c>
      <c r="B192" s="10" t="s">
        <v>30</v>
      </c>
    </row>
    <row r="193" spans="1:2" ht="13.2">
      <c r="A193" s="9" t="s">
        <v>254</v>
      </c>
      <c r="B193" s="10" t="s">
        <v>73</v>
      </c>
    </row>
    <row r="194" spans="1:2" ht="13.2">
      <c r="A194" s="9" t="s">
        <v>255</v>
      </c>
      <c r="B194" s="10" t="s">
        <v>85</v>
      </c>
    </row>
    <row r="195" spans="1:2" ht="13.2">
      <c r="A195" s="9" t="s">
        <v>256</v>
      </c>
      <c r="B195" s="10" t="s">
        <v>37</v>
      </c>
    </row>
    <row r="196" spans="1:2" ht="13.2">
      <c r="A196" s="9" t="s">
        <v>257</v>
      </c>
      <c r="B196" s="10" t="s">
        <v>73</v>
      </c>
    </row>
    <row r="197" spans="1:2" ht="13.2">
      <c r="A197" s="9" t="s">
        <v>258</v>
      </c>
      <c r="B197" s="10" t="s">
        <v>12</v>
      </c>
    </row>
    <row r="198" spans="1:2" ht="13.2">
      <c r="A198" s="9" t="s">
        <v>259</v>
      </c>
      <c r="B198" s="10" t="s">
        <v>23</v>
      </c>
    </row>
    <row r="199" spans="1:2" ht="13.2">
      <c r="A199" s="9" t="s">
        <v>260</v>
      </c>
      <c r="B199" s="10" t="s">
        <v>77</v>
      </c>
    </row>
    <row r="200" spans="1:2" ht="13.2">
      <c r="A200" s="9" t="s">
        <v>261</v>
      </c>
      <c r="B200" s="10" t="s">
        <v>37</v>
      </c>
    </row>
    <row r="201" spans="1:2" ht="13.2">
      <c r="A201" s="9" t="s">
        <v>262</v>
      </c>
      <c r="B201" s="10" t="s">
        <v>23</v>
      </c>
    </row>
    <row r="202" spans="1:2" ht="13.2">
      <c r="A202" s="9" t="s">
        <v>263</v>
      </c>
      <c r="B202" s="10" t="s">
        <v>58</v>
      </c>
    </row>
    <row r="203" spans="1:2" ht="13.2">
      <c r="A203" s="9" t="s">
        <v>264</v>
      </c>
      <c r="B203" s="10" t="s">
        <v>48</v>
      </c>
    </row>
    <row r="204" spans="1:2" ht="13.2">
      <c r="A204" s="9" t="s">
        <v>265</v>
      </c>
      <c r="B204" s="10" t="s">
        <v>4</v>
      </c>
    </row>
    <row r="205" spans="1:2" ht="13.2">
      <c r="A205" s="9" t="s">
        <v>266</v>
      </c>
      <c r="B205" s="10" t="s">
        <v>8</v>
      </c>
    </row>
    <row r="206" spans="1:2" ht="13.2">
      <c r="A206" s="9" t="s">
        <v>267</v>
      </c>
      <c r="B206" s="10" t="s">
        <v>85</v>
      </c>
    </row>
    <row r="207" spans="1:2" ht="13.2">
      <c r="A207" s="9" t="s">
        <v>268</v>
      </c>
      <c r="B207" s="10" t="s">
        <v>95</v>
      </c>
    </row>
    <row r="208" spans="1:2" ht="13.2">
      <c r="A208" s="9" t="s">
        <v>269</v>
      </c>
      <c r="B208" s="10" t="s">
        <v>145</v>
      </c>
    </row>
    <row r="209" spans="1:2" ht="13.2">
      <c r="A209" s="9" t="s">
        <v>270</v>
      </c>
      <c r="B209" s="10" t="s">
        <v>69</v>
      </c>
    </row>
    <row r="210" spans="1:2" ht="13.2">
      <c r="A210" s="9" t="s">
        <v>271</v>
      </c>
      <c r="B210" s="10" t="s">
        <v>37</v>
      </c>
    </row>
    <row r="211" spans="1:2" ht="13.2">
      <c r="A211" s="9" t="s">
        <v>272</v>
      </c>
      <c r="B211" s="10" t="s">
        <v>145</v>
      </c>
    </row>
    <row r="212" spans="1:2" ht="13.2">
      <c r="A212" s="9" t="s">
        <v>273</v>
      </c>
      <c r="B212" s="10" t="s">
        <v>12</v>
      </c>
    </row>
    <row r="213" spans="1:2" ht="13.2">
      <c r="A213" s="9" t="s">
        <v>274</v>
      </c>
      <c r="B213" s="10" t="s">
        <v>41</v>
      </c>
    </row>
    <row r="214" spans="1:2" ht="13.2">
      <c r="A214" s="9" t="s">
        <v>275</v>
      </c>
      <c r="B214" s="10" t="s">
        <v>23</v>
      </c>
    </row>
    <row r="215" spans="1:2" ht="13.2">
      <c r="A215" s="9" t="s">
        <v>276</v>
      </c>
      <c r="B215" s="10" t="s">
        <v>30</v>
      </c>
    </row>
    <row r="216" spans="1:2" ht="13.2">
      <c r="A216" s="9" t="s">
        <v>277</v>
      </c>
      <c r="B216" s="10" t="s">
        <v>77</v>
      </c>
    </row>
    <row r="217" spans="1:2" ht="13.2">
      <c r="A217" s="9" t="s">
        <v>278</v>
      </c>
      <c r="B217" s="10" t="s">
        <v>145</v>
      </c>
    </row>
    <row r="218" spans="1:2" ht="13.2">
      <c r="A218" s="9" t="s">
        <v>279</v>
      </c>
      <c r="B218" s="10" t="s">
        <v>12</v>
      </c>
    </row>
    <row r="219" spans="1:2" ht="13.2">
      <c r="A219" s="9" t="s">
        <v>280</v>
      </c>
      <c r="B219" s="10" t="s">
        <v>12</v>
      </c>
    </row>
    <row r="220" spans="1:2" ht="13.2">
      <c r="A220" s="9" t="s">
        <v>281</v>
      </c>
      <c r="B220" s="10" t="s">
        <v>58</v>
      </c>
    </row>
    <row r="221" spans="1:2" ht="13.2">
      <c r="A221" s="9" t="s">
        <v>282</v>
      </c>
      <c r="B221" s="10" t="s">
        <v>73</v>
      </c>
    </row>
    <row r="222" spans="1:2" ht="13.2">
      <c r="A222" s="9" t="s">
        <v>283</v>
      </c>
      <c r="B222" s="10" t="s">
        <v>65</v>
      </c>
    </row>
    <row r="223" spans="1:2" ht="13.2">
      <c r="A223" s="9" t="s">
        <v>284</v>
      </c>
      <c r="B223" s="10" t="s">
        <v>48</v>
      </c>
    </row>
    <row r="224" spans="1:2" ht="13.2">
      <c r="A224" s="9" t="s">
        <v>285</v>
      </c>
      <c r="B224" s="10" t="s">
        <v>104</v>
      </c>
    </row>
    <row r="225" spans="1:2" ht="13.2">
      <c r="A225" s="9" t="s">
        <v>286</v>
      </c>
      <c r="B225" s="10" t="s">
        <v>58</v>
      </c>
    </row>
    <row r="226" spans="1:2" ht="13.2">
      <c r="A226" s="9" t="s">
        <v>287</v>
      </c>
      <c r="B226" s="10" t="s">
        <v>104</v>
      </c>
    </row>
    <row r="227" spans="1:2" ht="13.2">
      <c r="A227" s="9" t="s">
        <v>288</v>
      </c>
      <c r="B227" s="10" t="s">
        <v>145</v>
      </c>
    </row>
    <row r="228" spans="1:2" ht="13.2">
      <c r="A228" s="9" t="s">
        <v>289</v>
      </c>
      <c r="B228" s="10" t="s">
        <v>104</v>
      </c>
    </row>
    <row r="229" spans="1:2" ht="13.2">
      <c r="A229" s="9" t="s">
        <v>290</v>
      </c>
      <c r="B229" s="10" t="s">
        <v>77</v>
      </c>
    </row>
    <row r="230" spans="1:2" ht="13.2">
      <c r="A230" s="9" t="s">
        <v>291</v>
      </c>
      <c r="B230" s="10" t="s">
        <v>73</v>
      </c>
    </row>
    <row r="231" spans="1:2" ht="13.2">
      <c r="A231" s="9" t="s">
        <v>292</v>
      </c>
      <c r="B231" s="10" t="s">
        <v>4</v>
      </c>
    </row>
    <row r="232" spans="1:2" ht="13.2">
      <c r="A232" s="9" t="s">
        <v>293</v>
      </c>
      <c r="B232" s="10" t="s">
        <v>41</v>
      </c>
    </row>
    <row r="233" spans="1:2" ht="13.2">
      <c r="A233" s="9" t="s">
        <v>294</v>
      </c>
      <c r="B233" s="10" t="s">
        <v>73</v>
      </c>
    </row>
    <row r="234" spans="1:2" ht="13.2">
      <c r="A234" s="9" t="s">
        <v>295</v>
      </c>
      <c r="B234" s="10" t="s">
        <v>69</v>
      </c>
    </row>
    <row r="235" spans="1:2" ht="13.2">
      <c r="A235" s="9" t="s">
        <v>296</v>
      </c>
      <c r="B235" s="10" t="s">
        <v>145</v>
      </c>
    </row>
    <row r="236" spans="1:2" ht="13.2">
      <c r="A236" s="9" t="s">
        <v>297</v>
      </c>
      <c r="B236" s="10" t="s">
        <v>104</v>
      </c>
    </row>
    <row r="237" spans="1:2" ht="13.2">
      <c r="A237" s="9" t="s">
        <v>298</v>
      </c>
      <c r="B237" s="10" t="s">
        <v>23</v>
      </c>
    </row>
    <row r="238" spans="1:2" ht="13.2">
      <c r="A238" s="9" t="s">
        <v>299</v>
      </c>
      <c r="B238" s="10" t="s">
        <v>30</v>
      </c>
    </row>
    <row r="239" spans="1:2" ht="13.2">
      <c r="A239" s="9" t="s">
        <v>300</v>
      </c>
      <c r="B239" s="10" t="s">
        <v>65</v>
      </c>
    </row>
    <row r="240" spans="1:2" ht="13.2">
      <c r="A240" s="9" t="s">
        <v>301</v>
      </c>
      <c r="B240" s="10" t="s">
        <v>8</v>
      </c>
    </row>
    <row r="241" spans="1:2" ht="13.2">
      <c r="A241" s="9" t="s">
        <v>302</v>
      </c>
      <c r="B241" s="10" t="s">
        <v>30</v>
      </c>
    </row>
    <row r="242" spans="1:2" ht="13.2">
      <c r="A242" s="9" t="s">
        <v>303</v>
      </c>
      <c r="B242" s="10" t="s">
        <v>23</v>
      </c>
    </row>
    <row r="243" spans="1:2" ht="13.2">
      <c r="A243" s="9" t="s">
        <v>304</v>
      </c>
      <c r="B243" s="10" t="s">
        <v>4</v>
      </c>
    </row>
    <row r="244" spans="1:2" ht="13.2">
      <c r="A244" s="9" t="s">
        <v>305</v>
      </c>
      <c r="B244" s="10" t="s">
        <v>8</v>
      </c>
    </row>
    <row r="245" spans="1:2" ht="13.2">
      <c r="A245" s="9" t="s">
        <v>306</v>
      </c>
      <c r="B245" s="10" t="s">
        <v>65</v>
      </c>
    </row>
    <row r="246" spans="1:2" ht="13.2">
      <c r="A246" s="9" t="s">
        <v>307</v>
      </c>
      <c r="B246" s="10" t="s">
        <v>30</v>
      </c>
    </row>
    <row r="247" spans="1:2" ht="13.2">
      <c r="A247" s="9" t="s">
        <v>308</v>
      </c>
      <c r="B247" s="10" t="s">
        <v>93</v>
      </c>
    </row>
    <row r="248" spans="1:2" ht="13.2">
      <c r="A248" s="9" t="s">
        <v>309</v>
      </c>
      <c r="B248" s="10" t="s">
        <v>41</v>
      </c>
    </row>
    <row r="249" spans="1:2" ht="13.2">
      <c r="A249" s="9" t="s">
        <v>310</v>
      </c>
      <c r="B249" s="10" t="s">
        <v>69</v>
      </c>
    </row>
    <row r="250" spans="1:2" ht="13.2">
      <c r="A250" s="9" t="s">
        <v>311</v>
      </c>
      <c r="B250" s="10" t="s">
        <v>48</v>
      </c>
    </row>
    <row r="251" spans="1:2" ht="13.2">
      <c r="A251" s="9" t="s">
        <v>312</v>
      </c>
      <c r="B251" s="10" t="s">
        <v>30</v>
      </c>
    </row>
    <row r="252" spans="1:2" ht="13.2">
      <c r="A252" s="9" t="s">
        <v>313</v>
      </c>
      <c r="B252" s="10" t="s">
        <v>41</v>
      </c>
    </row>
    <row r="253" spans="1:2" ht="13.2">
      <c r="A253" s="9" t="s">
        <v>314</v>
      </c>
      <c r="B253" s="10" t="s">
        <v>48</v>
      </c>
    </row>
    <row r="254" spans="1:2" ht="13.2">
      <c r="A254" s="9" t="s">
        <v>315</v>
      </c>
      <c r="B254" s="10" t="s">
        <v>8</v>
      </c>
    </row>
    <row r="255" spans="1:2" ht="13.2">
      <c r="A255" s="9" t="s">
        <v>316</v>
      </c>
      <c r="B255" s="10" t="s">
        <v>73</v>
      </c>
    </row>
    <row r="256" spans="1:2" ht="13.2">
      <c r="A256" s="9" t="s">
        <v>317</v>
      </c>
      <c r="B256" s="10" t="s">
        <v>73</v>
      </c>
    </row>
    <row r="257" spans="1:2" ht="13.2">
      <c r="A257" s="9" t="s">
        <v>318</v>
      </c>
      <c r="B257" s="10" t="s">
        <v>104</v>
      </c>
    </row>
    <row r="258" spans="1:2" ht="13.2">
      <c r="A258" s="9" t="s">
        <v>319</v>
      </c>
      <c r="B258" s="10" t="s">
        <v>41</v>
      </c>
    </row>
    <row r="259" spans="1:2" ht="13.2">
      <c r="A259" s="9" t="s">
        <v>320</v>
      </c>
      <c r="B259" s="10" t="s">
        <v>30</v>
      </c>
    </row>
    <row r="260" spans="1:2" ht="13.2">
      <c r="A260" s="9" t="s">
        <v>321</v>
      </c>
      <c r="B260" s="10" t="s">
        <v>104</v>
      </c>
    </row>
    <row r="261" spans="1:2" ht="13.2">
      <c r="A261" s="9" t="s">
        <v>322</v>
      </c>
      <c r="B261" s="10" t="s">
        <v>93</v>
      </c>
    </row>
    <row r="262" spans="1:2" ht="13.2">
      <c r="A262" s="9" t="s">
        <v>323</v>
      </c>
      <c r="B262" s="10" t="s">
        <v>37</v>
      </c>
    </row>
    <row r="263" spans="1:2" ht="13.2">
      <c r="A263" s="9" t="s">
        <v>324</v>
      </c>
      <c r="B263" s="10" t="s">
        <v>23</v>
      </c>
    </row>
    <row r="264" spans="1:2" ht="13.2">
      <c r="A264" s="9" t="s">
        <v>325</v>
      </c>
      <c r="B264" s="10" t="s">
        <v>89</v>
      </c>
    </row>
    <row r="265" spans="1:2" ht="13.2">
      <c r="A265" s="9" t="s">
        <v>326</v>
      </c>
      <c r="B265" s="10" t="s">
        <v>69</v>
      </c>
    </row>
    <row r="266" spans="1:2" ht="13.2">
      <c r="A266" s="9" t="s">
        <v>327</v>
      </c>
      <c r="B266" s="10" t="s">
        <v>23</v>
      </c>
    </row>
    <row r="267" spans="1:2" ht="13.2">
      <c r="A267" s="9" t="s">
        <v>328</v>
      </c>
      <c r="B267" s="10" t="s">
        <v>145</v>
      </c>
    </row>
    <row r="268" spans="1:2" ht="13.2">
      <c r="A268" s="9" t="s">
        <v>329</v>
      </c>
      <c r="B268" s="10" t="s">
        <v>19</v>
      </c>
    </row>
    <row r="269" spans="1:2" ht="13.2">
      <c r="A269" s="9" t="s">
        <v>330</v>
      </c>
      <c r="B269" s="10" t="s">
        <v>104</v>
      </c>
    </row>
    <row r="270" spans="1:2" ht="13.2">
      <c r="A270" s="9" t="s">
        <v>331</v>
      </c>
      <c r="B270" s="10" t="s">
        <v>30</v>
      </c>
    </row>
    <row r="271" spans="1:2" ht="13.2">
      <c r="A271" s="9" t="s">
        <v>332</v>
      </c>
      <c r="B271" s="10" t="s">
        <v>69</v>
      </c>
    </row>
    <row r="272" spans="1:2" ht="13.2">
      <c r="A272" s="9" t="s">
        <v>333</v>
      </c>
      <c r="B272" s="10" t="s">
        <v>58</v>
      </c>
    </row>
    <row r="273" spans="1:2" ht="13.2">
      <c r="A273" s="9" t="s">
        <v>334</v>
      </c>
      <c r="B273" s="10" t="s">
        <v>77</v>
      </c>
    </row>
    <row r="274" spans="1:2" ht="13.2">
      <c r="A274" s="9" t="s">
        <v>335</v>
      </c>
      <c r="B274" s="10" t="s">
        <v>95</v>
      </c>
    </row>
    <row r="275" spans="1:2" ht="13.2">
      <c r="A275" s="9" t="s">
        <v>336</v>
      </c>
      <c r="B275" s="10" t="s">
        <v>89</v>
      </c>
    </row>
    <row r="276" spans="1:2" ht="13.2">
      <c r="A276" s="9" t="s">
        <v>337</v>
      </c>
      <c r="B276" s="10" t="s">
        <v>73</v>
      </c>
    </row>
    <row r="277" spans="1:2" ht="13.2">
      <c r="A277" s="9" t="s">
        <v>338</v>
      </c>
      <c r="B277" s="10" t="s">
        <v>19</v>
      </c>
    </row>
    <row r="278" spans="1:2" ht="13.2">
      <c r="A278" s="9" t="s">
        <v>339</v>
      </c>
      <c r="B278" s="10" t="s">
        <v>12</v>
      </c>
    </row>
    <row r="279" spans="1:2" ht="13.2">
      <c r="A279" s="9" t="s">
        <v>340</v>
      </c>
      <c r="B279" s="10" t="s">
        <v>73</v>
      </c>
    </row>
    <row r="280" spans="1:2" ht="13.2">
      <c r="A280" s="9" t="s">
        <v>341</v>
      </c>
      <c r="B280" s="10" t="s">
        <v>41</v>
      </c>
    </row>
    <row r="281" spans="1:2" ht="13.2">
      <c r="A281" s="9" t="s">
        <v>342</v>
      </c>
      <c r="B281" s="10" t="s">
        <v>69</v>
      </c>
    </row>
    <row r="282" spans="1:2" ht="13.2">
      <c r="A282" s="9" t="s">
        <v>343</v>
      </c>
      <c r="B282" s="10" t="s">
        <v>23</v>
      </c>
    </row>
    <row r="283" spans="1:2" ht="13.2">
      <c r="A283" s="9" t="s">
        <v>344</v>
      </c>
      <c r="B283" s="10" t="s">
        <v>48</v>
      </c>
    </row>
    <row r="284" spans="1:2" ht="13.2">
      <c r="A284" s="9" t="s">
        <v>345</v>
      </c>
      <c r="B284" s="10" t="s">
        <v>48</v>
      </c>
    </row>
    <row r="285" spans="1:2" ht="13.2">
      <c r="A285" s="9" t="s">
        <v>346</v>
      </c>
      <c r="B285" s="10" t="s">
        <v>89</v>
      </c>
    </row>
    <row r="286" spans="1:2" ht="13.2">
      <c r="A286" s="9" t="s">
        <v>347</v>
      </c>
      <c r="B286" s="10" t="s">
        <v>8</v>
      </c>
    </row>
    <row r="287" spans="1:2" ht="13.2">
      <c r="A287" s="9" t="s">
        <v>348</v>
      </c>
      <c r="B287" s="10" t="s">
        <v>4</v>
      </c>
    </row>
    <row r="288" spans="1:2" ht="13.2">
      <c r="A288" s="9" t="s">
        <v>349</v>
      </c>
      <c r="B288" s="10" t="s">
        <v>19</v>
      </c>
    </row>
    <row r="289" spans="1:2" ht="13.2">
      <c r="A289" s="9" t="s">
        <v>350</v>
      </c>
      <c r="B289" s="10" t="s">
        <v>12</v>
      </c>
    </row>
    <row r="290" spans="1:2" ht="13.2">
      <c r="A290" s="9" t="s">
        <v>351</v>
      </c>
      <c r="B290" s="10" t="s">
        <v>77</v>
      </c>
    </row>
    <row r="291" spans="1:2" ht="13.2">
      <c r="A291" s="9" t="s">
        <v>352</v>
      </c>
      <c r="B291" s="10" t="s">
        <v>145</v>
      </c>
    </row>
    <row r="292" spans="1:2" ht="13.2">
      <c r="A292" s="9" t="s">
        <v>353</v>
      </c>
      <c r="B292" s="10" t="s">
        <v>145</v>
      </c>
    </row>
    <row r="293" spans="1:2" ht="13.2">
      <c r="A293" s="9" t="s">
        <v>354</v>
      </c>
      <c r="B293" s="10" t="s">
        <v>8</v>
      </c>
    </row>
    <row r="294" spans="1:2" ht="13.2">
      <c r="A294" s="9" t="s">
        <v>355</v>
      </c>
      <c r="B294" s="10" t="s">
        <v>37</v>
      </c>
    </row>
    <row r="295" spans="1:2" ht="13.2">
      <c r="A295" s="9" t="s">
        <v>356</v>
      </c>
      <c r="B295" s="10" t="s">
        <v>8</v>
      </c>
    </row>
    <row r="296" spans="1:2" ht="13.2">
      <c r="A296" s="12" t="s">
        <v>357</v>
      </c>
      <c r="B296" s="13" t="s">
        <v>4</v>
      </c>
    </row>
    <row r="297" spans="1:2" ht="13.2">
      <c r="A297" s="14"/>
      <c r="B297" s="14"/>
    </row>
    <row r="298" spans="1:2" ht="13.2">
      <c r="A298" s="14"/>
      <c r="B298" s="14"/>
    </row>
    <row r="299" spans="1:2" ht="13.2">
      <c r="A299" s="14"/>
      <c r="B299" s="14"/>
    </row>
    <row r="300" spans="1:2" ht="13.2">
      <c r="A300" s="14"/>
      <c r="B300" s="14"/>
    </row>
    <row r="301" spans="1:2" ht="13.2">
      <c r="A301" s="14"/>
      <c r="B301" s="14"/>
    </row>
    <row r="302" spans="1:2" ht="13.2">
      <c r="A302" s="14"/>
      <c r="B302" s="14"/>
    </row>
    <row r="303" spans="1:2" ht="13.2">
      <c r="A303" s="14"/>
      <c r="B303" s="14"/>
    </row>
    <row r="304" spans="1:2" ht="13.2">
      <c r="A304" s="14"/>
      <c r="B304" s="14"/>
    </row>
    <row r="305" spans="1:2" ht="13.2">
      <c r="A305" s="14"/>
      <c r="B305" s="14"/>
    </row>
    <row r="306" spans="1:2" ht="13.2">
      <c r="A306" s="14"/>
      <c r="B306" s="14"/>
    </row>
    <row r="307" spans="1:2" ht="13.2">
      <c r="A307" s="14"/>
      <c r="B307" s="14"/>
    </row>
    <row r="308" spans="1:2" ht="13.2">
      <c r="A308" s="14"/>
      <c r="B308" s="14"/>
    </row>
    <row r="309" spans="1:2" ht="13.2">
      <c r="A309" s="14"/>
      <c r="B309" s="14"/>
    </row>
    <row r="310" spans="1:2" ht="13.2">
      <c r="A310" s="14"/>
      <c r="B310" s="14"/>
    </row>
    <row r="311" spans="1:2" ht="13.2">
      <c r="A311" s="14"/>
      <c r="B311" s="14"/>
    </row>
    <row r="312" spans="1:2" ht="13.2">
      <c r="A312" s="14"/>
      <c r="B312" s="14"/>
    </row>
    <row r="313" spans="1:2" ht="13.2">
      <c r="A313" s="14"/>
      <c r="B313" s="14"/>
    </row>
    <row r="314" spans="1:2" ht="13.2">
      <c r="A314" s="14"/>
      <c r="B314" s="14"/>
    </row>
    <row r="315" spans="1:2" ht="13.2">
      <c r="A315" s="14"/>
      <c r="B315" s="14"/>
    </row>
    <row r="316" spans="1:2" ht="13.2">
      <c r="A316" s="14"/>
      <c r="B316" s="14"/>
    </row>
    <row r="317" spans="1:2" ht="13.2">
      <c r="A317" s="14"/>
      <c r="B317" s="14"/>
    </row>
    <row r="318" spans="1:2" ht="13.2">
      <c r="A318" s="14"/>
      <c r="B318" s="14"/>
    </row>
    <row r="319" spans="1:2" ht="13.2">
      <c r="A319" s="14"/>
      <c r="B319" s="14"/>
    </row>
    <row r="320" spans="1:2" ht="13.2">
      <c r="A320" s="14"/>
      <c r="B320" s="14"/>
    </row>
    <row r="321" spans="1:2" ht="13.2">
      <c r="A321" s="14"/>
      <c r="B321" s="14"/>
    </row>
    <row r="322" spans="1:2" ht="13.2">
      <c r="A322" s="14"/>
      <c r="B322" s="14"/>
    </row>
    <row r="323" spans="1:2" ht="13.2">
      <c r="A323" s="14"/>
      <c r="B323" s="14"/>
    </row>
    <row r="324" spans="1:2" ht="13.2">
      <c r="A324" s="14"/>
      <c r="B324" s="14"/>
    </row>
    <row r="325" spans="1:2" ht="13.2">
      <c r="A325" s="14"/>
      <c r="B325" s="14"/>
    </row>
    <row r="326" spans="1:2" ht="13.2">
      <c r="A326" s="14"/>
      <c r="B326" s="14"/>
    </row>
    <row r="327" spans="1:2" ht="13.2">
      <c r="A327" s="14"/>
      <c r="B327" s="14"/>
    </row>
    <row r="328" spans="1:2" ht="13.2">
      <c r="A328" s="14"/>
      <c r="B328" s="14"/>
    </row>
    <row r="329" spans="1:2" ht="13.2">
      <c r="A329" s="14"/>
      <c r="B329" s="14"/>
    </row>
    <row r="330" spans="1:2" ht="13.2">
      <c r="A330" s="14"/>
      <c r="B330" s="14"/>
    </row>
    <row r="331" spans="1:2" ht="13.2">
      <c r="A331" s="14"/>
      <c r="B331" s="14"/>
    </row>
    <row r="332" spans="1:2" ht="13.2">
      <c r="A332" s="14"/>
      <c r="B332" s="14"/>
    </row>
    <row r="333" spans="1:2" ht="13.2">
      <c r="A333" s="14"/>
      <c r="B333" s="14"/>
    </row>
    <row r="334" spans="1:2" ht="13.2">
      <c r="A334" s="14"/>
      <c r="B334" s="14"/>
    </row>
    <row r="335" spans="1:2" ht="13.2">
      <c r="A335" s="14"/>
      <c r="B335" s="14"/>
    </row>
    <row r="336" spans="1:2" ht="13.2">
      <c r="A336" s="14"/>
      <c r="B336" s="14"/>
    </row>
    <row r="337" spans="1:2" ht="13.2">
      <c r="A337" s="14"/>
      <c r="B337" s="14"/>
    </row>
    <row r="338" spans="1:2" ht="13.2">
      <c r="A338" s="14"/>
      <c r="B338" s="14"/>
    </row>
    <row r="339" spans="1:2" ht="13.2">
      <c r="A339" s="14"/>
      <c r="B339" s="14"/>
    </row>
    <row r="340" spans="1:2" ht="13.2">
      <c r="A340" s="14"/>
      <c r="B340" s="14"/>
    </row>
    <row r="341" spans="1:2" ht="13.2">
      <c r="A341" s="14"/>
      <c r="B341" s="14"/>
    </row>
    <row r="342" spans="1:2" ht="13.2">
      <c r="A342" s="14"/>
      <c r="B342" s="14"/>
    </row>
    <row r="343" spans="1:2" ht="13.2">
      <c r="A343" s="14"/>
      <c r="B343" s="14"/>
    </row>
    <row r="344" spans="1:2" ht="13.2">
      <c r="A344" s="14"/>
      <c r="B344" s="14"/>
    </row>
    <row r="345" spans="1:2" ht="13.2">
      <c r="A345" s="14"/>
      <c r="B345" s="14"/>
    </row>
    <row r="346" spans="1:2" ht="13.2">
      <c r="A346" s="14"/>
      <c r="B346" s="14"/>
    </row>
    <row r="347" spans="1:2" ht="13.2">
      <c r="A347" s="14"/>
      <c r="B347" s="14"/>
    </row>
    <row r="348" spans="1:2" ht="13.2">
      <c r="A348" s="14"/>
      <c r="B348" s="14"/>
    </row>
    <row r="349" spans="1:2" ht="13.2">
      <c r="A349" s="14"/>
      <c r="B349" s="14"/>
    </row>
    <row r="350" spans="1:2" ht="13.2">
      <c r="A350" s="14"/>
      <c r="B350" s="14"/>
    </row>
    <row r="351" spans="1:2" ht="13.2">
      <c r="A351" s="14"/>
      <c r="B351" s="14"/>
    </row>
    <row r="352" spans="1:2" ht="13.2">
      <c r="A352" s="14"/>
      <c r="B352" s="14"/>
    </row>
    <row r="353" spans="1:2" ht="13.2">
      <c r="A353" s="14"/>
      <c r="B353" s="14"/>
    </row>
    <row r="354" spans="1:2" ht="13.2">
      <c r="A354" s="14"/>
      <c r="B354" s="14"/>
    </row>
    <row r="355" spans="1:2" ht="13.2">
      <c r="A355" s="14"/>
      <c r="B355" s="14"/>
    </row>
    <row r="356" spans="1:2" ht="13.2">
      <c r="A356" s="14"/>
      <c r="B356" s="14"/>
    </row>
    <row r="357" spans="1:2" ht="13.2">
      <c r="A357" s="14"/>
      <c r="B357" s="14"/>
    </row>
    <row r="358" spans="1:2" ht="13.2">
      <c r="A358" s="14"/>
      <c r="B358" s="14"/>
    </row>
    <row r="359" spans="1:2" ht="13.2">
      <c r="A359" s="14"/>
      <c r="B359" s="14"/>
    </row>
    <row r="360" spans="1:2" ht="13.2">
      <c r="A360" s="14"/>
      <c r="B360" s="14"/>
    </row>
    <row r="361" spans="1:2" ht="13.2">
      <c r="A361" s="14"/>
      <c r="B361" s="14"/>
    </row>
    <row r="362" spans="1:2" ht="13.2">
      <c r="A362" s="14"/>
      <c r="B362" s="14"/>
    </row>
    <row r="363" spans="1:2" ht="13.2">
      <c r="A363" s="14"/>
      <c r="B363" s="14"/>
    </row>
    <row r="364" spans="1:2" ht="13.2">
      <c r="A364" s="14"/>
      <c r="B364" s="14"/>
    </row>
    <row r="365" spans="1:2" ht="13.2">
      <c r="A365" s="14"/>
      <c r="B365" s="14"/>
    </row>
    <row r="366" spans="1:2" ht="13.2">
      <c r="A366" s="14"/>
      <c r="B366" s="14"/>
    </row>
    <row r="367" spans="1:2" ht="13.2">
      <c r="A367" s="14"/>
      <c r="B367" s="14"/>
    </row>
    <row r="368" spans="1:2" ht="13.2">
      <c r="A368" s="14"/>
      <c r="B368" s="14"/>
    </row>
    <row r="369" spans="1:2" ht="13.2">
      <c r="A369" s="14"/>
      <c r="B369" s="14"/>
    </row>
    <row r="370" spans="1:2" ht="13.2">
      <c r="A370" s="14"/>
      <c r="B370" s="14"/>
    </row>
    <row r="371" spans="1:2" ht="13.2">
      <c r="A371" s="14"/>
      <c r="B371" s="14"/>
    </row>
    <row r="372" spans="1:2" ht="13.2">
      <c r="A372" s="14"/>
      <c r="B372" s="14"/>
    </row>
    <row r="373" spans="1:2" ht="13.2">
      <c r="A373" s="14"/>
      <c r="B373" s="14"/>
    </row>
    <row r="374" spans="1:2" ht="13.2">
      <c r="A374" s="14"/>
      <c r="B374" s="14"/>
    </row>
    <row r="375" spans="1:2" ht="13.2">
      <c r="A375" s="14"/>
      <c r="B375" s="14"/>
    </row>
    <row r="376" spans="1:2" ht="13.2">
      <c r="A376" s="14"/>
      <c r="B376" s="14"/>
    </row>
    <row r="377" spans="1:2" ht="13.2">
      <c r="A377" s="14"/>
      <c r="B377" s="14"/>
    </row>
    <row r="378" spans="1:2" ht="13.2">
      <c r="A378" s="14"/>
      <c r="B378" s="14"/>
    </row>
    <row r="379" spans="1:2" ht="13.2">
      <c r="A379" s="14"/>
      <c r="B379" s="14"/>
    </row>
    <row r="380" spans="1:2" ht="13.2">
      <c r="A380" s="14"/>
      <c r="B380" s="14"/>
    </row>
    <row r="381" spans="1:2" ht="13.2">
      <c r="A381" s="14"/>
      <c r="B381" s="14"/>
    </row>
    <row r="382" spans="1:2" ht="13.2">
      <c r="A382" s="14"/>
      <c r="B382" s="14"/>
    </row>
    <row r="383" spans="1:2" ht="13.2">
      <c r="A383" s="14"/>
      <c r="B383" s="14"/>
    </row>
    <row r="384" spans="1:2" ht="13.2">
      <c r="A384" s="14"/>
      <c r="B384" s="14"/>
    </row>
    <row r="385" spans="1:2" ht="13.2">
      <c r="A385" s="14"/>
      <c r="B385" s="14"/>
    </row>
    <row r="386" spans="1:2" ht="13.2">
      <c r="A386" s="14"/>
      <c r="B386" s="14"/>
    </row>
    <row r="387" spans="1:2" ht="13.2">
      <c r="A387" s="14"/>
      <c r="B387" s="14"/>
    </row>
    <row r="388" spans="1:2" ht="13.2">
      <c r="A388" s="14"/>
      <c r="B388" s="14"/>
    </row>
    <row r="389" spans="1:2" ht="13.2">
      <c r="A389" s="14"/>
      <c r="B389" s="14"/>
    </row>
    <row r="390" spans="1:2" ht="13.2">
      <c r="A390" s="14"/>
      <c r="B390" s="14"/>
    </row>
    <row r="391" spans="1:2" ht="13.2">
      <c r="A391" s="14"/>
      <c r="B391" s="14"/>
    </row>
    <row r="392" spans="1:2" ht="13.2">
      <c r="A392" s="14"/>
      <c r="B392" s="14"/>
    </row>
    <row r="393" spans="1:2" ht="13.2">
      <c r="A393" s="14"/>
      <c r="B393" s="14"/>
    </row>
    <row r="394" spans="1:2" ht="13.2">
      <c r="A394" s="14"/>
      <c r="B394" s="14"/>
    </row>
    <row r="395" spans="1:2" ht="13.2">
      <c r="A395" s="14"/>
      <c r="B395" s="14"/>
    </row>
    <row r="396" spans="1:2" ht="13.2">
      <c r="A396" s="14"/>
      <c r="B396" s="14"/>
    </row>
    <row r="397" spans="1:2" ht="13.2">
      <c r="A397" s="14"/>
      <c r="B397" s="14"/>
    </row>
    <row r="398" spans="1:2" ht="13.2">
      <c r="A398" s="14"/>
      <c r="B398" s="14"/>
    </row>
    <row r="399" spans="1:2" ht="13.2">
      <c r="A399" s="14"/>
      <c r="B399" s="14"/>
    </row>
    <row r="400" spans="1:2" ht="13.2">
      <c r="A400" s="14"/>
      <c r="B400" s="14"/>
    </row>
    <row r="401" spans="1:2" ht="13.2">
      <c r="A401" s="14"/>
      <c r="B401" s="14"/>
    </row>
    <row r="402" spans="1:2" ht="13.2">
      <c r="A402" s="14"/>
      <c r="B402" s="14"/>
    </row>
    <row r="403" spans="1:2" ht="13.2">
      <c r="A403" s="14"/>
      <c r="B403" s="14"/>
    </row>
    <row r="404" spans="1:2" ht="13.2">
      <c r="A404" s="14"/>
      <c r="B404" s="14"/>
    </row>
    <row r="405" spans="1:2" ht="13.2">
      <c r="A405" s="14"/>
      <c r="B405" s="14"/>
    </row>
    <row r="406" spans="1:2" ht="13.2">
      <c r="A406" s="14"/>
      <c r="B406" s="14"/>
    </row>
    <row r="407" spans="1:2" ht="13.2">
      <c r="A407" s="14"/>
      <c r="B407" s="14"/>
    </row>
    <row r="408" spans="1:2" ht="13.2">
      <c r="A408" s="14"/>
      <c r="B408" s="14"/>
    </row>
    <row r="409" spans="1:2" ht="13.2">
      <c r="A409" s="14"/>
      <c r="B409" s="14"/>
    </row>
    <row r="410" spans="1:2" ht="13.2">
      <c r="A410" s="14"/>
      <c r="B410" s="14"/>
    </row>
    <row r="411" spans="1:2" ht="13.2">
      <c r="A411" s="14"/>
      <c r="B411" s="14"/>
    </row>
    <row r="412" spans="1:2" ht="13.2">
      <c r="A412" s="14"/>
      <c r="B412" s="14"/>
    </row>
    <row r="413" spans="1:2" ht="13.2">
      <c r="A413" s="14"/>
      <c r="B413" s="14"/>
    </row>
    <row r="414" spans="1:2" ht="13.2">
      <c r="A414" s="14"/>
      <c r="B414" s="14"/>
    </row>
    <row r="415" spans="1:2" ht="13.2">
      <c r="A415" s="14"/>
      <c r="B415" s="14"/>
    </row>
    <row r="416" spans="1:2" ht="13.2">
      <c r="A416" s="14"/>
      <c r="B416" s="14"/>
    </row>
    <row r="417" spans="1:2" ht="13.2">
      <c r="A417" s="14"/>
      <c r="B417" s="14"/>
    </row>
    <row r="418" spans="1:2" ht="13.2">
      <c r="A418" s="14"/>
      <c r="B418" s="14"/>
    </row>
    <row r="419" spans="1:2" ht="13.2">
      <c r="A419" s="14"/>
      <c r="B419" s="14"/>
    </row>
    <row r="420" spans="1:2" ht="13.2">
      <c r="A420" s="14"/>
      <c r="B420" s="14"/>
    </row>
    <row r="421" spans="1:2" ht="13.2">
      <c r="A421" s="14"/>
      <c r="B421" s="14"/>
    </row>
    <row r="422" spans="1:2" ht="13.2">
      <c r="A422" s="14"/>
      <c r="B422" s="14"/>
    </row>
    <row r="423" spans="1:2" ht="13.2">
      <c r="A423" s="14"/>
      <c r="B423" s="14"/>
    </row>
    <row r="424" spans="1:2" ht="13.2">
      <c r="A424" s="14"/>
      <c r="B424" s="14"/>
    </row>
    <row r="425" spans="1:2" ht="13.2">
      <c r="A425" s="14"/>
      <c r="B425" s="14"/>
    </row>
    <row r="426" spans="1:2" ht="13.2">
      <c r="A426" s="14"/>
      <c r="B426" s="14"/>
    </row>
    <row r="427" spans="1:2" ht="13.2">
      <c r="A427" s="14"/>
      <c r="B427" s="14"/>
    </row>
    <row r="428" spans="1:2" ht="13.2">
      <c r="A428" s="14"/>
      <c r="B428" s="14"/>
    </row>
    <row r="429" spans="1:2" ht="13.2">
      <c r="A429" s="14"/>
      <c r="B429" s="14"/>
    </row>
    <row r="430" spans="1:2" ht="13.2">
      <c r="A430" s="14"/>
      <c r="B430" s="14"/>
    </row>
    <row r="431" spans="1:2" ht="13.2">
      <c r="A431" s="14"/>
      <c r="B431" s="14"/>
    </row>
    <row r="432" spans="1:2" ht="13.2">
      <c r="A432" s="14"/>
      <c r="B432" s="14"/>
    </row>
    <row r="433" spans="1:2" ht="13.2">
      <c r="A433" s="14"/>
      <c r="B433" s="14"/>
    </row>
    <row r="434" spans="1:2" ht="13.2">
      <c r="A434" s="14"/>
      <c r="B434" s="14"/>
    </row>
    <row r="435" spans="1:2" ht="13.2">
      <c r="A435" s="14"/>
      <c r="B435" s="14"/>
    </row>
    <row r="436" spans="1:2" ht="13.2">
      <c r="A436" s="14"/>
      <c r="B436" s="14"/>
    </row>
    <row r="437" spans="1:2" ht="13.2">
      <c r="A437" s="14"/>
      <c r="B437" s="14"/>
    </row>
    <row r="438" spans="1:2" ht="13.2">
      <c r="A438" s="14"/>
      <c r="B438" s="14"/>
    </row>
    <row r="439" spans="1:2" ht="13.2">
      <c r="A439" s="14"/>
      <c r="B439" s="14"/>
    </row>
    <row r="440" spans="1:2" ht="13.2">
      <c r="A440" s="14"/>
      <c r="B440" s="14"/>
    </row>
    <row r="441" spans="1:2" ht="13.2">
      <c r="A441" s="14"/>
      <c r="B441" s="14"/>
    </row>
    <row r="442" spans="1:2" ht="13.2">
      <c r="A442" s="14"/>
      <c r="B442" s="14"/>
    </row>
    <row r="443" spans="1:2" ht="13.2">
      <c r="A443" s="14"/>
      <c r="B443" s="14"/>
    </row>
    <row r="444" spans="1:2" ht="13.2">
      <c r="A444" s="14"/>
      <c r="B444" s="14"/>
    </row>
    <row r="445" spans="1:2" ht="13.2">
      <c r="A445" s="14"/>
      <c r="B445" s="14"/>
    </row>
    <row r="446" spans="1:2" ht="13.2">
      <c r="A446" s="14"/>
      <c r="B446" s="14"/>
    </row>
    <row r="447" spans="1:2" ht="13.2">
      <c r="A447" s="14"/>
      <c r="B447" s="14"/>
    </row>
    <row r="448" spans="1:2" ht="13.2">
      <c r="A448" s="14"/>
      <c r="B448" s="14"/>
    </row>
    <row r="449" spans="1:2" ht="13.2">
      <c r="A449" s="14"/>
      <c r="B449" s="14"/>
    </row>
    <row r="450" spans="1:2" ht="13.2">
      <c r="A450" s="14"/>
      <c r="B450" s="14"/>
    </row>
    <row r="451" spans="1:2" ht="13.2">
      <c r="A451" s="14"/>
      <c r="B451" s="14"/>
    </row>
    <row r="452" spans="1:2" ht="13.2">
      <c r="A452" s="14"/>
      <c r="B452" s="14"/>
    </row>
    <row r="453" spans="1:2" ht="13.2">
      <c r="A453" s="14"/>
      <c r="B453" s="14"/>
    </row>
    <row r="454" spans="1:2" ht="13.2">
      <c r="A454" s="14"/>
      <c r="B454" s="14"/>
    </row>
    <row r="455" spans="1:2" ht="13.2">
      <c r="A455" s="14"/>
      <c r="B455" s="14"/>
    </row>
    <row r="456" spans="1:2" ht="13.2">
      <c r="A456" s="14"/>
      <c r="B456" s="14"/>
    </row>
    <row r="457" spans="1:2" ht="13.2">
      <c r="A457" s="14"/>
      <c r="B457" s="14"/>
    </row>
    <row r="458" spans="1:2" ht="13.2">
      <c r="A458" s="14"/>
      <c r="B458" s="14"/>
    </row>
    <row r="459" spans="1:2" ht="13.2">
      <c r="A459" s="14"/>
      <c r="B459" s="14"/>
    </row>
    <row r="460" spans="1:2" ht="13.2">
      <c r="A460" s="14"/>
      <c r="B460" s="14"/>
    </row>
    <row r="461" spans="1:2" ht="13.2">
      <c r="A461" s="14"/>
      <c r="B461" s="14"/>
    </row>
    <row r="462" spans="1:2" ht="13.2">
      <c r="A462" s="14"/>
      <c r="B462" s="14"/>
    </row>
    <row r="463" spans="1:2" ht="13.2">
      <c r="A463" s="14"/>
      <c r="B463" s="14"/>
    </row>
    <row r="464" spans="1:2" ht="13.2">
      <c r="A464" s="14"/>
      <c r="B464" s="14"/>
    </row>
    <row r="465" spans="1:2" ht="13.2">
      <c r="A465" s="14"/>
      <c r="B465" s="14"/>
    </row>
    <row r="466" spans="1:2" ht="13.2">
      <c r="A466" s="14"/>
      <c r="B466" s="14"/>
    </row>
    <row r="467" spans="1:2" ht="13.2">
      <c r="A467" s="14"/>
      <c r="B467" s="14"/>
    </row>
    <row r="468" spans="1:2" ht="13.2">
      <c r="A468" s="14"/>
      <c r="B468" s="14"/>
    </row>
    <row r="469" spans="1:2" ht="13.2">
      <c r="A469" s="14"/>
      <c r="B469" s="14"/>
    </row>
    <row r="470" spans="1:2" ht="13.2">
      <c r="A470" s="14"/>
      <c r="B470" s="14"/>
    </row>
    <row r="471" spans="1:2" ht="13.2">
      <c r="A471" s="14"/>
      <c r="B471" s="14"/>
    </row>
    <row r="472" spans="1:2" ht="13.2">
      <c r="A472" s="14"/>
      <c r="B472" s="14"/>
    </row>
    <row r="473" spans="1:2" ht="13.2">
      <c r="A473" s="14"/>
      <c r="B473" s="14"/>
    </row>
    <row r="474" spans="1:2" ht="13.2">
      <c r="A474" s="14"/>
      <c r="B474" s="14"/>
    </row>
    <row r="475" spans="1:2" ht="13.2">
      <c r="A475" s="14"/>
      <c r="B475" s="14"/>
    </row>
    <row r="476" spans="1:2" ht="13.2">
      <c r="A476" s="14"/>
      <c r="B476" s="14"/>
    </row>
    <row r="477" spans="1:2" ht="13.2">
      <c r="A477" s="14"/>
      <c r="B477" s="14"/>
    </row>
    <row r="478" spans="1:2" ht="13.2">
      <c r="A478" s="14"/>
      <c r="B478" s="14"/>
    </row>
    <row r="479" spans="1:2" ht="13.2">
      <c r="A479" s="14"/>
      <c r="B479" s="14"/>
    </row>
    <row r="480" spans="1:2" ht="13.2">
      <c r="A480" s="14"/>
      <c r="B480" s="14"/>
    </row>
    <row r="481" spans="1:2" ht="13.2">
      <c r="A481" s="14"/>
      <c r="B481" s="14"/>
    </row>
    <row r="482" spans="1:2" ht="13.2">
      <c r="A482" s="14"/>
      <c r="B482" s="14"/>
    </row>
    <row r="483" spans="1:2" ht="13.2">
      <c r="A483" s="14"/>
      <c r="B483" s="14"/>
    </row>
    <row r="484" spans="1:2" ht="13.2">
      <c r="A484" s="14"/>
      <c r="B484" s="14"/>
    </row>
    <row r="485" spans="1:2" ht="13.2">
      <c r="A485" s="14"/>
      <c r="B485" s="14"/>
    </row>
    <row r="486" spans="1:2" ht="13.2">
      <c r="A486" s="14"/>
      <c r="B486" s="14"/>
    </row>
    <row r="487" spans="1:2" ht="13.2">
      <c r="A487" s="14"/>
      <c r="B487" s="14"/>
    </row>
    <row r="488" spans="1:2" ht="13.2">
      <c r="A488" s="14"/>
      <c r="B488" s="14"/>
    </row>
    <row r="489" spans="1:2" ht="13.2">
      <c r="A489" s="14"/>
      <c r="B489" s="14"/>
    </row>
    <row r="490" spans="1:2" ht="13.2">
      <c r="A490" s="14"/>
      <c r="B490" s="14"/>
    </row>
    <row r="491" spans="1:2" ht="13.2">
      <c r="A491" s="14"/>
      <c r="B491" s="14"/>
    </row>
    <row r="492" spans="1:2" ht="13.2">
      <c r="A492" s="14"/>
      <c r="B492" s="14"/>
    </row>
    <row r="493" spans="1:2" ht="13.2">
      <c r="A493" s="14"/>
      <c r="B493" s="14"/>
    </row>
    <row r="494" spans="1:2" ht="13.2">
      <c r="A494" s="14"/>
      <c r="B494" s="14"/>
    </row>
    <row r="495" spans="1:2" ht="13.2">
      <c r="A495" s="14"/>
      <c r="B495" s="14"/>
    </row>
    <row r="496" spans="1:2" ht="13.2">
      <c r="A496" s="14"/>
      <c r="B496" s="14"/>
    </row>
    <row r="497" spans="1:2" ht="13.2">
      <c r="A497" s="14"/>
      <c r="B497" s="14"/>
    </row>
    <row r="498" spans="1:2" ht="13.2">
      <c r="A498" s="14"/>
      <c r="B498" s="14"/>
    </row>
    <row r="499" spans="1:2" ht="13.2">
      <c r="A499" s="14"/>
      <c r="B499" s="14"/>
    </row>
    <row r="500" spans="1:2" ht="13.2">
      <c r="A500" s="14"/>
      <c r="B500" s="14"/>
    </row>
    <row r="501" spans="1:2" ht="13.2">
      <c r="A501" s="14"/>
      <c r="B501" s="14"/>
    </row>
    <row r="502" spans="1:2" ht="13.2">
      <c r="A502" s="14"/>
      <c r="B502" s="14"/>
    </row>
    <row r="503" spans="1:2" ht="13.2">
      <c r="A503" s="14"/>
      <c r="B503" s="14"/>
    </row>
    <row r="504" spans="1:2" ht="13.2">
      <c r="A504" s="14"/>
      <c r="B504" s="14"/>
    </row>
    <row r="505" spans="1:2" ht="13.2">
      <c r="A505" s="14"/>
      <c r="B505" s="14"/>
    </row>
    <row r="506" spans="1:2" ht="13.2">
      <c r="A506" s="14"/>
      <c r="B506" s="14"/>
    </row>
    <row r="507" spans="1:2" ht="13.2">
      <c r="A507" s="14"/>
      <c r="B507" s="14"/>
    </row>
    <row r="508" spans="1:2" ht="13.2">
      <c r="A508" s="14"/>
      <c r="B508" s="14"/>
    </row>
    <row r="509" spans="1:2" ht="13.2">
      <c r="A509" s="14"/>
      <c r="B509" s="14"/>
    </row>
    <row r="510" spans="1:2" ht="13.2">
      <c r="A510" s="14"/>
      <c r="B510" s="14"/>
    </row>
    <row r="511" spans="1:2" ht="13.2">
      <c r="A511" s="14"/>
      <c r="B511" s="14"/>
    </row>
    <row r="512" spans="1:2" ht="13.2">
      <c r="A512" s="14"/>
      <c r="B512" s="14"/>
    </row>
    <row r="513" spans="1:2" ht="13.2">
      <c r="A513" s="14"/>
      <c r="B513" s="14"/>
    </row>
    <row r="514" spans="1:2" ht="13.2">
      <c r="A514" s="14"/>
      <c r="B514" s="14"/>
    </row>
    <row r="515" spans="1:2" ht="13.2">
      <c r="A515" s="14"/>
      <c r="B515" s="14"/>
    </row>
    <row r="516" spans="1:2" ht="13.2">
      <c r="A516" s="14"/>
      <c r="B516" s="14"/>
    </row>
    <row r="517" spans="1:2" ht="13.2">
      <c r="A517" s="14"/>
      <c r="B517" s="14"/>
    </row>
    <row r="518" spans="1:2" ht="13.2">
      <c r="A518" s="14"/>
      <c r="B518" s="14"/>
    </row>
    <row r="519" spans="1:2" ht="13.2">
      <c r="A519" s="14"/>
      <c r="B519" s="14"/>
    </row>
    <row r="520" spans="1:2" ht="13.2">
      <c r="A520" s="14"/>
      <c r="B520" s="14"/>
    </row>
    <row r="521" spans="1:2" ht="13.2">
      <c r="A521" s="14"/>
      <c r="B521" s="14"/>
    </row>
    <row r="522" spans="1:2" ht="13.2">
      <c r="A522" s="14"/>
      <c r="B522" s="14"/>
    </row>
    <row r="523" spans="1:2" ht="13.2">
      <c r="A523" s="14"/>
      <c r="B523" s="14"/>
    </row>
    <row r="524" spans="1:2" ht="13.2">
      <c r="A524" s="14"/>
      <c r="B524" s="14"/>
    </row>
    <row r="525" spans="1:2" ht="13.2">
      <c r="A525" s="14"/>
      <c r="B525" s="14"/>
    </row>
    <row r="526" spans="1:2" ht="13.2">
      <c r="A526" s="14"/>
      <c r="B526" s="14"/>
    </row>
    <row r="527" spans="1:2" ht="13.2">
      <c r="A527" s="14"/>
      <c r="B527" s="14"/>
    </row>
    <row r="528" spans="1:2" ht="13.2">
      <c r="A528" s="14"/>
      <c r="B528" s="14"/>
    </row>
    <row r="529" spans="1:2" ht="13.2">
      <c r="A529" s="14"/>
      <c r="B529" s="14"/>
    </row>
    <row r="530" spans="1:2" ht="13.2">
      <c r="A530" s="14"/>
      <c r="B530" s="14"/>
    </row>
    <row r="531" spans="1:2" ht="13.2">
      <c r="A531" s="14"/>
      <c r="B531" s="14"/>
    </row>
    <row r="532" spans="1:2" ht="13.2">
      <c r="A532" s="14"/>
      <c r="B532" s="14"/>
    </row>
    <row r="533" spans="1:2" ht="13.2">
      <c r="A533" s="14"/>
      <c r="B533" s="14"/>
    </row>
    <row r="534" spans="1:2" ht="13.2">
      <c r="A534" s="14"/>
      <c r="B534" s="14"/>
    </row>
    <row r="535" spans="1:2" ht="13.2">
      <c r="A535" s="14"/>
      <c r="B535" s="14"/>
    </row>
    <row r="536" spans="1:2" ht="13.2">
      <c r="A536" s="14"/>
      <c r="B536" s="14"/>
    </row>
    <row r="537" spans="1:2" ht="13.2">
      <c r="A537" s="14"/>
      <c r="B537" s="14"/>
    </row>
    <row r="538" spans="1:2" ht="13.2">
      <c r="A538" s="14"/>
      <c r="B538" s="14"/>
    </row>
    <row r="539" spans="1:2" ht="13.2">
      <c r="A539" s="14"/>
      <c r="B539" s="14"/>
    </row>
    <row r="540" spans="1:2" ht="13.2">
      <c r="A540" s="14"/>
      <c r="B540" s="14"/>
    </row>
    <row r="541" spans="1:2" ht="13.2">
      <c r="A541" s="14"/>
      <c r="B541" s="14"/>
    </row>
    <row r="542" spans="1:2" ht="13.2">
      <c r="A542" s="14"/>
      <c r="B542" s="14"/>
    </row>
    <row r="543" spans="1:2" ht="13.2">
      <c r="A543" s="14"/>
      <c r="B543" s="14"/>
    </row>
    <row r="544" spans="1:2" ht="13.2">
      <c r="A544" s="14"/>
      <c r="B544" s="14"/>
    </row>
    <row r="545" spans="1:2" ht="13.2">
      <c r="A545" s="14"/>
      <c r="B545" s="14"/>
    </row>
    <row r="546" spans="1:2" ht="13.2">
      <c r="A546" s="14"/>
      <c r="B546" s="14"/>
    </row>
    <row r="547" spans="1:2" ht="13.2">
      <c r="A547" s="14"/>
      <c r="B547" s="14"/>
    </row>
    <row r="548" spans="1:2" ht="13.2">
      <c r="A548" s="14"/>
      <c r="B548" s="14"/>
    </row>
    <row r="549" spans="1:2" ht="13.2">
      <c r="A549" s="14"/>
      <c r="B549" s="14"/>
    </row>
    <row r="550" spans="1:2" ht="13.2">
      <c r="A550" s="14"/>
      <c r="B550" s="14"/>
    </row>
    <row r="551" spans="1:2" ht="13.2">
      <c r="A551" s="14"/>
      <c r="B551" s="14"/>
    </row>
    <row r="552" spans="1:2" ht="13.2">
      <c r="A552" s="14"/>
      <c r="B552" s="14"/>
    </row>
    <row r="553" spans="1:2" ht="13.2">
      <c r="A553" s="14"/>
      <c r="B553" s="14"/>
    </row>
    <row r="554" spans="1:2" ht="13.2">
      <c r="A554" s="14"/>
      <c r="B554" s="14"/>
    </row>
    <row r="555" spans="1:2" ht="13.2">
      <c r="A555" s="14"/>
      <c r="B555" s="14"/>
    </row>
    <row r="556" spans="1:2" ht="13.2">
      <c r="A556" s="14"/>
      <c r="B556" s="14"/>
    </row>
    <row r="557" spans="1:2" ht="13.2">
      <c r="A557" s="14"/>
      <c r="B557" s="14"/>
    </row>
    <row r="558" spans="1:2" ht="13.2">
      <c r="A558" s="14"/>
      <c r="B558" s="14"/>
    </row>
    <row r="559" spans="1:2" ht="13.2">
      <c r="A559" s="14"/>
      <c r="B559" s="14"/>
    </row>
    <row r="560" spans="1:2" ht="13.2">
      <c r="A560" s="14"/>
      <c r="B560" s="14"/>
    </row>
    <row r="561" spans="1:2" ht="13.2">
      <c r="A561" s="14"/>
      <c r="B561" s="14"/>
    </row>
    <row r="562" spans="1:2" ht="13.2">
      <c r="A562" s="14"/>
      <c r="B562" s="14"/>
    </row>
    <row r="563" spans="1:2" ht="13.2">
      <c r="A563" s="14"/>
      <c r="B563" s="14"/>
    </row>
    <row r="564" spans="1:2" ht="13.2">
      <c r="A564" s="14"/>
      <c r="B564" s="14"/>
    </row>
    <row r="565" spans="1:2" ht="13.2">
      <c r="A565" s="14"/>
      <c r="B565" s="14"/>
    </row>
    <row r="566" spans="1:2" ht="13.2">
      <c r="A566" s="14"/>
      <c r="B566" s="14"/>
    </row>
    <row r="567" spans="1:2" ht="13.2">
      <c r="A567" s="14"/>
      <c r="B567" s="14"/>
    </row>
    <row r="568" spans="1:2" ht="13.2">
      <c r="A568" s="14"/>
      <c r="B568" s="14"/>
    </row>
    <row r="569" spans="1:2" ht="13.2">
      <c r="A569" s="14"/>
      <c r="B569" s="14"/>
    </row>
    <row r="570" spans="1:2" ht="13.2">
      <c r="A570" s="14"/>
      <c r="B570" s="14"/>
    </row>
    <row r="571" spans="1:2" ht="13.2">
      <c r="A571" s="14"/>
      <c r="B571" s="14"/>
    </row>
    <row r="572" spans="1:2" ht="13.2">
      <c r="A572" s="14"/>
      <c r="B572" s="14"/>
    </row>
    <row r="573" spans="1:2" ht="13.2">
      <c r="A573" s="14"/>
      <c r="B573" s="14"/>
    </row>
    <row r="574" spans="1:2" ht="13.2">
      <c r="A574" s="14"/>
      <c r="B574" s="14"/>
    </row>
    <row r="575" spans="1:2" ht="13.2">
      <c r="A575" s="14"/>
      <c r="B575" s="14"/>
    </row>
    <row r="576" spans="1:2" ht="13.2">
      <c r="A576" s="14"/>
      <c r="B576" s="14"/>
    </row>
    <row r="577" spans="1:2" ht="13.2">
      <c r="A577" s="14"/>
      <c r="B577" s="14"/>
    </row>
    <row r="578" spans="1:2" ht="13.2">
      <c r="A578" s="14"/>
      <c r="B578" s="14"/>
    </row>
    <row r="579" spans="1:2" ht="13.2">
      <c r="A579" s="14"/>
      <c r="B579" s="14"/>
    </row>
    <row r="580" spans="1:2" ht="13.2">
      <c r="A580" s="14"/>
      <c r="B580" s="14"/>
    </row>
    <row r="581" spans="1:2" ht="13.2">
      <c r="A581" s="14"/>
      <c r="B581" s="14"/>
    </row>
    <row r="582" spans="1:2" ht="13.2">
      <c r="A582" s="14"/>
      <c r="B582" s="14"/>
    </row>
    <row r="583" spans="1:2" ht="13.2">
      <c r="A583" s="14"/>
      <c r="B583" s="14"/>
    </row>
    <row r="584" spans="1:2" ht="13.2">
      <c r="A584" s="14"/>
      <c r="B584" s="14"/>
    </row>
    <row r="585" spans="1:2" ht="13.2">
      <c r="A585" s="14"/>
      <c r="B585" s="14"/>
    </row>
    <row r="586" spans="1:2" ht="13.2">
      <c r="A586" s="14"/>
      <c r="B586" s="14"/>
    </row>
    <row r="587" spans="1:2" ht="13.2">
      <c r="A587" s="14"/>
      <c r="B587" s="14"/>
    </row>
    <row r="588" spans="1:2" ht="13.2">
      <c r="A588" s="14"/>
      <c r="B588" s="14"/>
    </row>
    <row r="589" spans="1:2" ht="13.2">
      <c r="A589" s="14"/>
      <c r="B589" s="14"/>
    </row>
    <row r="590" spans="1:2" ht="13.2">
      <c r="A590" s="14"/>
      <c r="B590" s="14"/>
    </row>
    <row r="591" spans="1:2" ht="13.2">
      <c r="A591" s="14"/>
      <c r="B591" s="14"/>
    </row>
    <row r="592" spans="1:2" ht="13.2">
      <c r="A592" s="14"/>
      <c r="B592" s="14"/>
    </row>
    <row r="593" spans="1:2" ht="13.2">
      <c r="A593" s="14"/>
      <c r="B593" s="14"/>
    </row>
    <row r="594" spans="1:2" ht="13.2">
      <c r="A594" s="14"/>
      <c r="B594" s="14"/>
    </row>
    <row r="595" spans="1:2" ht="13.2">
      <c r="A595" s="14"/>
      <c r="B595" s="14"/>
    </row>
    <row r="596" spans="1:2" ht="13.2">
      <c r="A596" s="14"/>
      <c r="B596" s="14"/>
    </row>
    <row r="597" spans="1:2" ht="13.2">
      <c r="A597" s="14"/>
      <c r="B597" s="14"/>
    </row>
    <row r="598" spans="1:2" ht="13.2">
      <c r="A598" s="14"/>
      <c r="B598" s="14"/>
    </row>
    <row r="599" spans="1:2" ht="13.2">
      <c r="A599" s="14"/>
      <c r="B599" s="14"/>
    </row>
    <row r="600" spans="1:2" ht="13.2">
      <c r="A600" s="14"/>
      <c r="B600" s="14"/>
    </row>
    <row r="601" spans="1:2" ht="13.2">
      <c r="A601" s="14"/>
      <c r="B601" s="14"/>
    </row>
    <row r="602" spans="1:2" ht="13.2">
      <c r="A602" s="14"/>
      <c r="B602" s="14"/>
    </row>
    <row r="603" spans="1:2" ht="13.2">
      <c r="A603" s="14"/>
      <c r="B603" s="14"/>
    </row>
    <row r="604" spans="1:2" ht="13.2">
      <c r="A604" s="14"/>
      <c r="B604" s="14"/>
    </row>
    <row r="605" spans="1:2" ht="13.2">
      <c r="A605" s="14"/>
      <c r="B605" s="14"/>
    </row>
    <row r="606" spans="1:2" ht="13.2">
      <c r="A606" s="14"/>
      <c r="B606" s="14"/>
    </row>
    <row r="607" spans="1:2" ht="13.2">
      <c r="A607" s="14"/>
      <c r="B607" s="14"/>
    </row>
    <row r="608" spans="1:2" ht="13.2">
      <c r="A608" s="14"/>
      <c r="B608" s="14"/>
    </row>
    <row r="609" spans="1:2" ht="13.2">
      <c r="A609" s="14"/>
      <c r="B609" s="14"/>
    </row>
    <row r="610" spans="1:2" ht="13.2">
      <c r="A610" s="14"/>
      <c r="B610" s="14"/>
    </row>
    <row r="611" spans="1:2" ht="13.2">
      <c r="A611" s="14"/>
      <c r="B611" s="14"/>
    </row>
    <row r="612" spans="1:2" ht="13.2">
      <c r="A612" s="14"/>
      <c r="B612" s="14"/>
    </row>
    <row r="613" spans="1:2" ht="13.2">
      <c r="A613" s="14"/>
      <c r="B613" s="14"/>
    </row>
    <row r="614" spans="1:2" ht="13.2">
      <c r="A614" s="14"/>
      <c r="B614" s="14"/>
    </row>
    <row r="615" spans="1:2" ht="13.2">
      <c r="A615" s="14"/>
      <c r="B615" s="14"/>
    </row>
    <row r="616" spans="1:2" ht="13.2">
      <c r="A616" s="14"/>
      <c r="B616" s="14"/>
    </row>
    <row r="617" spans="1:2" ht="13.2">
      <c r="A617" s="14"/>
      <c r="B617" s="14"/>
    </row>
    <row r="618" spans="1:2" ht="13.2">
      <c r="A618" s="14"/>
      <c r="B618" s="14"/>
    </row>
    <row r="619" spans="1:2" ht="13.2">
      <c r="A619" s="14"/>
      <c r="B619" s="14"/>
    </row>
    <row r="620" spans="1:2" ht="13.2">
      <c r="A620" s="14"/>
      <c r="B620" s="14"/>
    </row>
    <row r="621" spans="1:2" ht="13.2">
      <c r="A621" s="14"/>
      <c r="B621" s="14"/>
    </row>
    <row r="622" spans="1:2" ht="13.2">
      <c r="A622" s="14"/>
      <c r="B622" s="14"/>
    </row>
    <row r="623" spans="1:2" ht="13.2">
      <c r="A623" s="14"/>
      <c r="B623" s="14"/>
    </row>
    <row r="624" spans="1:2" ht="13.2">
      <c r="A624" s="14"/>
      <c r="B624" s="14"/>
    </row>
    <row r="625" spans="1:2" ht="13.2">
      <c r="A625" s="14"/>
      <c r="B625" s="14"/>
    </row>
    <row r="626" spans="1:2" ht="13.2">
      <c r="A626" s="14"/>
      <c r="B626" s="14"/>
    </row>
    <row r="627" spans="1:2" ht="13.2">
      <c r="A627" s="14"/>
      <c r="B627" s="14"/>
    </row>
    <row r="628" spans="1:2" ht="13.2">
      <c r="A628" s="14"/>
      <c r="B628" s="14"/>
    </row>
    <row r="629" spans="1:2" ht="13.2">
      <c r="A629" s="14"/>
      <c r="B629" s="14"/>
    </row>
    <row r="630" spans="1:2" ht="13.2">
      <c r="A630" s="14"/>
      <c r="B630" s="14"/>
    </row>
    <row r="631" spans="1:2" ht="13.2">
      <c r="A631" s="14"/>
      <c r="B631" s="14"/>
    </row>
    <row r="632" spans="1:2" ht="13.2">
      <c r="A632" s="14"/>
      <c r="B632" s="14"/>
    </row>
    <row r="633" spans="1:2" ht="13.2">
      <c r="A633" s="14"/>
      <c r="B633" s="14"/>
    </row>
    <row r="634" spans="1:2" ht="13.2">
      <c r="A634" s="14"/>
      <c r="B634" s="14"/>
    </row>
    <row r="635" spans="1:2" ht="13.2">
      <c r="A635" s="14"/>
      <c r="B635" s="14"/>
    </row>
    <row r="636" spans="1:2" ht="13.2">
      <c r="A636" s="14"/>
      <c r="B636" s="14"/>
    </row>
    <row r="637" spans="1:2" ht="13.2">
      <c r="A637" s="14"/>
      <c r="B637" s="14"/>
    </row>
    <row r="638" spans="1:2" ht="13.2">
      <c r="A638" s="14"/>
      <c r="B638" s="14"/>
    </row>
    <row r="639" spans="1:2" ht="13.2">
      <c r="A639" s="14"/>
      <c r="B639" s="14"/>
    </row>
    <row r="640" spans="1:2" ht="13.2">
      <c r="A640" s="14"/>
      <c r="B640" s="14"/>
    </row>
    <row r="641" spans="1:2" ht="13.2">
      <c r="A641" s="14"/>
      <c r="B641" s="14"/>
    </row>
    <row r="642" spans="1:2" ht="13.2">
      <c r="A642" s="14"/>
      <c r="B642" s="14"/>
    </row>
    <row r="643" spans="1:2" ht="13.2">
      <c r="A643" s="14"/>
      <c r="B643" s="14"/>
    </row>
    <row r="644" spans="1:2" ht="13.2">
      <c r="A644" s="14"/>
      <c r="B644" s="14"/>
    </row>
    <row r="645" spans="1:2" ht="13.2">
      <c r="A645" s="14"/>
      <c r="B645" s="14"/>
    </row>
    <row r="646" spans="1:2" ht="13.2">
      <c r="A646" s="14"/>
      <c r="B646" s="14"/>
    </row>
    <row r="647" spans="1:2" ht="13.2">
      <c r="A647" s="14"/>
      <c r="B647" s="14"/>
    </row>
    <row r="648" spans="1:2" ht="13.2">
      <c r="A648" s="14"/>
      <c r="B648" s="14"/>
    </row>
    <row r="649" spans="1:2" ht="13.2">
      <c r="A649" s="14"/>
      <c r="B649" s="14"/>
    </row>
    <row r="650" spans="1:2" ht="13.2">
      <c r="A650" s="14"/>
      <c r="B650" s="14"/>
    </row>
    <row r="651" spans="1:2" ht="13.2">
      <c r="A651" s="14"/>
      <c r="B651" s="14"/>
    </row>
    <row r="652" spans="1:2" ht="13.2">
      <c r="A652" s="14"/>
      <c r="B652" s="14"/>
    </row>
    <row r="653" spans="1:2" ht="13.2">
      <c r="A653" s="14"/>
      <c r="B653" s="14"/>
    </row>
    <row r="654" spans="1:2" ht="13.2">
      <c r="A654" s="14"/>
      <c r="B654" s="14"/>
    </row>
    <row r="655" spans="1:2" ht="13.2">
      <c r="A655" s="14"/>
      <c r="B655" s="14"/>
    </row>
    <row r="656" spans="1:2" ht="13.2">
      <c r="A656" s="14"/>
      <c r="B656" s="14"/>
    </row>
    <row r="657" spans="1:2" ht="13.2">
      <c r="A657" s="14"/>
      <c r="B657" s="14"/>
    </row>
    <row r="658" spans="1:2" ht="13.2">
      <c r="A658" s="14"/>
      <c r="B658" s="14"/>
    </row>
    <row r="659" spans="1:2" ht="13.2">
      <c r="A659" s="14"/>
      <c r="B659" s="14"/>
    </row>
    <row r="660" spans="1:2" ht="13.2">
      <c r="A660" s="14"/>
      <c r="B660" s="14"/>
    </row>
    <row r="661" spans="1:2" ht="13.2">
      <c r="A661" s="14"/>
      <c r="B661" s="14"/>
    </row>
    <row r="662" spans="1:2" ht="13.2">
      <c r="A662" s="14"/>
      <c r="B662" s="14"/>
    </row>
    <row r="663" spans="1:2" ht="13.2">
      <c r="A663" s="14"/>
      <c r="B663" s="14"/>
    </row>
    <row r="664" spans="1:2" ht="13.2">
      <c r="A664" s="14"/>
      <c r="B664" s="14"/>
    </row>
    <row r="665" spans="1:2" ht="13.2">
      <c r="A665" s="14"/>
      <c r="B665" s="14"/>
    </row>
    <row r="666" spans="1:2" ht="13.2">
      <c r="A666" s="14"/>
      <c r="B666" s="14"/>
    </row>
    <row r="667" spans="1:2" ht="13.2">
      <c r="A667" s="14"/>
      <c r="B667" s="14"/>
    </row>
    <row r="668" spans="1:2" ht="13.2">
      <c r="A668" s="14"/>
      <c r="B668" s="14"/>
    </row>
    <row r="669" spans="1:2" ht="13.2">
      <c r="A669" s="14"/>
      <c r="B669" s="14"/>
    </row>
    <row r="670" spans="1:2" ht="13.2">
      <c r="A670" s="14"/>
      <c r="B670" s="14"/>
    </row>
    <row r="671" spans="1:2" ht="13.2">
      <c r="A671" s="14"/>
      <c r="B671" s="14"/>
    </row>
    <row r="672" spans="1:2" ht="13.2">
      <c r="A672" s="14"/>
      <c r="B672" s="14"/>
    </row>
    <row r="673" spans="1:2" ht="13.2">
      <c r="A673" s="14"/>
      <c r="B673" s="14"/>
    </row>
    <row r="674" spans="1:2" ht="13.2">
      <c r="A674" s="14"/>
      <c r="B674" s="14"/>
    </row>
    <row r="675" spans="1:2" ht="13.2">
      <c r="A675" s="14"/>
      <c r="B675" s="14"/>
    </row>
    <row r="676" spans="1:2" ht="13.2">
      <c r="A676" s="14"/>
      <c r="B676" s="14"/>
    </row>
    <row r="677" spans="1:2" ht="13.2">
      <c r="A677" s="14"/>
      <c r="B677" s="14"/>
    </row>
    <row r="678" spans="1:2" ht="13.2">
      <c r="A678" s="14"/>
      <c r="B678" s="14"/>
    </row>
    <row r="679" spans="1:2" ht="13.2">
      <c r="A679" s="14"/>
      <c r="B679" s="14"/>
    </row>
    <row r="680" spans="1:2" ht="13.2">
      <c r="A680" s="14"/>
      <c r="B680" s="14"/>
    </row>
    <row r="681" spans="1:2" ht="13.2">
      <c r="A681" s="14"/>
      <c r="B681" s="14"/>
    </row>
    <row r="682" spans="1:2" ht="13.2">
      <c r="A682" s="14"/>
      <c r="B682" s="14"/>
    </row>
    <row r="683" spans="1:2" ht="13.2">
      <c r="A683" s="14"/>
      <c r="B683" s="14"/>
    </row>
    <row r="684" spans="1:2" ht="13.2">
      <c r="A684" s="14"/>
      <c r="B684" s="14"/>
    </row>
    <row r="685" spans="1:2" ht="13.2">
      <c r="A685" s="14"/>
      <c r="B685" s="14"/>
    </row>
    <row r="686" spans="1:2" ht="13.2">
      <c r="A686" s="14"/>
      <c r="B686" s="14"/>
    </row>
    <row r="687" spans="1:2" ht="13.2">
      <c r="A687" s="14"/>
      <c r="B687" s="14"/>
    </row>
    <row r="688" spans="1:2" ht="13.2">
      <c r="A688" s="14"/>
      <c r="B688" s="14"/>
    </row>
    <row r="689" spans="1:2" ht="13.2">
      <c r="A689" s="14"/>
      <c r="B689" s="14"/>
    </row>
    <row r="690" spans="1:2" ht="13.2">
      <c r="A690" s="14"/>
      <c r="B690" s="14"/>
    </row>
    <row r="691" spans="1:2" ht="13.2">
      <c r="A691" s="14"/>
      <c r="B691" s="14"/>
    </row>
    <row r="692" spans="1:2" ht="13.2">
      <c r="A692" s="14"/>
      <c r="B692" s="14"/>
    </row>
    <row r="693" spans="1:2" ht="13.2">
      <c r="A693" s="14"/>
      <c r="B693" s="14"/>
    </row>
    <row r="694" spans="1:2" ht="13.2">
      <c r="A694" s="14"/>
      <c r="B694" s="14"/>
    </row>
    <row r="695" spans="1:2" ht="13.2">
      <c r="A695" s="14"/>
      <c r="B695" s="14"/>
    </row>
    <row r="696" spans="1:2" ht="13.2">
      <c r="A696" s="14"/>
      <c r="B696" s="14"/>
    </row>
    <row r="697" spans="1:2" ht="13.2">
      <c r="A697" s="14"/>
      <c r="B697" s="14"/>
    </row>
    <row r="698" spans="1:2" ht="13.2">
      <c r="A698" s="14"/>
      <c r="B698" s="14"/>
    </row>
    <row r="699" spans="1:2" ht="13.2">
      <c r="A699" s="14"/>
      <c r="B699" s="14"/>
    </row>
    <row r="700" spans="1:2" ht="13.2">
      <c r="A700" s="14"/>
      <c r="B700" s="14"/>
    </row>
    <row r="701" spans="1:2" ht="13.2">
      <c r="A701" s="14"/>
      <c r="B701" s="14"/>
    </row>
    <row r="702" spans="1:2" ht="13.2">
      <c r="A702" s="14"/>
      <c r="B702" s="14"/>
    </row>
    <row r="703" spans="1:2" ht="13.2">
      <c r="A703" s="14"/>
      <c r="B703" s="14"/>
    </row>
    <row r="704" spans="1:2" ht="13.2">
      <c r="A704" s="14"/>
      <c r="B704" s="14"/>
    </row>
    <row r="705" spans="1:2" ht="13.2">
      <c r="A705" s="14"/>
      <c r="B705" s="14"/>
    </row>
    <row r="706" spans="1:2" ht="13.2">
      <c r="A706" s="14"/>
      <c r="B706" s="14"/>
    </row>
    <row r="707" spans="1:2" ht="13.2">
      <c r="A707" s="14"/>
      <c r="B707" s="14"/>
    </row>
    <row r="708" spans="1:2" ht="13.2">
      <c r="A708" s="14"/>
      <c r="B708" s="14"/>
    </row>
    <row r="709" spans="1:2" ht="13.2">
      <c r="A709" s="14"/>
      <c r="B709" s="14"/>
    </row>
    <row r="710" spans="1:2" ht="13.2">
      <c r="A710" s="14"/>
      <c r="B710" s="14"/>
    </row>
    <row r="711" spans="1:2" ht="13.2">
      <c r="A711" s="14"/>
      <c r="B711" s="14"/>
    </row>
    <row r="712" spans="1:2" ht="13.2">
      <c r="A712" s="14"/>
      <c r="B712" s="14"/>
    </row>
    <row r="713" spans="1:2" ht="13.2">
      <c r="A713" s="14"/>
      <c r="B713" s="14"/>
    </row>
    <row r="714" spans="1:2" ht="13.2">
      <c r="A714" s="14"/>
      <c r="B714" s="14"/>
    </row>
    <row r="715" spans="1:2" ht="13.2">
      <c r="A715" s="14"/>
      <c r="B715" s="14"/>
    </row>
    <row r="716" spans="1:2" ht="13.2">
      <c r="A716" s="14"/>
      <c r="B716" s="14"/>
    </row>
    <row r="717" spans="1:2" ht="13.2">
      <c r="A717" s="14"/>
      <c r="B717" s="14"/>
    </row>
    <row r="718" spans="1:2" ht="13.2">
      <c r="A718" s="14"/>
      <c r="B718" s="14"/>
    </row>
    <row r="719" spans="1:2" ht="13.2">
      <c r="A719" s="14"/>
      <c r="B719" s="14"/>
    </row>
    <row r="720" spans="1:2" ht="13.2">
      <c r="A720" s="14"/>
      <c r="B720" s="14"/>
    </row>
    <row r="721" spans="1:2" ht="13.2">
      <c r="A721" s="14"/>
      <c r="B721" s="14"/>
    </row>
    <row r="722" spans="1:2" ht="13.2">
      <c r="A722" s="14"/>
      <c r="B722" s="14"/>
    </row>
    <row r="723" spans="1:2" ht="13.2">
      <c r="A723" s="14"/>
      <c r="B723" s="14"/>
    </row>
    <row r="724" spans="1:2" ht="13.2">
      <c r="A724" s="14"/>
      <c r="B724" s="14"/>
    </row>
    <row r="725" spans="1:2" ht="13.2">
      <c r="A725" s="14"/>
      <c r="B725" s="14"/>
    </row>
    <row r="726" spans="1:2" ht="13.2">
      <c r="A726" s="14"/>
      <c r="B726" s="14"/>
    </row>
    <row r="727" spans="1:2" ht="13.2">
      <c r="A727" s="14"/>
      <c r="B727" s="14"/>
    </row>
    <row r="728" spans="1:2" ht="13.2">
      <c r="A728" s="14"/>
      <c r="B728" s="14"/>
    </row>
    <row r="729" spans="1:2" ht="13.2">
      <c r="A729" s="14"/>
      <c r="B729" s="14"/>
    </row>
    <row r="730" spans="1:2" ht="13.2">
      <c r="A730" s="14"/>
      <c r="B730" s="14"/>
    </row>
    <row r="731" spans="1:2" ht="13.2">
      <c r="A731" s="14"/>
      <c r="B731" s="14"/>
    </row>
    <row r="732" spans="1:2" ht="13.2">
      <c r="A732" s="14"/>
      <c r="B732" s="14"/>
    </row>
    <row r="733" spans="1:2" ht="13.2">
      <c r="A733" s="14"/>
      <c r="B733" s="14"/>
    </row>
    <row r="734" spans="1:2" ht="13.2">
      <c r="A734" s="14"/>
      <c r="B734" s="14"/>
    </row>
    <row r="735" spans="1:2" ht="13.2">
      <c r="A735" s="14"/>
      <c r="B735" s="14"/>
    </row>
    <row r="736" spans="1:2" ht="13.2">
      <c r="A736" s="14"/>
      <c r="B736" s="14"/>
    </row>
    <row r="737" spans="1:2" ht="13.2">
      <c r="A737" s="14"/>
      <c r="B737" s="14"/>
    </row>
    <row r="738" spans="1:2" ht="13.2">
      <c r="A738" s="14"/>
      <c r="B738" s="14"/>
    </row>
    <row r="739" spans="1:2" ht="13.2">
      <c r="A739" s="14"/>
      <c r="B739" s="14"/>
    </row>
    <row r="740" spans="1:2" ht="13.2">
      <c r="A740" s="14"/>
      <c r="B740" s="14"/>
    </row>
    <row r="741" spans="1:2" ht="13.2">
      <c r="A741" s="14"/>
      <c r="B741" s="14"/>
    </row>
    <row r="742" spans="1:2" ht="13.2">
      <c r="A742" s="14"/>
      <c r="B742" s="14"/>
    </row>
    <row r="743" spans="1:2" ht="13.2">
      <c r="A743" s="14"/>
      <c r="B743" s="14"/>
    </row>
    <row r="744" spans="1:2" ht="13.2">
      <c r="A744" s="14"/>
      <c r="B744" s="14"/>
    </row>
    <row r="745" spans="1:2" ht="13.2">
      <c r="A745" s="14"/>
      <c r="B745" s="14"/>
    </row>
    <row r="746" spans="1:2" ht="13.2">
      <c r="A746" s="14"/>
      <c r="B746" s="14"/>
    </row>
    <row r="747" spans="1:2" ht="13.2">
      <c r="A747" s="14"/>
      <c r="B747" s="14"/>
    </row>
    <row r="748" spans="1:2" ht="13.2">
      <c r="A748" s="14"/>
      <c r="B748" s="14"/>
    </row>
    <row r="749" spans="1:2" ht="13.2">
      <c r="A749" s="14"/>
      <c r="B749" s="14"/>
    </row>
    <row r="750" spans="1:2" ht="13.2">
      <c r="A750" s="14"/>
      <c r="B750" s="14"/>
    </row>
    <row r="751" spans="1:2" ht="13.2">
      <c r="A751" s="14"/>
      <c r="B751" s="14"/>
    </row>
    <row r="752" spans="1:2" ht="13.2">
      <c r="A752" s="14"/>
      <c r="B752" s="14"/>
    </row>
    <row r="753" spans="1:2" ht="13.2">
      <c r="A753" s="14"/>
      <c r="B753" s="14"/>
    </row>
    <row r="754" spans="1:2" ht="13.2">
      <c r="A754" s="14"/>
      <c r="B754" s="14"/>
    </row>
    <row r="755" spans="1:2" ht="13.2">
      <c r="A755" s="14"/>
      <c r="B755" s="14"/>
    </row>
    <row r="756" spans="1:2" ht="13.2">
      <c r="A756" s="14"/>
      <c r="B756" s="14"/>
    </row>
    <row r="757" spans="1:2" ht="13.2">
      <c r="A757" s="14"/>
      <c r="B757" s="14"/>
    </row>
    <row r="758" spans="1:2" ht="13.2">
      <c r="A758" s="14"/>
      <c r="B758" s="14"/>
    </row>
    <row r="759" spans="1:2" ht="13.2">
      <c r="A759" s="14"/>
      <c r="B759" s="14"/>
    </row>
    <row r="760" spans="1:2" ht="13.2">
      <c r="A760" s="14"/>
      <c r="B760" s="14"/>
    </row>
    <row r="761" spans="1:2" ht="13.2">
      <c r="A761" s="14"/>
      <c r="B761" s="14"/>
    </row>
    <row r="762" spans="1:2" ht="13.2">
      <c r="A762" s="14"/>
      <c r="B762" s="14"/>
    </row>
    <row r="763" spans="1:2" ht="13.2">
      <c r="A763" s="14"/>
      <c r="B763" s="14"/>
    </row>
    <row r="764" spans="1:2" ht="13.2">
      <c r="A764" s="14"/>
      <c r="B764" s="14"/>
    </row>
    <row r="765" spans="1:2" ht="13.2">
      <c r="A765" s="14"/>
      <c r="B765" s="14"/>
    </row>
    <row r="766" spans="1:2" ht="13.2">
      <c r="A766" s="14"/>
      <c r="B766" s="14"/>
    </row>
    <row r="767" spans="1:2" ht="13.2">
      <c r="A767" s="14"/>
      <c r="B767" s="14"/>
    </row>
    <row r="768" spans="1:2" ht="13.2">
      <c r="A768" s="14"/>
      <c r="B768" s="14"/>
    </row>
    <row r="769" spans="1:2" ht="13.2">
      <c r="A769" s="14"/>
      <c r="B769" s="14"/>
    </row>
    <row r="770" spans="1:2" ht="13.2">
      <c r="A770" s="14"/>
      <c r="B770" s="14"/>
    </row>
    <row r="771" spans="1:2" ht="13.2">
      <c r="A771" s="14"/>
      <c r="B771" s="14"/>
    </row>
    <row r="772" spans="1:2" ht="13.2">
      <c r="A772" s="14"/>
      <c r="B772" s="14"/>
    </row>
    <row r="773" spans="1:2" ht="13.2">
      <c r="A773" s="14"/>
      <c r="B773" s="14"/>
    </row>
    <row r="774" spans="1:2" ht="13.2">
      <c r="A774" s="14"/>
      <c r="B774" s="14"/>
    </row>
    <row r="775" spans="1:2" ht="13.2">
      <c r="A775" s="14"/>
      <c r="B775" s="14"/>
    </row>
    <row r="776" spans="1:2" ht="13.2">
      <c r="A776" s="14"/>
      <c r="B776" s="14"/>
    </row>
    <row r="777" spans="1:2" ht="13.2">
      <c r="A777" s="14"/>
      <c r="B777" s="14"/>
    </row>
    <row r="778" spans="1:2" ht="13.2">
      <c r="A778" s="14"/>
      <c r="B778" s="14"/>
    </row>
    <row r="779" spans="1:2" ht="13.2">
      <c r="A779" s="14"/>
      <c r="B779" s="14"/>
    </row>
    <row r="780" spans="1:2" ht="13.2">
      <c r="A780" s="14"/>
      <c r="B780" s="14"/>
    </row>
    <row r="781" spans="1:2" ht="13.2">
      <c r="A781" s="14"/>
      <c r="B781" s="14"/>
    </row>
    <row r="782" spans="1:2" ht="13.2">
      <c r="A782" s="14"/>
      <c r="B782" s="14"/>
    </row>
    <row r="783" spans="1:2" ht="13.2">
      <c r="A783" s="14"/>
      <c r="B783" s="14"/>
    </row>
    <row r="784" spans="1:2" ht="13.2">
      <c r="A784" s="14"/>
      <c r="B784" s="14"/>
    </row>
    <row r="785" spans="1:2" ht="13.2">
      <c r="A785" s="14"/>
      <c r="B785" s="14"/>
    </row>
    <row r="786" spans="1:2" ht="13.2">
      <c r="A786" s="14"/>
      <c r="B786" s="14"/>
    </row>
    <row r="787" spans="1:2" ht="13.2">
      <c r="A787" s="14"/>
      <c r="B787" s="14"/>
    </row>
    <row r="788" spans="1:2" ht="13.2">
      <c r="A788" s="14"/>
      <c r="B788" s="14"/>
    </row>
    <row r="789" spans="1:2" ht="13.2">
      <c r="A789" s="14"/>
      <c r="B789" s="14"/>
    </row>
    <row r="790" spans="1:2" ht="13.2">
      <c r="A790" s="14"/>
      <c r="B790" s="14"/>
    </row>
    <row r="791" spans="1:2" ht="13.2">
      <c r="A791" s="14"/>
      <c r="B791" s="14"/>
    </row>
    <row r="792" spans="1:2" ht="13.2">
      <c r="A792" s="14"/>
      <c r="B792" s="14"/>
    </row>
    <row r="793" spans="1:2" ht="13.2">
      <c r="A793" s="14"/>
      <c r="B793" s="14"/>
    </row>
    <row r="794" spans="1:2" ht="13.2">
      <c r="A794" s="14"/>
      <c r="B794" s="14"/>
    </row>
    <row r="795" spans="1:2" ht="13.2">
      <c r="A795" s="14"/>
      <c r="B795" s="14"/>
    </row>
    <row r="796" spans="1:2" ht="13.2">
      <c r="A796" s="14"/>
      <c r="B796" s="14"/>
    </row>
    <row r="797" spans="1:2" ht="13.2">
      <c r="A797" s="14"/>
      <c r="B797" s="14"/>
    </row>
    <row r="798" spans="1:2" ht="13.2">
      <c r="A798" s="14"/>
      <c r="B798" s="14"/>
    </row>
    <row r="799" spans="1:2" ht="13.2">
      <c r="A799" s="14"/>
      <c r="B799" s="14"/>
    </row>
    <row r="800" spans="1:2" ht="13.2">
      <c r="A800" s="14"/>
      <c r="B800" s="14"/>
    </row>
    <row r="801" spans="1:2" ht="13.2">
      <c r="A801" s="14"/>
      <c r="B801" s="14"/>
    </row>
    <row r="802" spans="1:2" ht="13.2">
      <c r="A802" s="14"/>
      <c r="B802" s="14"/>
    </row>
    <row r="803" spans="1:2" ht="13.2">
      <c r="A803" s="14"/>
      <c r="B803" s="14"/>
    </row>
    <row r="804" spans="1:2" ht="13.2">
      <c r="A804" s="14"/>
      <c r="B804" s="14"/>
    </row>
    <row r="805" spans="1:2" ht="13.2">
      <c r="A805" s="14"/>
      <c r="B805" s="14"/>
    </row>
    <row r="806" spans="1:2" ht="13.2">
      <c r="A806" s="14"/>
      <c r="B806" s="14"/>
    </row>
    <row r="807" spans="1:2" ht="13.2">
      <c r="A807" s="14"/>
      <c r="B807" s="14"/>
    </row>
    <row r="808" spans="1:2" ht="13.2">
      <c r="A808" s="14"/>
      <c r="B808" s="14"/>
    </row>
    <row r="809" spans="1:2" ht="13.2">
      <c r="A809" s="14"/>
      <c r="B809" s="14"/>
    </row>
    <row r="810" spans="1:2" ht="13.2">
      <c r="A810" s="14"/>
      <c r="B810" s="14"/>
    </row>
    <row r="811" spans="1:2" ht="13.2">
      <c r="A811" s="14"/>
      <c r="B811" s="14"/>
    </row>
    <row r="812" spans="1:2" ht="13.2">
      <c r="A812" s="14"/>
      <c r="B812" s="14"/>
    </row>
    <row r="813" spans="1:2" ht="13.2">
      <c r="A813" s="14"/>
      <c r="B813" s="14"/>
    </row>
    <row r="814" spans="1:2" ht="13.2">
      <c r="A814" s="14"/>
      <c r="B814" s="14"/>
    </row>
    <row r="815" spans="1:2" ht="13.2">
      <c r="A815" s="14"/>
      <c r="B815" s="14"/>
    </row>
    <row r="816" spans="1:2" ht="13.2">
      <c r="A816" s="14"/>
      <c r="B816" s="14"/>
    </row>
    <row r="817" spans="1:2" ht="13.2">
      <c r="A817" s="14"/>
      <c r="B817" s="14"/>
    </row>
    <row r="818" spans="1:2" ht="13.2">
      <c r="A818" s="14"/>
      <c r="B818" s="14"/>
    </row>
    <row r="819" spans="1:2" ht="13.2">
      <c r="A819" s="14"/>
      <c r="B819" s="14"/>
    </row>
    <row r="820" spans="1:2" ht="13.2">
      <c r="A820" s="14"/>
      <c r="B820" s="14"/>
    </row>
    <row r="821" spans="1:2" ht="13.2">
      <c r="A821" s="14"/>
      <c r="B821" s="14"/>
    </row>
    <row r="822" spans="1:2" ht="13.2">
      <c r="A822" s="14"/>
      <c r="B822" s="14"/>
    </row>
    <row r="823" spans="1:2" ht="13.2">
      <c r="A823" s="14"/>
      <c r="B823" s="14"/>
    </row>
    <row r="824" spans="1:2" ht="13.2">
      <c r="A824" s="14"/>
      <c r="B824" s="14"/>
    </row>
    <row r="825" spans="1:2" ht="13.2">
      <c r="A825" s="14"/>
      <c r="B825" s="14"/>
    </row>
    <row r="826" spans="1:2" ht="13.2">
      <c r="A826" s="14"/>
      <c r="B826" s="14"/>
    </row>
    <row r="827" spans="1:2" ht="13.2">
      <c r="A827" s="14"/>
      <c r="B827" s="14"/>
    </row>
    <row r="828" spans="1:2" ht="13.2">
      <c r="A828" s="14"/>
      <c r="B828" s="14"/>
    </row>
    <row r="829" spans="1:2" ht="13.2">
      <c r="A829" s="14"/>
      <c r="B829" s="14"/>
    </row>
    <row r="830" spans="1:2" ht="13.2">
      <c r="A830" s="14"/>
      <c r="B830" s="14"/>
    </row>
    <row r="831" spans="1:2" ht="13.2">
      <c r="A831" s="14"/>
      <c r="B831" s="14"/>
    </row>
    <row r="832" spans="1:2" ht="13.2">
      <c r="A832" s="14"/>
      <c r="B832" s="14"/>
    </row>
    <row r="833" spans="1:2" ht="13.2">
      <c r="A833" s="14"/>
      <c r="B833" s="14"/>
    </row>
    <row r="834" spans="1:2" ht="13.2">
      <c r="A834" s="14"/>
      <c r="B834" s="14"/>
    </row>
    <row r="835" spans="1:2" ht="13.2">
      <c r="A835" s="14"/>
      <c r="B835" s="14"/>
    </row>
    <row r="836" spans="1:2" ht="13.2">
      <c r="A836" s="14"/>
      <c r="B836" s="14"/>
    </row>
    <row r="837" spans="1:2" ht="13.2">
      <c r="A837" s="14"/>
      <c r="B837" s="14"/>
    </row>
    <row r="838" spans="1:2" ht="13.2">
      <c r="A838" s="14"/>
      <c r="B838" s="14"/>
    </row>
    <row r="839" spans="1:2" ht="13.2">
      <c r="A839" s="14"/>
      <c r="B839" s="14"/>
    </row>
    <row r="840" spans="1:2" ht="13.2">
      <c r="A840" s="14"/>
      <c r="B840" s="14"/>
    </row>
    <row r="841" spans="1:2" ht="13.2">
      <c r="A841" s="14"/>
      <c r="B841" s="14"/>
    </row>
    <row r="842" spans="1:2" ht="13.2">
      <c r="A842" s="14"/>
      <c r="B842" s="14"/>
    </row>
    <row r="843" spans="1:2" ht="13.2">
      <c r="A843" s="14"/>
      <c r="B843" s="14"/>
    </row>
    <row r="844" spans="1:2" ht="13.2">
      <c r="A844" s="14"/>
      <c r="B844" s="14"/>
    </row>
    <row r="845" spans="1:2" ht="13.2">
      <c r="A845" s="14"/>
      <c r="B845" s="14"/>
    </row>
    <row r="846" spans="1:2" ht="13.2">
      <c r="A846" s="14"/>
      <c r="B846" s="14"/>
    </row>
    <row r="847" spans="1:2" ht="13.2">
      <c r="A847" s="14"/>
      <c r="B847" s="14"/>
    </row>
    <row r="848" spans="1:2" ht="13.2">
      <c r="A848" s="14"/>
      <c r="B848" s="14"/>
    </row>
    <row r="849" spans="1:2" ht="13.2">
      <c r="A849" s="14"/>
      <c r="B849" s="14"/>
    </row>
    <row r="850" spans="1:2" ht="13.2">
      <c r="A850" s="14"/>
      <c r="B850" s="14"/>
    </row>
    <row r="851" spans="1:2" ht="13.2">
      <c r="A851" s="14"/>
      <c r="B851" s="14"/>
    </row>
    <row r="852" spans="1:2" ht="13.2">
      <c r="A852" s="14"/>
      <c r="B852" s="14"/>
    </row>
    <row r="853" spans="1:2" ht="13.2">
      <c r="A853" s="14"/>
      <c r="B853" s="14"/>
    </row>
    <row r="854" spans="1:2" ht="13.2">
      <c r="A854" s="14"/>
      <c r="B854" s="14"/>
    </row>
    <row r="855" spans="1:2" ht="13.2">
      <c r="A855" s="14"/>
      <c r="B855" s="14"/>
    </row>
    <row r="856" spans="1:2" ht="13.2">
      <c r="A856" s="14"/>
      <c r="B856" s="14"/>
    </row>
    <row r="857" spans="1:2" ht="13.2">
      <c r="A857" s="14"/>
      <c r="B857" s="14"/>
    </row>
    <row r="858" spans="1:2" ht="13.2">
      <c r="A858" s="14"/>
      <c r="B858" s="14"/>
    </row>
    <row r="859" spans="1:2" ht="13.2">
      <c r="A859" s="14"/>
      <c r="B859" s="14"/>
    </row>
    <row r="860" spans="1:2" ht="13.2">
      <c r="A860" s="14"/>
      <c r="B860" s="14"/>
    </row>
    <row r="861" spans="1:2" ht="13.2">
      <c r="A861" s="14"/>
      <c r="B861" s="14"/>
    </row>
    <row r="862" spans="1:2" ht="13.2">
      <c r="A862" s="14"/>
      <c r="B862" s="14"/>
    </row>
    <row r="863" spans="1:2" ht="13.2">
      <c r="A863" s="14"/>
      <c r="B863" s="14"/>
    </row>
    <row r="864" spans="1:2" ht="13.2">
      <c r="A864" s="14"/>
      <c r="B864" s="14"/>
    </row>
    <row r="865" spans="1:2" ht="13.2">
      <c r="A865" s="14"/>
      <c r="B865" s="14"/>
    </row>
    <row r="866" spans="1:2" ht="13.2">
      <c r="A866" s="14"/>
      <c r="B866" s="14"/>
    </row>
    <row r="867" spans="1:2" ht="13.2">
      <c r="A867" s="14"/>
      <c r="B867" s="14"/>
    </row>
    <row r="868" spans="1:2" ht="13.2">
      <c r="A868" s="14"/>
      <c r="B868" s="14"/>
    </row>
    <row r="869" spans="1:2" ht="13.2">
      <c r="A869" s="14"/>
      <c r="B869" s="14"/>
    </row>
    <row r="870" spans="1:2" ht="13.2">
      <c r="A870" s="14"/>
      <c r="B870" s="14"/>
    </row>
    <row r="871" spans="1:2" ht="13.2">
      <c r="A871" s="14"/>
      <c r="B871" s="14"/>
    </row>
    <row r="872" spans="1:2" ht="13.2">
      <c r="A872" s="14"/>
      <c r="B872" s="14"/>
    </row>
    <row r="873" spans="1:2" ht="13.2">
      <c r="A873" s="14"/>
      <c r="B873" s="14"/>
    </row>
    <row r="874" spans="1:2" ht="13.2">
      <c r="A874" s="14"/>
      <c r="B874" s="14"/>
    </row>
    <row r="875" spans="1:2" ht="13.2">
      <c r="A875" s="14"/>
      <c r="B875" s="14"/>
    </row>
    <row r="876" spans="1:2" ht="13.2">
      <c r="A876" s="14"/>
      <c r="B876" s="14"/>
    </row>
    <row r="877" spans="1:2" ht="13.2">
      <c r="A877" s="14"/>
      <c r="B877" s="14"/>
    </row>
    <row r="878" spans="1:2" ht="13.2">
      <c r="A878" s="14"/>
      <c r="B878" s="14"/>
    </row>
    <row r="879" spans="1:2" ht="13.2">
      <c r="A879" s="14"/>
      <c r="B879" s="14"/>
    </row>
    <row r="880" spans="1:2" ht="13.2">
      <c r="A880" s="14"/>
      <c r="B880" s="14"/>
    </row>
    <row r="881" spans="1:2" ht="13.2">
      <c r="A881" s="14"/>
      <c r="B881" s="14"/>
    </row>
    <row r="882" spans="1:2" ht="13.2">
      <c r="A882" s="14"/>
      <c r="B882" s="14"/>
    </row>
    <row r="883" spans="1:2" ht="13.2">
      <c r="A883" s="14"/>
      <c r="B883" s="14"/>
    </row>
    <row r="884" spans="1:2" ht="13.2">
      <c r="A884" s="14"/>
      <c r="B884" s="14"/>
    </row>
    <row r="885" spans="1:2" ht="13.2">
      <c r="A885" s="14"/>
      <c r="B885" s="14"/>
    </row>
    <row r="886" spans="1:2" ht="13.2">
      <c r="A886" s="14"/>
      <c r="B886" s="14"/>
    </row>
    <row r="887" spans="1:2" ht="13.2">
      <c r="A887" s="14"/>
      <c r="B887" s="14"/>
    </row>
    <row r="888" spans="1:2" ht="13.2">
      <c r="A888" s="14"/>
      <c r="B888" s="14"/>
    </row>
    <row r="889" spans="1:2" ht="13.2">
      <c r="A889" s="14"/>
      <c r="B889" s="14"/>
    </row>
    <row r="890" spans="1:2" ht="13.2">
      <c r="A890" s="14"/>
      <c r="B890" s="14"/>
    </row>
    <row r="891" spans="1:2" ht="13.2">
      <c r="A891" s="14"/>
      <c r="B891" s="14"/>
    </row>
    <row r="892" spans="1:2" ht="13.2">
      <c r="A892" s="14"/>
      <c r="B892" s="14"/>
    </row>
    <row r="893" spans="1:2" ht="13.2">
      <c r="A893" s="14"/>
      <c r="B893" s="14"/>
    </row>
    <row r="894" spans="1:2" ht="13.2">
      <c r="A894" s="14"/>
      <c r="B894" s="14"/>
    </row>
    <row r="895" spans="1:2" ht="13.2">
      <c r="A895" s="14"/>
      <c r="B895" s="14"/>
    </row>
    <row r="896" spans="1:2" ht="13.2">
      <c r="A896" s="14"/>
      <c r="B896" s="14"/>
    </row>
    <row r="897" spans="1:2" ht="13.2">
      <c r="A897" s="14"/>
      <c r="B897" s="14"/>
    </row>
    <row r="898" spans="1:2" ht="13.2">
      <c r="A898" s="14"/>
      <c r="B898" s="14"/>
    </row>
    <row r="899" spans="1:2" ht="13.2">
      <c r="A899" s="14"/>
      <c r="B899" s="14"/>
    </row>
    <row r="900" spans="1:2" ht="13.2">
      <c r="A900" s="14"/>
      <c r="B900" s="14"/>
    </row>
    <row r="901" spans="1:2" ht="13.2">
      <c r="A901" s="14"/>
      <c r="B901" s="14"/>
    </row>
    <row r="902" spans="1:2" ht="13.2">
      <c r="A902" s="14"/>
      <c r="B902" s="14"/>
    </row>
    <row r="903" spans="1:2" ht="13.2">
      <c r="A903" s="14"/>
      <c r="B903" s="14"/>
    </row>
    <row r="904" spans="1:2" ht="13.2">
      <c r="A904" s="14"/>
      <c r="B904" s="14"/>
    </row>
    <row r="905" spans="1:2" ht="13.2">
      <c r="A905" s="14"/>
      <c r="B905" s="14"/>
    </row>
    <row r="906" spans="1:2" ht="13.2">
      <c r="A906" s="14"/>
      <c r="B906" s="14"/>
    </row>
    <row r="907" spans="1:2" ht="13.2">
      <c r="A907" s="14"/>
      <c r="B907" s="14"/>
    </row>
    <row r="908" spans="1:2" ht="13.2">
      <c r="A908" s="14"/>
      <c r="B908" s="14"/>
    </row>
    <row r="909" spans="1:2" ht="13.2">
      <c r="A909" s="14"/>
      <c r="B909" s="14"/>
    </row>
    <row r="910" spans="1:2" ht="13.2">
      <c r="A910" s="14"/>
      <c r="B910" s="14"/>
    </row>
    <row r="911" spans="1:2" ht="13.2">
      <c r="A911" s="14"/>
      <c r="B911" s="14"/>
    </row>
    <row r="912" spans="1:2" ht="13.2">
      <c r="A912" s="14"/>
      <c r="B912" s="14"/>
    </row>
    <row r="913" spans="1:2" ht="13.2">
      <c r="A913" s="14"/>
      <c r="B913" s="14"/>
    </row>
    <row r="914" spans="1:2" ht="13.2">
      <c r="A914" s="14"/>
      <c r="B914" s="14"/>
    </row>
    <row r="915" spans="1:2" ht="13.2">
      <c r="A915" s="14"/>
      <c r="B915" s="14"/>
    </row>
    <row r="916" spans="1:2" ht="13.2">
      <c r="A916" s="14"/>
      <c r="B916" s="14"/>
    </row>
    <row r="917" spans="1:2" ht="13.2">
      <c r="A917" s="14"/>
      <c r="B917" s="14"/>
    </row>
    <row r="918" spans="1:2" ht="13.2">
      <c r="A918" s="14"/>
      <c r="B918" s="14"/>
    </row>
    <row r="919" spans="1:2" ht="13.2">
      <c r="A919" s="14"/>
      <c r="B919" s="14"/>
    </row>
    <row r="920" spans="1:2" ht="13.2">
      <c r="A920" s="14"/>
      <c r="B920" s="14"/>
    </row>
    <row r="921" spans="1:2" ht="13.2">
      <c r="A921" s="14"/>
      <c r="B921" s="14"/>
    </row>
    <row r="922" spans="1:2" ht="13.2">
      <c r="A922" s="14"/>
      <c r="B922" s="14"/>
    </row>
    <row r="923" spans="1:2" ht="13.2">
      <c r="A923" s="14"/>
      <c r="B923" s="14"/>
    </row>
    <row r="924" spans="1:2" ht="13.2">
      <c r="A924" s="14"/>
      <c r="B924" s="14"/>
    </row>
    <row r="925" spans="1:2" ht="13.2">
      <c r="A925" s="14"/>
      <c r="B925" s="14"/>
    </row>
    <row r="926" spans="1:2" ht="13.2">
      <c r="A926" s="14"/>
      <c r="B926" s="14"/>
    </row>
    <row r="927" spans="1:2" ht="13.2">
      <c r="A927" s="14"/>
      <c r="B927" s="14"/>
    </row>
    <row r="928" spans="1:2" ht="13.2">
      <c r="A928" s="14"/>
      <c r="B928" s="14"/>
    </row>
    <row r="929" spans="1:2" ht="13.2">
      <c r="A929" s="14"/>
      <c r="B929" s="14"/>
    </row>
    <row r="930" spans="1:2" ht="13.2">
      <c r="A930" s="14"/>
      <c r="B930" s="14"/>
    </row>
    <row r="931" spans="1:2" ht="13.2">
      <c r="A931" s="14"/>
      <c r="B931" s="14"/>
    </row>
    <row r="932" spans="1:2" ht="13.2">
      <c r="A932" s="14"/>
      <c r="B932" s="14"/>
    </row>
    <row r="933" spans="1:2" ht="13.2">
      <c r="A933" s="14"/>
      <c r="B933" s="14"/>
    </row>
    <row r="934" spans="1:2" ht="13.2">
      <c r="A934" s="14"/>
      <c r="B934" s="14"/>
    </row>
    <row r="935" spans="1:2" ht="13.2">
      <c r="A935" s="14"/>
      <c r="B935" s="14"/>
    </row>
    <row r="936" spans="1:2" ht="13.2">
      <c r="A936" s="14"/>
      <c r="B936" s="14"/>
    </row>
    <row r="937" spans="1:2" ht="13.2">
      <c r="A937" s="14"/>
      <c r="B937" s="14"/>
    </row>
    <row r="938" spans="1:2" ht="13.2">
      <c r="A938" s="14"/>
      <c r="B938" s="14"/>
    </row>
    <row r="939" spans="1:2" ht="13.2">
      <c r="A939" s="14"/>
      <c r="B939" s="14"/>
    </row>
    <row r="940" spans="1:2" ht="13.2">
      <c r="A940" s="14"/>
      <c r="B940" s="14"/>
    </row>
    <row r="941" spans="1:2" ht="13.2">
      <c r="A941" s="14"/>
      <c r="B941" s="14"/>
    </row>
    <row r="942" spans="1:2" ht="13.2">
      <c r="A942" s="14"/>
      <c r="B942" s="14"/>
    </row>
    <row r="943" spans="1:2" ht="13.2">
      <c r="A943" s="14"/>
      <c r="B943" s="14"/>
    </row>
    <row r="944" spans="1:2" ht="13.2">
      <c r="A944" s="14"/>
      <c r="B944" s="14"/>
    </row>
    <row r="945" spans="1:2" ht="13.2">
      <c r="A945" s="14"/>
      <c r="B945" s="14"/>
    </row>
    <row r="946" spans="1:2" ht="13.2">
      <c r="A946" s="14"/>
      <c r="B946" s="14"/>
    </row>
    <row r="947" spans="1:2" ht="13.2">
      <c r="A947" s="14"/>
      <c r="B947" s="14"/>
    </row>
    <row r="948" spans="1:2" ht="13.2">
      <c r="A948" s="14"/>
      <c r="B948" s="14"/>
    </row>
    <row r="949" spans="1:2" ht="13.2">
      <c r="A949" s="14"/>
      <c r="B949" s="14"/>
    </row>
    <row r="950" spans="1:2" ht="13.2">
      <c r="A950" s="14"/>
      <c r="B950" s="14"/>
    </row>
    <row r="951" spans="1:2" ht="13.2">
      <c r="A951" s="14"/>
      <c r="B951" s="14"/>
    </row>
    <row r="952" spans="1:2" ht="13.2">
      <c r="A952" s="14"/>
      <c r="B952" s="14"/>
    </row>
    <row r="953" spans="1:2" ht="13.2">
      <c r="A953" s="14"/>
      <c r="B953" s="14"/>
    </row>
    <row r="954" spans="1:2" ht="13.2">
      <c r="A954" s="14"/>
      <c r="B954" s="14"/>
    </row>
    <row r="955" spans="1:2" ht="13.2">
      <c r="A955" s="14"/>
      <c r="B955" s="14"/>
    </row>
    <row r="956" spans="1:2" ht="13.2">
      <c r="A956" s="14"/>
      <c r="B956" s="14"/>
    </row>
    <row r="957" spans="1:2" ht="13.2">
      <c r="A957" s="14"/>
      <c r="B957" s="14"/>
    </row>
    <row r="958" spans="1:2" ht="13.2">
      <c r="A958" s="14"/>
      <c r="B958" s="14"/>
    </row>
    <row r="959" spans="1:2" ht="13.2">
      <c r="A959" s="14"/>
      <c r="B959" s="14"/>
    </row>
    <row r="960" spans="1:2" ht="13.2">
      <c r="A960" s="14"/>
      <c r="B960" s="14"/>
    </row>
    <row r="961" spans="1:2" ht="13.2">
      <c r="A961" s="14"/>
      <c r="B961" s="14"/>
    </row>
    <row r="962" spans="1:2" ht="13.2">
      <c r="A962" s="14"/>
      <c r="B962" s="14"/>
    </row>
    <row r="963" spans="1:2" ht="13.2">
      <c r="A963" s="14"/>
      <c r="B963" s="14"/>
    </row>
    <row r="964" spans="1:2" ht="13.2">
      <c r="A964" s="14"/>
      <c r="B964" s="14"/>
    </row>
    <row r="965" spans="1:2" ht="13.2">
      <c r="A965" s="14"/>
      <c r="B965" s="14"/>
    </row>
    <row r="966" spans="1:2" ht="13.2">
      <c r="A966" s="14"/>
      <c r="B966" s="14"/>
    </row>
    <row r="967" spans="1:2" ht="13.2">
      <c r="A967" s="14"/>
      <c r="B967" s="14"/>
    </row>
    <row r="968" spans="1:2" ht="13.2">
      <c r="A968" s="14"/>
      <c r="B968" s="14"/>
    </row>
    <row r="969" spans="1:2" ht="13.2">
      <c r="A969" s="14"/>
      <c r="B969" s="14"/>
    </row>
    <row r="970" spans="1:2" ht="13.2">
      <c r="A970" s="14"/>
      <c r="B970" s="14"/>
    </row>
    <row r="971" spans="1:2" ht="13.2">
      <c r="A971" s="14"/>
      <c r="B971" s="14"/>
    </row>
    <row r="972" spans="1:2" ht="13.2">
      <c r="A972" s="14"/>
      <c r="B972" s="14"/>
    </row>
    <row r="973" spans="1:2" ht="13.2">
      <c r="A973" s="14"/>
      <c r="B973" s="14"/>
    </row>
    <row r="974" spans="1:2" ht="13.2">
      <c r="A974" s="14"/>
      <c r="B974" s="14"/>
    </row>
    <row r="975" spans="1:2" ht="13.2">
      <c r="A975" s="14"/>
      <c r="B975" s="14"/>
    </row>
    <row r="976" spans="1:2" ht="13.2">
      <c r="A976" s="14"/>
      <c r="B976" s="14"/>
    </row>
    <row r="977" spans="1:2" ht="13.2">
      <c r="A977" s="14"/>
      <c r="B977" s="14"/>
    </row>
    <row r="978" spans="1:2" ht="13.2">
      <c r="A978" s="14"/>
      <c r="B978" s="14"/>
    </row>
    <row r="979" spans="1:2" ht="13.2">
      <c r="A979" s="14"/>
      <c r="B979" s="14"/>
    </row>
    <row r="980" spans="1:2" ht="13.2">
      <c r="A980" s="14"/>
      <c r="B980" s="14"/>
    </row>
    <row r="981" spans="1:2" ht="13.2">
      <c r="A981" s="14"/>
      <c r="B981" s="14"/>
    </row>
    <row r="982" spans="1:2" ht="13.2">
      <c r="A982" s="14"/>
      <c r="B982" s="14"/>
    </row>
    <row r="983" spans="1:2" ht="13.2">
      <c r="A983" s="14"/>
      <c r="B983" s="14"/>
    </row>
    <row r="984" spans="1:2" ht="13.2">
      <c r="A984" s="14"/>
      <c r="B984" s="14"/>
    </row>
    <row r="985" spans="1:2" ht="13.2">
      <c r="A985" s="14"/>
      <c r="B985" s="14"/>
    </row>
    <row r="986" spans="1:2" ht="13.2">
      <c r="A986" s="14"/>
      <c r="B986" s="14"/>
    </row>
    <row r="987" spans="1:2" ht="13.2">
      <c r="A987" s="14"/>
      <c r="B987" s="14"/>
    </row>
    <row r="988" spans="1:2" ht="13.2">
      <c r="A988" s="14"/>
      <c r="B988" s="14"/>
    </row>
    <row r="989" spans="1:2" ht="13.2">
      <c r="A989" s="14"/>
      <c r="B989" s="14"/>
    </row>
    <row r="990" spans="1:2" ht="13.2">
      <c r="A990" s="14"/>
      <c r="B990" s="14"/>
    </row>
    <row r="991" spans="1:2" ht="13.2">
      <c r="A991" s="14"/>
      <c r="B991" s="14"/>
    </row>
    <row r="992" spans="1:2" ht="13.2">
      <c r="A992" s="14"/>
      <c r="B992" s="14"/>
    </row>
    <row r="993" spans="1:2" ht="13.2">
      <c r="A993" s="14"/>
      <c r="B993" s="14"/>
    </row>
    <row r="994" spans="1:2" ht="13.2">
      <c r="A994" s="14"/>
      <c r="B994" s="14"/>
    </row>
    <row r="995" spans="1:2" ht="13.2">
      <c r="A995" s="14"/>
      <c r="B995" s="14"/>
    </row>
    <row r="996" spans="1:2" ht="13.2">
      <c r="A996" s="14"/>
      <c r="B996" s="14"/>
    </row>
    <row r="997" spans="1:2" ht="13.2">
      <c r="A997" s="14"/>
      <c r="B997" s="14"/>
    </row>
  </sheetData>
  <customSheetViews>
    <customSheetView guid="{2F148716-63F5-4C4D-A641-8C7332EBDD9D}" filter="1" showAutoFilter="1">
      <pageMargins left="0.511811024" right="0.511811024" top="0.78740157499999996" bottom="0.78740157499999996" header="0.31496062000000002" footer="0.31496062000000002"/>
      <autoFilter ref="A1:F296" xr:uid="{73FF6B0D-99AE-458E-9530-ED0B64D4B79B}">
        <filterColumn colId="0">
          <filters>
            <filter val="Abdon Batista - SC"/>
            <filter val="Abelardo Luz - SC"/>
            <filter val="Agrolândia - SC"/>
            <filter val="Agronômica - SC"/>
            <filter val="Água Doce - SC"/>
            <filter val="Águas de Chapecó - SC"/>
            <filter val="Águas Frias - SC"/>
            <filter val="Águas Mornas - SC"/>
            <filter val="Alfredo Wagner - SC"/>
            <filter val="Alto Bela Vista - SC"/>
            <filter val="Anchieta - SC"/>
            <filter val="Angelina - SC"/>
            <filter val="Anita Garibaldi - SC"/>
            <filter val="Anitápolis - SC"/>
            <filter val="Antônio Carlos - SC"/>
            <filter val="Apiúna - SC"/>
            <filter val="Arabutã - SC"/>
            <filter val="Araquari - SC"/>
            <filter val="Araranguá - SC"/>
            <filter val="Armazém - SC"/>
            <filter val="Arroio Trinta - SC"/>
            <filter val="Arvoredo - SC"/>
            <filter val="Ascurra - SC"/>
            <filter val="Atalanta - SC"/>
            <filter val="Aurora - SC"/>
            <filter val="Balneário Arroio do Silva - SC"/>
            <filter val="Balneário Barra do Sul - SC"/>
            <filter val="Balneário Camboriú - SC"/>
            <filter val="Balneário Gaivota - SC"/>
            <filter val="Balneário Piçarras - SC"/>
            <filter val="Balneário Rincão - SC"/>
            <filter val="Bandeirante - SC"/>
            <filter val="Barra Bonita - SC"/>
            <filter val="Barra Velha - SC"/>
            <filter val="Bela Vista do Toldo - SC"/>
            <filter val="Belmonte - SC"/>
            <filter val="Benedito Novo - SC"/>
            <filter val="Biguaçu - SC"/>
            <filter val="Blumenau - SC"/>
            <filter val="Bocaina do Sul - SC"/>
            <filter val="Bom Jardim da Serra - SC"/>
            <filter val="Bom Jesus - SC"/>
            <filter val="Bom Jesus do Oeste - SC"/>
            <filter val="Bom Retiro - SC"/>
            <filter val="Bombinhas - SC"/>
            <filter val="Botuverá - SC"/>
            <filter val="Braço do Norte - SC"/>
            <filter val="Braço do Trombudo - SC"/>
            <filter val="Brunópolis - SC"/>
            <filter val="Brusque - SC"/>
            <filter val="Caçador - SC"/>
            <filter val="Caibi - SC"/>
            <filter val="Calmon - SC"/>
            <filter val="Camboriú - SC"/>
            <filter val="Campo Alegre - SC"/>
            <filter val="Campo Belo do Sul - SC"/>
            <filter val="Campo Erê - SC"/>
            <filter val="Campos Novos - SC"/>
            <filter val="Canelinha - SC"/>
            <filter val="Canoinhas - SC"/>
            <filter val="Capão Alto - SC"/>
            <filter val="Capinzal - SC"/>
            <filter val="Capivari de Baixo - SC"/>
            <filter val="Catanduvas - SC"/>
            <filter val="Caxambu do Sul - SC"/>
            <filter val="Celso Ramos - SC"/>
            <filter val="Cerro Negro - SC"/>
            <filter val="Chapadão do Lageado - SC"/>
            <filter val="Chapecó - SC"/>
            <filter val="Cocal do Sul - SC"/>
            <filter val="Concórdia - SC"/>
            <filter val="Cordilheira Alta - SC"/>
            <filter val="Coronel Freitas - SC"/>
            <filter val="Coronel Martins - SC"/>
            <filter val="Correia Pinto - SC"/>
            <filter val="Corupá - SC"/>
            <filter val="Criciúma - SC"/>
            <filter val="Cunha Porã - SC"/>
            <filter val="Cunhataí - SC"/>
            <filter val="Curitibanos - SC"/>
            <filter val="Descanso - SC"/>
            <filter val="Dionísio Cerqueira - SC"/>
            <filter val="Dona Emma - SC"/>
            <filter val="Doutor Pedrinho - SC"/>
            <filter val="Entre Rios - SC"/>
            <filter val="Ermo - SC"/>
            <filter val="Erval Velho - SC"/>
            <filter val="Faxinal dos Guedes - SC"/>
            <filter val="Flor do Sertão - SC"/>
            <filter val="Florianópolis - SC"/>
            <filter val="Formosa do Sul - SC"/>
            <filter val="Forquilhinha - SC"/>
            <filter val="Fraiburgo - SC"/>
            <filter val="Frei Rogério - SC"/>
            <filter val="Galvão - SC"/>
            <filter val="Garopaba - SC"/>
            <filter val="Garuva - SC"/>
            <filter val="Gaspar - SC"/>
            <filter val="Governador Celso Ramos - SC"/>
            <filter val="Grão Pará - SC"/>
            <filter val="Gravatal - SC"/>
            <filter val="Guabiruba - SC"/>
            <filter val="Guaraciaba - SC"/>
            <filter val="Guaramirim - SC"/>
            <filter val="Guarujá do Sul - SC"/>
            <filter val="Guatambú - SC"/>
            <filter val="Herval d'Oeste - SC"/>
            <filter val="Ibiam - SC"/>
            <filter val="Ibicaré - SC"/>
            <filter val="Ibirama - SC"/>
            <filter val="Içara - SC"/>
            <filter val="Ilhota - SC"/>
            <filter val="Imaruí - SC"/>
            <filter val="Imbituba - SC"/>
            <filter val="Imbuia - SC"/>
            <filter val="Indaial - SC"/>
            <filter val="Iomerê - SC"/>
            <filter val="Ipira - SC"/>
            <filter val="Iporã do Oeste - SC"/>
            <filter val="Ipuaçu - SC"/>
            <filter val="Ipumirim - SC"/>
            <filter val="Iraceminha - SC"/>
            <filter val="Irani - SC"/>
            <filter val="Irati - SC"/>
            <filter val="Irineópolis - SC"/>
            <filter val="Itá - SC"/>
            <filter val="Itaiópolis - SC"/>
            <filter val="Itajaí - SC"/>
            <filter val="Itapema - SC"/>
            <filter val="Itapiranga - SC"/>
            <filter val="Itapoá - SC"/>
            <filter val="Ituporanga - SC"/>
            <filter val="Jaborá - SC"/>
            <filter val="Jacinto Machado - SC"/>
            <filter val="Jaguaruna - SC"/>
            <filter val="Jaraguá do Sul - SC"/>
            <filter val="Jardinópolis - SC"/>
            <filter val="Joaçaba - SC"/>
            <filter val="Joinville - SC"/>
            <filter val="José Boiteux - SC"/>
            <filter val="Jupiá - SC"/>
            <filter val="Lacerdópolis - SC"/>
            <filter val="Lages - SC"/>
            <filter val="Laguna - SC"/>
            <filter val="Lajeado Grande - SC"/>
            <filter val="Laurentino - SC"/>
            <filter val="Lauro Muller - SC"/>
            <filter val="Lebon Régis - SC"/>
            <filter val="Leoberto Leal - SC"/>
            <filter val="Lindóia do Sul - SC"/>
            <filter val="Lontras - SC"/>
            <filter val="Luiz Alves - SC"/>
            <filter val="Luzerna - SC"/>
            <filter val="Macieira - SC"/>
            <filter val="Mafra - SC"/>
            <filter val="Major Gercino - SC"/>
            <filter val="Major Vieira - SC"/>
            <filter val="Maracajá - SC"/>
            <filter val="Maravilha - SC"/>
            <filter val="Marema - SC"/>
            <filter val="Massaranduba - SC"/>
            <filter val="Matos Costa - SC"/>
            <filter val="Meleiro - SC"/>
            <filter val="Mirim Doce - SC"/>
            <filter val="Modelo - SC"/>
            <filter val="Mondaí - SC"/>
            <filter val="Monte Carlo - SC"/>
            <filter val="Monte Castelo - SC"/>
            <filter val="Morro da Fumaça - SC"/>
            <filter val="Morro Grande - SC"/>
            <filter val="Navegantes - SC"/>
            <filter val="Nova Erechim - SC"/>
            <filter val="Nova Itaberaba - SC"/>
            <filter val="Nova Trento - SC"/>
            <filter val="Nova Veneza - SC"/>
            <filter val="Novo Horizonte - SC"/>
            <filter val="Orleans - SC"/>
            <filter val="Otacílio Costa - SC"/>
            <filter val="Ouro - SC"/>
            <filter val="Ouro Verde - SC"/>
            <filter val="Paial - SC"/>
            <filter val="Painel - SC"/>
            <filter val="Palhoça - SC"/>
            <filter val="Palma Sola - SC"/>
            <filter val="Palmeira - SC"/>
            <filter val="Palmitos - SC"/>
            <filter val="Papanduva - SC"/>
            <filter val="Paraíso - SC"/>
            <filter val="Passo de Torres - SC"/>
            <filter val="Passos Maia - SC"/>
            <filter val="Paulo Lopes - SC"/>
            <filter val="Pedras Grandes - SC"/>
            <filter val="Penha - SC"/>
            <filter val="Peritiba - SC"/>
            <filter val="Pescaria Brava - SC"/>
            <filter val="Petrolândia - SC"/>
            <filter val="Pinhalzinho - SC"/>
            <filter val="Pinheiro Preto - SC"/>
            <filter val="Piratuba - SC"/>
            <filter val="Planalto Alegre - SC"/>
            <filter val="Pomerode - SC"/>
            <filter val="Ponte Alta - SC"/>
            <filter val="Ponte Alta do Norte - SC"/>
            <filter val="Ponte Serrada - SC"/>
            <filter val="Porto Belo - SC"/>
            <filter val="Porto União - SC"/>
            <filter val="Pouso Redondo - SC"/>
            <filter val="Praia Grande - SC"/>
            <filter val="Presidente Castello Branco - SC"/>
            <filter val="Presidente Getúlio - SC"/>
            <filter val="Presidente Nereu - SC"/>
            <filter val="Princesa - SC"/>
            <filter val="Quilombo - SC"/>
            <filter val="Rancho Queimado - SC"/>
            <filter val="Rio das Antas - SC"/>
            <filter val="Rio do Campo - SC"/>
            <filter val="Rio do Oeste - SC"/>
            <filter val="Rio do Sul - SC"/>
            <filter val="Rio dos Cedros - SC"/>
            <filter val="Rio Fortuna - SC"/>
            <filter val="Rio Negrinho - SC"/>
            <filter val="Rio Rufino - SC"/>
            <filter val="Riqueza - SC"/>
            <filter val="Rodeio - SC"/>
            <filter val="Romelândia - SC"/>
            <filter val="Salete - SC"/>
            <filter val="Saltinho - SC"/>
            <filter val="Salto Veloso - SC"/>
            <filter val="Sangão - SC"/>
            <filter val="Santa Cecília - SC"/>
            <filter val="Santa Helena - SC"/>
            <filter val="Santa Rosa de Lima - SC"/>
            <filter val="Santa Rosa do Sul - SC"/>
            <filter val="Santa Terezinha - SC"/>
            <filter val="Santa Terezinha do Progresso - SC"/>
            <filter val="Santiago do Sul - SC"/>
            <filter val="Santo Amaro da Imperatriz - SC"/>
            <filter val="São Bento do Sul - SC"/>
            <filter val="São Bernardino - SC"/>
            <filter val="São Bonifácio - SC"/>
            <filter val="São Carlos - SC"/>
            <filter val="São Cristovão do Sul - SC"/>
            <filter val="São Domingos - SC"/>
            <filter val="São Francisco do Sul - SC"/>
            <filter val="São João Batista - SC"/>
            <filter val="São João do Itaperiú - SC"/>
            <filter val="São João do Oeste - SC"/>
            <filter val="São João do Sul - SC"/>
            <filter val="São Joaquim - SC"/>
            <filter val="São José - SC"/>
            <filter val="São José do Cedro - SC"/>
            <filter val="São José do Cerrito - SC"/>
            <filter val="São Lourenço do Oeste - SC"/>
            <filter val="São Ludgero - SC"/>
            <filter val="São Martinho - SC"/>
            <filter val="São Miguel da Boa Vista - SC"/>
            <filter val="São Miguel do Oeste - SC"/>
            <filter val="São Pedro de Alcântara - SC"/>
            <filter val="Saudades - SC"/>
            <filter val="Schroeder - SC"/>
            <filter val="Seara - SC"/>
            <filter val="Serra Alta - SC"/>
            <filter val="Siderópolis - SC"/>
            <filter val="Sombrio - SC"/>
            <filter val="Sul Brasil - SC"/>
            <filter val="Taió - SC"/>
            <filter val="Tangará - SC"/>
            <filter val="Tigrinhos - SC"/>
            <filter val="Tijucas - SC"/>
            <filter val="Timbé do Sul - SC"/>
            <filter val="Timbó - SC"/>
            <filter val="Timbó Grande - SC"/>
            <filter val="Três Barras - SC"/>
            <filter val="Treviso - SC"/>
            <filter val="Treze de Maio - SC"/>
            <filter val="Treze Tílias - SC"/>
            <filter val="Trombudo Central - SC"/>
            <filter val="Tubarão - SC"/>
            <filter val="Tunápolis - SC"/>
            <filter val="Turvo - SC"/>
            <filter val="União do Oeste - SC"/>
            <filter val="Urubici - SC"/>
            <filter val="Urupema - SC"/>
            <filter val="Urussanga - SC"/>
            <filter val="Vargeão - SC"/>
            <filter val="Vargem - SC"/>
            <filter val="Vargem Bonita - SC"/>
            <filter val="Vidal Ramos - SC"/>
            <filter val="Videira - SC"/>
            <filter val="Vitor Meireles - SC"/>
            <filter val="Witmarsum - SC"/>
            <filter val="Xanxerê - SC"/>
            <filter val="Xavantina - SC"/>
            <filter val="Xaxim - SC"/>
            <filter val="Zortéa - SC"/>
          </filters>
        </filterColumn>
      </autoFilter>
    </customSheetView>
  </customSheetView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4"/>
  <sheetViews>
    <sheetView showGridLines="0" workbookViewId="0"/>
  </sheetViews>
  <sheetFormatPr defaultColWidth="12.5546875" defaultRowHeight="15.75" customHeight="1"/>
  <cols>
    <col min="1" max="1" width="2.5546875" customWidth="1"/>
    <col min="2" max="2" width="31.88671875" customWidth="1"/>
    <col min="3" max="3" width="11.44140625" customWidth="1"/>
    <col min="4" max="4" width="2.5546875" customWidth="1"/>
    <col min="5" max="5" width="13" customWidth="1"/>
    <col min="6" max="6" width="12.88671875" customWidth="1"/>
    <col min="7" max="9" width="9" customWidth="1"/>
    <col min="10" max="10" width="10.44140625" customWidth="1"/>
    <col min="11" max="11" width="10" customWidth="1"/>
    <col min="12" max="13" width="10.44140625" customWidth="1"/>
    <col min="14" max="14" width="2.5546875" customWidth="1"/>
  </cols>
  <sheetData>
    <row r="1" spans="1:13" ht="15.6">
      <c r="A1" s="426"/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13" ht="15.75" customHeight="1">
      <c r="A2" s="426"/>
      <c r="B2" s="554" t="s">
        <v>1479</v>
      </c>
      <c r="C2" s="553"/>
      <c r="D2" s="426"/>
      <c r="E2" s="427" t="s">
        <v>1224</v>
      </c>
      <c r="F2" s="428" t="s">
        <v>1480</v>
      </c>
      <c r="G2" s="428" t="s">
        <v>1481</v>
      </c>
      <c r="H2" s="428" t="s">
        <v>1482</v>
      </c>
      <c r="I2" s="429" t="s">
        <v>1483</v>
      </c>
      <c r="J2" s="430" t="s">
        <v>1484</v>
      </c>
      <c r="K2" s="431" t="s">
        <v>1485</v>
      </c>
      <c r="L2" s="432" t="s">
        <v>1486</v>
      </c>
      <c r="M2" s="433" t="s">
        <v>1487</v>
      </c>
    </row>
    <row r="3" spans="1:13" ht="15.75" customHeight="1">
      <c r="A3" s="426"/>
      <c r="B3" s="434" t="s">
        <v>1488</v>
      </c>
      <c r="C3" s="435">
        <v>315</v>
      </c>
      <c r="D3" s="426"/>
      <c r="E3" s="436">
        <v>4000</v>
      </c>
      <c r="F3" s="437" t="s">
        <v>397</v>
      </c>
      <c r="G3" s="437">
        <v>2.44</v>
      </c>
      <c r="H3" s="437">
        <v>0.5</v>
      </c>
      <c r="I3" s="438">
        <f t="shared" ref="I3:I4" si="0">G3*H3</f>
        <v>1.22</v>
      </c>
      <c r="J3" s="439">
        <f t="shared" ref="J3:J4" si="1">E3*I3</f>
        <v>4880</v>
      </c>
      <c r="K3" s="440">
        <f>(E3*6)/220</f>
        <v>109.09090909090909</v>
      </c>
      <c r="L3" s="441"/>
      <c r="M3" s="442">
        <f t="shared" ref="M3:M4" si="2">(E3/8)</f>
        <v>500</v>
      </c>
    </row>
    <row r="4" spans="1:13" ht="15.6">
      <c r="A4" s="426"/>
      <c r="B4" s="443" t="s">
        <v>1489</v>
      </c>
      <c r="C4" s="444">
        <v>4</v>
      </c>
      <c r="D4" s="426"/>
      <c r="E4" s="436">
        <v>366</v>
      </c>
      <c r="F4" s="437" t="s">
        <v>1490</v>
      </c>
      <c r="G4" s="437">
        <v>2.44</v>
      </c>
      <c r="H4" s="437">
        <v>1.1000000000000001</v>
      </c>
      <c r="I4" s="437">
        <f t="shared" si="0"/>
        <v>2.6840000000000002</v>
      </c>
      <c r="J4" s="439">
        <f t="shared" si="1"/>
        <v>982.34400000000005</v>
      </c>
      <c r="K4" s="441"/>
      <c r="L4" s="445">
        <f>E4*2</f>
        <v>732</v>
      </c>
      <c r="M4" s="442">
        <f t="shared" si="2"/>
        <v>45.75</v>
      </c>
    </row>
    <row r="5" spans="1:13" ht="15.75" customHeight="1">
      <c r="A5" s="426"/>
      <c r="B5" s="446"/>
      <c r="C5" s="446"/>
      <c r="D5" s="426"/>
      <c r="E5" s="426"/>
      <c r="F5" s="426"/>
      <c r="G5" s="426"/>
      <c r="H5" s="426"/>
      <c r="I5" s="426"/>
      <c r="J5" s="426"/>
      <c r="K5" s="426"/>
      <c r="L5" s="426"/>
      <c r="M5" s="426"/>
    </row>
    <row r="6" spans="1:13" ht="15.6">
      <c r="A6" s="426"/>
      <c r="B6" s="555" t="s">
        <v>1491</v>
      </c>
      <c r="C6" s="556"/>
      <c r="D6" s="426"/>
      <c r="E6" s="426"/>
      <c r="F6" s="426"/>
      <c r="G6" s="426"/>
      <c r="H6" s="426"/>
      <c r="I6" s="426"/>
      <c r="J6" s="426"/>
      <c r="K6" s="426"/>
      <c r="L6" s="426"/>
      <c r="M6" s="426"/>
    </row>
    <row r="7" spans="1:13" ht="15.75" customHeight="1">
      <c r="A7" s="426"/>
      <c r="B7" s="447" t="s">
        <v>1488</v>
      </c>
      <c r="C7" s="448">
        <v>5937</v>
      </c>
      <c r="D7" s="426"/>
      <c r="E7" s="426"/>
      <c r="F7" s="426"/>
      <c r="G7" s="426"/>
      <c r="H7" s="426"/>
      <c r="I7" s="426"/>
      <c r="J7" s="426"/>
      <c r="K7" s="426"/>
      <c r="L7" s="426"/>
      <c r="M7" s="426"/>
    </row>
    <row r="8" spans="1:13" ht="15.6">
      <c r="A8" s="426"/>
      <c r="B8" s="449" t="s">
        <v>1492</v>
      </c>
      <c r="C8" s="450"/>
      <c r="D8" s="426"/>
      <c r="E8" s="426"/>
      <c r="F8" s="426"/>
      <c r="G8" s="426"/>
      <c r="H8" s="426"/>
      <c r="I8" s="426"/>
      <c r="J8" s="426"/>
      <c r="K8" s="426"/>
      <c r="L8" s="426"/>
      <c r="M8" s="426"/>
    </row>
    <row r="9" spans="1:13" ht="15.6">
      <c r="A9" s="426"/>
      <c r="B9" s="449" t="s">
        <v>1493</v>
      </c>
      <c r="C9" s="451"/>
      <c r="D9" s="426"/>
      <c r="E9" s="426"/>
      <c r="F9" s="426"/>
      <c r="G9" s="426"/>
      <c r="H9" s="426"/>
      <c r="I9" s="426"/>
      <c r="J9" s="426"/>
      <c r="K9" s="426"/>
      <c r="L9" s="426"/>
      <c r="M9" s="426"/>
    </row>
    <row r="10" spans="1:13" ht="15.6">
      <c r="A10" s="426"/>
      <c r="B10" s="449" t="s">
        <v>1494</v>
      </c>
      <c r="C10" s="450"/>
      <c r="D10" s="426"/>
      <c r="E10" s="426"/>
      <c r="F10" s="426"/>
      <c r="G10" s="426"/>
      <c r="H10" s="426"/>
      <c r="I10" s="426"/>
      <c r="J10" s="426"/>
      <c r="K10" s="426"/>
      <c r="L10" s="426"/>
      <c r="M10" s="426"/>
    </row>
    <row r="11" spans="1:13" ht="15.6">
      <c r="A11" s="426"/>
      <c r="B11" s="426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</row>
    <row r="12" spans="1:13" ht="15.6">
      <c r="A12" s="426"/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</row>
    <row r="13" spans="1:13" ht="15.6">
      <c r="A13" s="426"/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6"/>
      <c r="M13" s="426"/>
    </row>
    <row r="14" spans="1:13" ht="15.6">
      <c r="A14" s="426"/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26"/>
    </row>
  </sheetData>
  <mergeCells count="2">
    <mergeCell ref="B2:C2"/>
    <mergeCell ref="B6:C6"/>
  </mergeCells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149"/>
  <sheetViews>
    <sheetView showGridLines="0" workbookViewId="0"/>
  </sheetViews>
  <sheetFormatPr defaultColWidth="12.5546875" defaultRowHeight="15.75" customHeight="1"/>
  <cols>
    <col min="1" max="1" width="18" customWidth="1"/>
    <col min="2" max="2" width="31.33203125" customWidth="1"/>
    <col min="3" max="3" width="17.44140625" customWidth="1"/>
    <col min="4" max="4" width="18.44140625" customWidth="1"/>
    <col min="5" max="5" width="16.109375" customWidth="1"/>
  </cols>
  <sheetData>
    <row r="1" spans="1:5" ht="13.2">
      <c r="A1" s="531"/>
      <c r="B1" s="532"/>
      <c r="C1" s="532"/>
      <c r="D1" s="533" t="s">
        <v>433</v>
      </c>
      <c r="E1" s="534"/>
    </row>
    <row r="2" spans="1:5" ht="13.2">
      <c r="A2" s="533" t="s">
        <v>361</v>
      </c>
      <c r="B2" s="533" t="s">
        <v>359</v>
      </c>
      <c r="C2" s="533" t="s">
        <v>365</v>
      </c>
      <c r="D2" s="531" t="s">
        <v>1727</v>
      </c>
      <c r="E2" s="535" t="s">
        <v>1728</v>
      </c>
    </row>
    <row r="3" spans="1:5" ht="13.2">
      <c r="A3" s="531" t="s">
        <v>1144</v>
      </c>
      <c r="B3" s="531" t="s">
        <v>1729</v>
      </c>
      <c r="C3" s="531" t="s">
        <v>1147</v>
      </c>
      <c r="D3" s="578">
        <v>116899</v>
      </c>
      <c r="E3" s="579">
        <v>100</v>
      </c>
    </row>
    <row r="4" spans="1:5" ht="13.2">
      <c r="A4" s="536"/>
      <c r="B4" s="531" t="s">
        <v>1730</v>
      </c>
      <c r="C4" s="532"/>
      <c r="D4" s="578">
        <v>116899</v>
      </c>
      <c r="E4" s="579">
        <v>100</v>
      </c>
    </row>
    <row r="5" spans="1:5" ht="13.2">
      <c r="A5" s="531" t="s">
        <v>1495</v>
      </c>
      <c r="B5" s="532"/>
      <c r="C5" s="532"/>
      <c r="D5" s="578">
        <v>116899</v>
      </c>
      <c r="E5" s="579">
        <v>100</v>
      </c>
    </row>
    <row r="6" spans="1:5" ht="13.2">
      <c r="A6" s="531" t="s">
        <v>573</v>
      </c>
      <c r="B6" s="532"/>
      <c r="C6" s="532"/>
      <c r="D6" s="578">
        <v>528107.22999999986</v>
      </c>
      <c r="E6" s="579">
        <v>6381</v>
      </c>
    </row>
    <row r="7" spans="1:5" ht="13.2">
      <c r="A7" s="531" t="s">
        <v>1132</v>
      </c>
      <c r="B7" s="531" t="s">
        <v>137</v>
      </c>
      <c r="C7" s="531" t="s">
        <v>427</v>
      </c>
      <c r="D7" s="578">
        <v>5637.45</v>
      </c>
      <c r="E7" s="579">
        <v>49</v>
      </c>
    </row>
    <row r="8" spans="1:5" ht="13.2">
      <c r="A8" s="536"/>
      <c r="B8" s="536"/>
      <c r="C8" s="537" t="s">
        <v>405</v>
      </c>
      <c r="D8" s="580">
        <v>5217.6000000000004</v>
      </c>
      <c r="E8" s="581">
        <v>12</v>
      </c>
    </row>
    <row r="9" spans="1:5" ht="13.2">
      <c r="A9" s="536"/>
      <c r="B9" s="536"/>
      <c r="C9" s="537" t="s">
        <v>404</v>
      </c>
      <c r="D9" s="580">
        <v>3635.7999999999997</v>
      </c>
      <c r="E9" s="581">
        <v>14</v>
      </c>
    </row>
    <row r="10" spans="1:5" ht="13.2">
      <c r="A10" s="536"/>
      <c r="B10" s="536"/>
      <c r="C10" s="537" t="s">
        <v>406</v>
      </c>
      <c r="D10" s="580">
        <v>2083.1999999999998</v>
      </c>
      <c r="E10" s="581">
        <v>12</v>
      </c>
    </row>
    <row r="11" spans="1:5" ht="13.2">
      <c r="A11" s="536"/>
      <c r="B11" s="536"/>
      <c r="C11" s="537" t="s">
        <v>402</v>
      </c>
      <c r="D11" s="580">
        <v>2134.86</v>
      </c>
      <c r="E11" s="581">
        <v>14</v>
      </c>
    </row>
    <row r="12" spans="1:5" ht="13.2">
      <c r="A12" s="536"/>
      <c r="B12" s="536"/>
      <c r="C12" s="537" t="s">
        <v>429</v>
      </c>
      <c r="D12" s="580">
        <v>931.00000000000011</v>
      </c>
      <c r="E12" s="581">
        <v>95</v>
      </c>
    </row>
    <row r="13" spans="1:5" ht="13.2">
      <c r="A13" s="536"/>
      <c r="B13" s="536"/>
      <c r="C13" s="537" t="s">
        <v>431</v>
      </c>
      <c r="D13" s="580">
        <v>2224.11</v>
      </c>
      <c r="E13" s="581">
        <v>49</v>
      </c>
    </row>
    <row r="14" spans="1:5" ht="13.2">
      <c r="A14" s="536"/>
      <c r="B14" s="531" t="s">
        <v>1496</v>
      </c>
      <c r="C14" s="532"/>
      <c r="D14" s="578">
        <v>21864.02</v>
      </c>
      <c r="E14" s="579">
        <v>245</v>
      </c>
    </row>
    <row r="15" spans="1:5" ht="13.2">
      <c r="A15" s="536"/>
      <c r="B15" s="531" t="s">
        <v>144</v>
      </c>
      <c r="C15" s="531" t="s">
        <v>424</v>
      </c>
      <c r="D15" s="578">
        <v>1346.9499999999998</v>
      </c>
      <c r="E15" s="579">
        <v>55</v>
      </c>
    </row>
    <row r="16" spans="1:5" ht="13.2">
      <c r="A16" s="536"/>
      <c r="B16" s="536"/>
      <c r="C16" s="537" t="s">
        <v>427</v>
      </c>
      <c r="D16" s="580">
        <v>10929.75</v>
      </c>
      <c r="E16" s="581">
        <v>95</v>
      </c>
    </row>
    <row r="17" spans="1:5" ht="13.2">
      <c r="A17" s="536"/>
      <c r="B17" s="536"/>
      <c r="C17" s="537" t="s">
        <v>405</v>
      </c>
      <c r="D17" s="580">
        <v>18261.600000000002</v>
      </c>
      <c r="E17" s="581">
        <v>42</v>
      </c>
    </row>
    <row r="18" spans="1:5" ht="13.2">
      <c r="A18" s="536"/>
      <c r="B18" s="536"/>
      <c r="C18" s="537" t="s">
        <v>404</v>
      </c>
      <c r="D18" s="580">
        <v>16101.4</v>
      </c>
      <c r="E18" s="581">
        <v>62</v>
      </c>
    </row>
    <row r="19" spans="1:5" ht="13.2">
      <c r="A19" s="536"/>
      <c r="B19" s="536"/>
      <c r="C19" s="537" t="s">
        <v>406</v>
      </c>
      <c r="D19" s="580">
        <v>7291.2</v>
      </c>
      <c r="E19" s="581">
        <v>42</v>
      </c>
    </row>
    <row r="20" spans="1:5" ht="13.2">
      <c r="A20" s="536"/>
      <c r="B20" s="536"/>
      <c r="C20" s="537" t="s">
        <v>402</v>
      </c>
      <c r="D20" s="580">
        <v>9454.380000000001</v>
      </c>
      <c r="E20" s="581">
        <v>62</v>
      </c>
    </row>
    <row r="21" spans="1:5" ht="13.2">
      <c r="A21" s="536"/>
      <c r="B21" s="536"/>
      <c r="C21" s="537" t="s">
        <v>429</v>
      </c>
      <c r="D21" s="580">
        <v>2126.6000000000004</v>
      </c>
      <c r="E21" s="581">
        <v>217</v>
      </c>
    </row>
    <row r="22" spans="1:5" ht="13.2">
      <c r="A22" s="536"/>
      <c r="B22" s="536"/>
      <c r="C22" s="537" t="s">
        <v>431</v>
      </c>
      <c r="D22" s="580">
        <v>5265.24</v>
      </c>
      <c r="E22" s="581">
        <v>116</v>
      </c>
    </row>
    <row r="23" spans="1:5" ht="13.2">
      <c r="A23" s="536"/>
      <c r="B23" s="531" t="s">
        <v>1497</v>
      </c>
      <c r="C23" s="532"/>
      <c r="D23" s="578">
        <v>70777.119999999995</v>
      </c>
      <c r="E23" s="579">
        <v>691</v>
      </c>
    </row>
    <row r="24" spans="1:5" ht="13.2">
      <c r="A24" s="536"/>
      <c r="B24" s="531" t="s">
        <v>273</v>
      </c>
      <c r="C24" s="531" t="s">
        <v>424</v>
      </c>
      <c r="D24" s="578">
        <v>612.25</v>
      </c>
      <c r="E24" s="579">
        <v>25</v>
      </c>
    </row>
    <row r="25" spans="1:5" ht="13.2">
      <c r="A25" s="536"/>
      <c r="B25" s="536"/>
      <c r="C25" s="537" t="s">
        <v>427</v>
      </c>
      <c r="D25" s="580">
        <v>5292.3</v>
      </c>
      <c r="E25" s="581">
        <v>46</v>
      </c>
    </row>
    <row r="26" spans="1:5" ht="13.2">
      <c r="A26" s="536"/>
      <c r="B26" s="536"/>
      <c r="C26" s="537" t="s">
        <v>405</v>
      </c>
      <c r="D26" s="580">
        <v>9565.6</v>
      </c>
      <c r="E26" s="581">
        <v>22</v>
      </c>
    </row>
    <row r="27" spans="1:5" ht="13.2">
      <c r="A27" s="536"/>
      <c r="B27" s="536"/>
      <c r="C27" s="537" t="s">
        <v>404</v>
      </c>
      <c r="D27" s="580">
        <v>6492.5</v>
      </c>
      <c r="E27" s="581">
        <v>25</v>
      </c>
    </row>
    <row r="28" spans="1:5" ht="13.2">
      <c r="A28" s="536"/>
      <c r="B28" s="536"/>
      <c r="C28" s="537" t="s">
        <v>406</v>
      </c>
      <c r="D28" s="580">
        <v>3819.2</v>
      </c>
      <c r="E28" s="581">
        <v>22</v>
      </c>
    </row>
    <row r="29" spans="1:5" ht="13.2">
      <c r="A29" s="536"/>
      <c r="B29" s="536"/>
      <c r="C29" s="537" t="s">
        <v>402</v>
      </c>
      <c r="D29" s="580">
        <v>3812.25</v>
      </c>
      <c r="E29" s="581">
        <v>25</v>
      </c>
    </row>
    <row r="30" spans="1:5" ht="13.2">
      <c r="A30" s="536"/>
      <c r="B30" s="536"/>
      <c r="C30" s="537" t="s">
        <v>429</v>
      </c>
      <c r="D30" s="580">
        <v>1078</v>
      </c>
      <c r="E30" s="581">
        <v>110</v>
      </c>
    </row>
    <row r="31" spans="1:5" ht="13.2">
      <c r="A31" s="536"/>
      <c r="B31" s="536"/>
      <c r="C31" s="537" t="s">
        <v>431</v>
      </c>
      <c r="D31" s="580">
        <v>2087.94</v>
      </c>
      <c r="E31" s="581">
        <v>46</v>
      </c>
    </row>
    <row r="32" spans="1:5" ht="13.2">
      <c r="A32" s="536"/>
      <c r="B32" s="531" t="s">
        <v>1498</v>
      </c>
      <c r="C32" s="532"/>
      <c r="D32" s="578">
        <v>32760.04</v>
      </c>
      <c r="E32" s="579">
        <v>321</v>
      </c>
    </row>
    <row r="33" spans="1:5" ht="13.2">
      <c r="A33" s="536"/>
      <c r="B33" s="531" t="s">
        <v>308</v>
      </c>
      <c r="C33" s="531" t="s">
        <v>427</v>
      </c>
      <c r="D33" s="578">
        <v>5522.4</v>
      </c>
      <c r="E33" s="579">
        <v>48</v>
      </c>
    </row>
    <row r="34" spans="1:5" ht="13.2">
      <c r="A34" s="536"/>
      <c r="B34" s="536"/>
      <c r="C34" s="537" t="s">
        <v>405</v>
      </c>
      <c r="D34" s="580">
        <v>26088</v>
      </c>
      <c r="E34" s="581">
        <v>60</v>
      </c>
    </row>
    <row r="35" spans="1:5" ht="13.2">
      <c r="A35" s="536"/>
      <c r="B35" s="536"/>
      <c r="C35" s="537" t="s">
        <v>404</v>
      </c>
      <c r="D35" s="580">
        <v>14023.8</v>
      </c>
      <c r="E35" s="581">
        <v>54</v>
      </c>
    </row>
    <row r="36" spans="1:5" ht="13.2">
      <c r="A36" s="536"/>
      <c r="B36" s="536"/>
      <c r="C36" s="537" t="s">
        <v>406</v>
      </c>
      <c r="D36" s="580">
        <v>10416</v>
      </c>
      <c r="E36" s="581">
        <v>60</v>
      </c>
    </row>
    <row r="37" spans="1:5" ht="13.2">
      <c r="A37" s="536"/>
      <c r="B37" s="536"/>
      <c r="C37" s="537" t="s">
        <v>429</v>
      </c>
      <c r="D37" s="580">
        <v>1303.4000000000001</v>
      </c>
      <c r="E37" s="581">
        <v>133</v>
      </c>
    </row>
    <row r="38" spans="1:5" ht="13.2">
      <c r="A38" s="536"/>
      <c r="B38" s="536"/>
      <c r="C38" s="537" t="s">
        <v>431</v>
      </c>
      <c r="D38" s="580">
        <v>4312.05</v>
      </c>
      <c r="E38" s="581">
        <v>95</v>
      </c>
    </row>
    <row r="39" spans="1:5" ht="13.2">
      <c r="A39" s="536"/>
      <c r="B39" s="536"/>
      <c r="C39" s="537" t="s">
        <v>397</v>
      </c>
      <c r="D39" s="580">
        <v>3877.5</v>
      </c>
      <c r="E39" s="581">
        <v>165</v>
      </c>
    </row>
    <row r="40" spans="1:5" ht="13.2">
      <c r="A40" s="536"/>
      <c r="B40" s="536"/>
      <c r="C40" s="537" t="s">
        <v>399</v>
      </c>
      <c r="D40" s="580">
        <v>62721.5</v>
      </c>
      <c r="E40" s="581">
        <v>799</v>
      </c>
    </row>
    <row r="41" spans="1:5" ht="13.2">
      <c r="A41" s="536"/>
      <c r="B41" s="531" t="s">
        <v>1499</v>
      </c>
      <c r="C41" s="532"/>
      <c r="D41" s="578">
        <v>128264.65</v>
      </c>
      <c r="E41" s="579">
        <v>1414</v>
      </c>
    </row>
    <row r="42" spans="1:5" ht="13.2">
      <c r="A42" s="531" t="s">
        <v>1500</v>
      </c>
      <c r="B42" s="532"/>
      <c r="C42" s="532"/>
      <c r="D42" s="578">
        <v>253665.83</v>
      </c>
      <c r="E42" s="579">
        <v>2671</v>
      </c>
    </row>
    <row r="43" spans="1:5" ht="13.2">
      <c r="A43" s="531" t="s">
        <v>1106</v>
      </c>
      <c r="B43" s="531" t="s">
        <v>166</v>
      </c>
      <c r="C43" s="531" t="s">
        <v>397</v>
      </c>
      <c r="D43" s="578">
        <v>1974</v>
      </c>
      <c r="E43" s="579">
        <v>84</v>
      </c>
    </row>
    <row r="44" spans="1:5" ht="13.2">
      <c r="A44" s="536"/>
      <c r="B44" s="536"/>
      <c r="C44" s="537" t="s">
        <v>399</v>
      </c>
      <c r="D44" s="580">
        <v>5259.5</v>
      </c>
      <c r="E44" s="581">
        <v>67</v>
      </c>
    </row>
    <row r="45" spans="1:5" ht="13.2">
      <c r="A45" s="536"/>
      <c r="B45" s="531" t="s">
        <v>1501</v>
      </c>
      <c r="C45" s="532"/>
      <c r="D45" s="578">
        <v>7233.5</v>
      </c>
      <c r="E45" s="579">
        <v>151</v>
      </c>
    </row>
    <row r="46" spans="1:5" ht="13.2">
      <c r="A46" s="536"/>
      <c r="B46" s="531" t="s">
        <v>194</v>
      </c>
      <c r="C46" s="531" t="s">
        <v>427</v>
      </c>
      <c r="D46" s="578">
        <v>920.4</v>
      </c>
      <c r="E46" s="579">
        <v>8</v>
      </c>
    </row>
    <row r="47" spans="1:5" ht="13.2">
      <c r="A47" s="536"/>
      <c r="B47" s="536"/>
      <c r="C47" s="537" t="s">
        <v>405</v>
      </c>
      <c r="D47" s="580">
        <v>3478.4</v>
      </c>
      <c r="E47" s="581">
        <v>8</v>
      </c>
    </row>
    <row r="48" spans="1:5" ht="13.2">
      <c r="A48" s="536"/>
      <c r="B48" s="536"/>
      <c r="C48" s="537" t="s">
        <v>404</v>
      </c>
      <c r="D48" s="580">
        <v>2077.6</v>
      </c>
      <c r="E48" s="581">
        <v>8</v>
      </c>
    </row>
    <row r="49" spans="1:5" ht="13.2">
      <c r="A49" s="536"/>
      <c r="B49" s="536"/>
      <c r="C49" s="537" t="s">
        <v>402</v>
      </c>
      <c r="D49" s="580">
        <v>2439.84</v>
      </c>
      <c r="E49" s="581">
        <v>16</v>
      </c>
    </row>
    <row r="50" spans="1:5" ht="13.2">
      <c r="A50" s="536"/>
      <c r="B50" s="536"/>
      <c r="C50" s="537" t="s">
        <v>429</v>
      </c>
      <c r="D50" s="580">
        <v>254.8</v>
      </c>
      <c r="E50" s="581">
        <v>26</v>
      </c>
    </row>
    <row r="51" spans="1:5" ht="13.2">
      <c r="A51" s="536"/>
      <c r="B51" s="536"/>
      <c r="C51" s="537" t="s">
        <v>431</v>
      </c>
      <c r="D51" s="580">
        <v>363.12</v>
      </c>
      <c r="E51" s="581">
        <v>8</v>
      </c>
    </row>
    <row r="52" spans="1:5" ht="13.2">
      <c r="A52" s="536"/>
      <c r="B52" s="531" t="s">
        <v>1502</v>
      </c>
      <c r="C52" s="532"/>
      <c r="D52" s="578">
        <v>9534.16</v>
      </c>
      <c r="E52" s="579">
        <v>74</v>
      </c>
    </row>
    <row r="53" spans="1:5" ht="13.2">
      <c r="A53" s="536"/>
      <c r="B53" s="531" t="s">
        <v>283</v>
      </c>
      <c r="C53" s="531" t="s">
        <v>427</v>
      </c>
      <c r="D53" s="578">
        <v>5062.2</v>
      </c>
      <c r="E53" s="579">
        <v>44</v>
      </c>
    </row>
    <row r="54" spans="1:5" ht="13.2">
      <c r="A54" s="536"/>
      <c r="B54" s="536"/>
      <c r="C54" s="537" t="s">
        <v>405</v>
      </c>
      <c r="D54" s="580">
        <v>16087.600000000002</v>
      </c>
      <c r="E54" s="581">
        <v>37</v>
      </c>
    </row>
    <row r="55" spans="1:5" ht="13.2">
      <c r="A55" s="536"/>
      <c r="B55" s="536"/>
      <c r="C55" s="537" t="s">
        <v>404</v>
      </c>
      <c r="D55" s="580">
        <v>11167.099999999999</v>
      </c>
      <c r="E55" s="581">
        <v>43</v>
      </c>
    </row>
    <row r="56" spans="1:5" ht="13.2">
      <c r="A56" s="536"/>
      <c r="B56" s="536"/>
      <c r="C56" s="537" t="s">
        <v>406</v>
      </c>
      <c r="D56" s="580">
        <v>7464.7999999999993</v>
      </c>
      <c r="E56" s="581">
        <v>43</v>
      </c>
    </row>
    <row r="57" spans="1:5" ht="13.2">
      <c r="A57" s="536"/>
      <c r="B57" s="536"/>
      <c r="C57" s="537" t="s">
        <v>402</v>
      </c>
      <c r="D57" s="580">
        <v>6862.05</v>
      </c>
      <c r="E57" s="581">
        <v>45</v>
      </c>
    </row>
    <row r="58" spans="1:5" ht="13.2">
      <c r="A58" s="536"/>
      <c r="B58" s="536"/>
      <c r="C58" s="537" t="s">
        <v>429</v>
      </c>
      <c r="D58" s="580">
        <v>1342.6000000000001</v>
      </c>
      <c r="E58" s="581">
        <v>137</v>
      </c>
    </row>
    <row r="59" spans="1:5" ht="13.2">
      <c r="A59" s="536"/>
      <c r="B59" s="536"/>
      <c r="C59" s="537" t="s">
        <v>431</v>
      </c>
      <c r="D59" s="580">
        <v>5219.8500000000004</v>
      </c>
      <c r="E59" s="581">
        <v>115</v>
      </c>
    </row>
    <row r="60" spans="1:5" ht="13.2">
      <c r="A60" s="536"/>
      <c r="B60" s="531" t="s">
        <v>1503</v>
      </c>
      <c r="C60" s="532"/>
      <c r="D60" s="578">
        <v>53206.2</v>
      </c>
      <c r="E60" s="579">
        <v>464</v>
      </c>
    </row>
    <row r="61" spans="1:5" ht="13.2">
      <c r="A61" s="536"/>
      <c r="B61" s="531" t="s">
        <v>286</v>
      </c>
      <c r="C61" s="531" t="s">
        <v>424</v>
      </c>
      <c r="D61" s="578">
        <v>9183.75</v>
      </c>
      <c r="E61" s="579">
        <v>375</v>
      </c>
    </row>
    <row r="62" spans="1:5" ht="13.2">
      <c r="A62" s="536"/>
      <c r="B62" s="536"/>
      <c r="C62" s="537" t="s">
        <v>427</v>
      </c>
      <c r="D62" s="580">
        <v>57525</v>
      </c>
      <c r="E62" s="581">
        <v>500</v>
      </c>
    </row>
    <row r="63" spans="1:5" ht="13.2">
      <c r="A63" s="536"/>
      <c r="B63" s="536"/>
      <c r="C63" s="537" t="s">
        <v>405</v>
      </c>
      <c r="D63" s="580">
        <v>43480</v>
      </c>
      <c r="E63" s="581">
        <v>100</v>
      </c>
    </row>
    <row r="64" spans="1:5" ht="13.2">
      <c r="A64" s="536"/>
      <c r="B64" s="536"/>
      <c r="C64" s="537" t="s">
        <v>404</v>
      </c>
      <c r="D64" s="580">
        <v>38955</v>
      </c>
      <c r="E64" s="581">
        <v>150</v>
      </c>
    </row>
    <row r="65" spans="1:5" ht="13.2">
      <c r="A65" s="536"/>
      <c r="B65" s="536"/>
      <c r="C65" s="537" t="s">
        <v>406</v>
      </c>
      <c r="D65" s="580">
        <v>17360</v>
      </c>
      <c r="E65" s="581">
        <v>100</v>
      </c>
    </row>
    <row r="66" spans="1:5" ht="13.2">
      <c r="A66" s="536"/>
      <c r="B66" s="536"/>
      <c r="C66" s="537" t="s">
        <v>402</v>
      </c>
      <c r="D66" s="580">
        <v>22873.5</v>
      </c>
      <c r="E66" s="581">
        <v>150</v>
      </c>
    </row>
    <row r="67" spans="1:5" ht="13.2">
      <c r="A67" s="536"/>
      <c r="B67" s="536"/>
      <c r="C67" s="537" t="s">
        <v>429</v>
      </c>
      <c r="D67" s="580">
        <v>28910.000000000004</v>
      </c>
      <c r="E67" s="581">
        <v>2950</v>
      </c>
    </row>
    <row r="68" spans="1:5" ht="13.2">
      <c r="A68" s="536"/>
      <c r="B68" s="536"/>
      <c r="C68" s="537" t="s">
        <v>431</v>
      </c>
      <c r="D68" s="580">
        <v>22695</v>
      </c>
      <c r="E68" s="581">
        <v>500</v>
      </c>
    </row>
    <row r="69" spans="1:5" ht="13.2">
      <c r="A69" s="536"/>
      <c r="B69" s="531" t="s">
        <v>1504</v>
      </c>
      <c r="C69" s="532"/>
      <c r="D69" s="578">
        <v>240982.25</v>
      </c>
      <c r="E69" s="579">
        <v>4825</v>
      </c>
    </row>
    <row r="70" spans="1:5" ht="13.2">
      <c r="A70" s="536"/>
      <c r="B70" s="531" t="s">
        <v>342</v>
      </c>
      <c r="C70" s="531" t="s">
        <v>427</v>
      </c>
      <c r="D70" s="578">
        <v>34169.85</v>
      </c>
      <c r="E70" s="579">
        <v>297</v>
      </c>
    </row>
    <row r="71" spans="1:5" ht="13.2">
      <c r="A71" s="536"/>
      <c r="B71" s="536"/>
      <c r="C71" s="537" t="s">
        <v>405</v>
      </c>
      <c r="D71" s="580">
        <v>38262.400000000001</v>
      </c>
      <c r="E71" s="581">
        <v>88</v>
      </c>
    </row>
    <row r="72" spans="1:5" ht="13.2">
      <c r="A72" s="536"/>
      <c r="B72" s="536"/>
      <c r="C72" s="537" t="s">
        <v>404</v>
      </c>
      <c r="D72" s="580">
        <v>22853.599999999999</v>
      </c>
      <c r="E72" s="581">
        <v>88</v>
      </c>
    </row>
    <row r="73" spans="1:5" ht="13.2">
      <c r="A73" s="536"/>
      <c r="B73" s="536"/>
      <c r="C73" s="537" t="s">
        <v>406</v>
      </c>
      <c r="D73" s="580">
        <v>15276.8</v>
      </c>
      <c r="E73" s="581">
        <v>88</v>
      </c>
    </row>
    <row r="74" spans="1:5" ht="13.2">
      <c r="A74" s="536"/>
      <c r="B74" s="536"/>
      <c r="C74" s="537" t="s">
        <v>402</v>
      </c>
      <c r="D74" s="580">
        <v>13419.12</v>
      </c>
      <c r="E74" s="581">
        <v>88</v>
      </c>
    </row>
    <row r="75" spans="1:5" ht="13.2">
      <c r="A75" s="536"/>
      <c r="B75" s="536"/>
      <c r="C75" s="537" t="s">
        <v>429</v>
      </c>
      <c r="D75" s="580">
        <v>8163.4000000000005</v>
      </c>
      <c r="E75" s="581">
        <v>833</v>
      </c>
    </row>
    <row r="76" spans="1:5" ht="13.2">
      <c r="A76" s="536"/>
      <c r="B76" s="536"/>
      <c r="C76" s="537" t="s">
        <v>431</v>
      </c>
      <c r="D76" s="580">
        <v>13480.83</v>
      </c>
      <c r="E76" s="581">
        <v>297</v>
      </c>
    </row>
    <row r="77" spans="1:5" ht="13.2">
      <c r="A77" s="536"/>
      <c r="B77" s="531" t="s">
        <v>1505</v>
      </c>
      <c r="C77" s="532"/>
      <c r="D77" s="578">
        <v>145626</v>
      </c>
      <c r="E77" s="579">
        <v>1779</v>
      </c>
    </row>
    <row r="78" spans="1:5" ht="13.2">
      <c r="A78" s="531" t="s">
        <v>1506</v>
      </c>
      <c r="B78" s="532"/>
      <c r="C78" s="532"/>
      <c r="D78" s="578">
        <v>456582.11</v>
      </c>
      <c r="E78" s="579">
        <v>7293</v>
      </c>
    </row>
    <row r="79" spans="1:5" ht="13.2">
      <c r="A79" s="531" t="s">
        <v>800</v>
      </c>
      <c r="B79" s="532"/>
      <c r="C79" s="532"/>
      <c r="D79" s="578">
        <v>802053.72</v>
      </c>
      <c r="E79" s="579">
        <v>7726</v>
      </c>
    </row>
    <row r="80" spans="1:5" ht="13.2">
      <c r="A80" s="531" t="s">
        <v>1081</v>
      </c>
      <c r="B80" s="531" t="s">
        <v>83</v>
      </c>
      <c r="C80" s="531" t="s">
        <v>427</v>
      </c>
      <c r="D80" s="578">
        <v>3451.5</v>
      </c>
      <c r="E80" s="579">
        <v>30</v>
      </c>
    </row>
    <row r="81" spans="1:5" ht="13.2">
      <c r="A81" s="536"/>
      <c r="B81" s="536"/>
      <c r="C81" s="537" t="s">
        <v>405</v>
      </c>
      <c r="D81" s="580">
        <v>8696</v>
      </c>
      <c r="E81" s="581">
        <v>20</v>
      </c>
    </row>
    <row r="82" spans="1:5" ht="13.2">
      <c r="A82" s="536"/>
      <c r="B82" s="536"/>
      <c r="C82" s="537" t="s">
        <v>404</v>
      </c>
      <c r="D82" s="580">
        <v>10388</v>
      </c>
      <c r="E82" s="581">
        <v>40</v>
      </c>
    </row>
    <row r="83" spans="1:5" ht="13.2">
      <c r="A83" s="536"/>
      <c r="B83" s="536"/>
      <c r="C83" s="537" t="s">
        <v>406</v>
      </c>
      <c r="D83" s="580">
        <v>3472</v>
      </c>
      <c r="E83" s="581">
        <v>20</v>
      </c>
    </row>
    <row r="84" spans="1:5" ht="13.2">
      <c r="A84" s="536"/>
      <c r="B84" s="536"/>
      <c r="C84" s="537" t="s">
        <v>402</v>
      </c>
      <c r="D84" s="580">
        <v>6099.6</v>
      </c>
      <c r="E84" s="581">
        <v>40</v>
      </c>
    </row>
    <row r="85" spans="1:5" ht="13.2">
      <c r="A85" s="536"/>
      <c r="B85" s="536"/>
      <c r="C85" s="537" t="s">
        <v>429</v>
      </c>
      <c r="D85" s="580">
        <v>784</v>
      </c>
      <c r="E85" s="581">
        <v>80</v>
      </c>
    </row>
    <row r="86" spans="1:5" ht="13.2">
      <c r="A86" s="536"/>
      <c r="B86" s="536"/>
      <c r="C86" s="537" t="s">
        <v>431</v>
      </c>
      <c r="D86" s="580">
        <v>1815.6</v>
      </c>
      <c r="E86" s="581">
        <v>40</v>
      </c>
    </row>
    <row r="87" spans="1:5" ht="13.2">
      <c r="A87" s="536"/>
      <c r="B87" s="531" t="s">
        <v>1507</v>
      </c>
      <c r="C87" s="532"/>
      <c r="D87" s="578">
        <v>34706.699999999997</v>
      </c>
      <c r="E87" s="579">
        <v>270</v>
      </c>
    </row>
    <row r="88" spans="1:5" ht="13.2">
      <c r="A88" s="536"/>
      <c r="B88" s="531" t="s">
        <v>84</v>
      </c>
      <c r="C88" s="531" t="s">
        <v>427</v>
      </c>
      <c r="D88" s="578">
        <v>60976.5</v>
      </c>
      <c r="E88" s="579">
        <v>530</v>
      </c>
    </row>
    <row r="89" spans="1:5" ht="13.2">
      <c r="A89" s="536"/>
      <c r="B89" s="536"/>
      <c r="C89" s="537" t="s">
        <v>405</v>
      </c>
      <c r="D89" s="580">
        <v>144788.4</v>
      </c>
      <c r="E89" s="581">
        <v>333</v>
      </c>
    </row>
    <row r="90" spans="1:5" ht="13.2">
      <c r="A90" s="536"/>
      <c r="B90" s="536"/>
      <c r="C90" s="537" t="s">
        <v>404</v>
      </c>
      <c r="D90" s="580">
        <v>162572.20000000001</v>
      </c>
      <c r="E90" s="581">
        <v>626</v>
      </c>
    </row>
    <row r="91" spans="1:5" ht="13.2">
      <c r="A91" s="536"/>
      <c r="B91" s="536"/>
      <c r="C91" s="537" t="s">
        <v>406</v>
      </c>
      <c r="D91" s="580">
        <v>57808.800000000003</v>
      </c>
      <c r="E91" s="581">
        <v>333</v>
      </c>
    </row>
    <row r="92" spans="1:5" ht="13.2">
      <c r="A92" s="536"/>
      <c r="B92" s="536"/>
      <c r="C92" s="537" t="s">
        <v>402</v>
      </c>
      <c r="D92" s="580">
        <v>95458.74</v>
      </c>
      <c r="E92" s="581">
        <v>626</v>
      </c>
    </row>
    <row r="93" spans="1:5" ht="13.2">
      <c r="A93" s="536"/>
      <c r="B93" s="536"/>
      <c r="C93" s="537" t="s">
        <v>429</v>
      </c>
      <c r="D93" s="580">
        <v>2655.8</v>
      </c>
      <c r="E93" s="581">
        <v>271</v>
      </c>
    </row>
    <row r="94" spans="1:5" ht="13.2">
      <c r="A94" s="536"/>
      <c r="B94" s="536"/>
      <c r="C94" s="537" t="s">
        <v>431</v>
      </c>
      <c r="D94" s="580">
        <v>24102.09</v>
      </c>
      <c r="E94" s="581">
        <v>531</v>
      </c>
    </row>
    <row r="95" spans="1:5" ht="13.2">
      <c r="A95" s="536"/>
      <c r="B95" s="531" t="s">
        <v>1508</v>
      </c>
      <c r="C95" s="532"/>
      <c r="D95" s="578">
        <v>548362.52999999991</v>
      </c>
      <c r="E95" s="579">
        <v>3250</v>
      </c>
    </row>
    <row r="96" spans="1:5" ht="13.2">
      <c r="A96" s="536"/>
      <c r="B96" s="531" t="s">
        <v>87</v>
      </c>
      <c r="C96" s="531" t="s">
        <v>427</v>
      </c>
      <c r="D96" s="578">
        <v>12655.5</v>
      </c>
      <c r="E96" s="579">
        <v>110</v>
      </c>
    </row>
    <row r="97" spans="1:5" ht="13.2">
      <c r="A97" s="536"/>
      <c r="B97" s="536"/>
      <c r="C97" s="537" t="s">
        <v>405</v>
      </c>
      <c r="D97" s="580">
        <v>17392</v>
      </c>
      <c r="E97" s="581">
        <v>40</v>
      </c>
    </row>
    <row r="98" spans="1:5" ht="13.2">
      <c r="A98" s="536"/>
      <c r="B98" s="536"/>
      <c r="C98" s="537" t="s">
        <v>404</v>
      </c>
      <c r="D98" s="580">
        <v>20776</v>
      </c>
      <c r="E98" s="581">
        <v>80</v>
      </c>
    </row>
    <row r="99" spans="1:5" ht="13.2">
      <c r="A99" s="536"/>
      <c r="B99" s="536"/>
      <c r="C99" s="537" t="s">
        <v>429</v>
      </c>
      <c r="D99" s="580">
        <v>1078</v>
      </c>
      <c r="E99" s="581">
        <v>110</v>
      </c>
    </row>
    <row r="100" spans="1:5" ht="13.2">
      <c r="A100" s="536"/>
      <c r="B100" s="536"/>
      <c r="C100" s="537" t="s">
        <v>431</v>
      </c>
      <c r="D100" s="580">
        <v>4992.8999999999996</v>
      </c>
      <c r="E100" s="581">
        <v>110</v>
      </c>
    </row>
    <row r="101" spans="1:5" ht="13.2">
      <c r="A101" s="536"/>
      <c r="B101" s="531" t="s">
        <v>1509</v>
      </c>
      <c r="C101" s="532"/>
      <c r="D101" s="578">
        <v>56894.400000000001</v>
      </c>
      <c r="E101" s="579">
        <v>450</v>
      </c>
    </row>
    <row r="102" spans="1:5" ht="13.2">
      <c r="A102" s="536"/>
      <c r="B102" s="531" t="s">
        <v>92</v>
      </c>
      <c r="C102" s="531" t="s">
        <v>427</v>
      </c>
      <c r="D102" s="578">
        <v>2301</v>
      </c>
      <c r="E102" s="579">
        <v>20</v>
      </c>
    </row>
    <row r="103" spans="1:5" ht="13.2">
      <c r="A103" s="536"/>
      <c r="B103" s="536"/>
      <c r="C103" s="537" t="s">
        <v>405</v>
      </c>
      <c r="D103" s="580">
        <v>6956.8</v>
      </c>
      <c r="E103" s="581">
        <v>16</v>
      </c>
    </row>
    <row r="104" spans="1:5" ht="13.2">
      <c r="A104" s="536"/>
      <c r="B104" s="536"/>
      <c r="C104" s="537" t="s">
        <v>404</v>
      </c>
      <c r="D104" s="580">
        <v>7791</v>
      </c>
      <c r="E104" s="581">
        <v>30</v>
      </c>
    </row>
    <row r="105" spans="1:5" ht="13.2">
      <c r="A105" s="536"/>
      <c r="B105" s="536"/>
      <c r="C105" s="537" t="s">
        <v>406</v>
      </c>
      <c r="D105" s="580">
        <v>2951.2</v>
      </c>
      <c r="E105" s="581">
        <v>17</v>
      </c>
    </row>
    <row r="106" spans="1:5" ht="13.2">
      <c r="A106" s="536"/>
      <c r="B106" s="536"/>
      <c r="C106" s="537" t="s">
        <v>402</v>
      </c>
      <c r="D106" s="580">
        <v>3354.78</v>
      </c>
      <c r="E106" s="581">
        <v>22</v>
      </c>
    </row>
    <row r="107" spans="1:5" ht="13.2">
      <c r="A107" s="536"/>
      <c r="B107" s="536"/>
      <c r="C107" s="537" t="s">
        <v>429</v>
      </c>
      <c r="D107" s="580">
        <v>137.20000000000002</v>
      </c>
      <c r="E107" s="581">
        <v>14</v>
      </c>
    </row>
    <row r="108" spans="1:5" ht="13.2">
      <c r="A108" s="536"/>
      <c r="B108" s="536"/>
      <c r="C108" s="537" t="s">
        <v>431</v>
      </c>
      <c r="D108" s="580">
        <v>635.46</v>
      </c>
      <c r="E108" s="581">
        <v>14</v>
      </c>
    </row>
    <row r="109" spans="1:5" ht="13.2">
      <c r="A109" s="536"/>
      <c r="B109" s="531" t="s">
        <v>1510</v>
      </c>
      <c r="C109" s="532"/>
      <c r="D109" s="578">
        <v>24127.439999999999</v>
      </c>
      <c r="E109" s="579">
        <v>133</v>
      </c>
    </row>
    <row r="110" spans="1:5" ht="13.2">
      <c r="A110" s="536"/>
      <c r="B110" s="531" t="s">
        <v>115</v>
      </c>
      <c r="C110" s="531" t="s">
        <v>427</v>
      </c>
      <c r="D110" s="578">
        <v>35895.599999999999</v>
      </c>
      <c r="E110" s="579">
        <v>312</v>
      </c>
    </row>
    <row r="111" spans="1:5" ht="13.2">
      <c r="A111" s="536"/>
      <c r="B111" s="536"/>
      <c r="C111" s="537" t="s">
        <v>405</v>
      </c>
      <c r="D111" s="580">
        <v>93916.800000000003</v>
      </c>
      <c r="E111" s="581">
        <v>216</v>
      </c>
    </row>
    <row r="112" spans="1:5" ht="13.2">
      <c r="A112" s="536"/>
      <c r="B112" s="536"/>
      <c r="C112" s="537" t="s">
        <v>404</v>
      </c>
      <c r="D112" s="580">
        <v>55056.399999999994</v>
      </c>
      <c r="E112" s="581">
        <v>212</v>
      </c>
    </row>
    <row r="113" spans="1:5" ht="13.2">
      <c r="A113" s="536"/>
      <c r="B113" s="536"/>
      <c r="C113" s="537" t="s">
        <v>406</v>
      </c>
      <c r="D113" s="580">
        <v>44268</v>
      </c>
      <c r="E113" s="581">
        <v>255</v>
      </c>
    </row>
    <row r="114" spans="1:5" ht="13.2">
      <c r="A114" s="536"/>
      <c r="B114" s="536"/>
      <c r="C114" s="537" t="s">
        <v>402</v>
      </c>
      <c r="D114" s="580">
        <v>37512.54</v>
      </c>
      <c r="E114" s="581">
        <v>246</v>
      </c>
    </row>
    <row r="115" spans="1:5" ht="13.2">
      <c r="A115" s="536"/>
      <c r="B115" s="536"/>
      <c r="C115" s="537" t="s">
        <v>431</v>
      </c>
      <c r="D115" s="580">
        <v>14978.7</v>
      </c>
      <c r="E115" s="581">
        <v>330</v>
      </c>
    </row>
    <row r="116" spans="1:5" ht="13.2">
      <c r="A116" s="536"/>
      <c r="B116" s="531" t="s">
        <v>1511</v>
      </c>
      <c r="C116" s="532"/>
      <c r="D116" s="578">
        <v>281628.03999999998</v>
      </c>
      <c r="E116" s="579">
        <v>1571</v>
      </c>
    </row>
    <row r="117" spans="1:5" ht="13.2">
      <c r="A117" s="536"/>
      <c r="B117" s="531" t="s">
        <v>190</v>
      </c>
      <c r="C117" s="531" t="s">
        <v>427</v>
      </c>
      <c r="D117" s="578">
        <v>41418</v>
      </c>
      <c r="E117" s="579">
        <v>360</v>
      </c>
    </row>
    <row r="118" spans="1:5" ht="13.2">
      <c r="A118" s="536"/>
      <c r="B118" s="536"/>
      <c r="C118" s="537" t="s">
        <v>404</v>
      </c>
      <c r="D118" s="580">
        <v>378642.6</v>
      </c>
      <c r="E118" s="581">
        <v>1458</v>
      </c>
    </row>
    <row r="119" spans="1:5" ht="13.2">
      <c r="A119" s="536"/>
      <c r="B119" s="536"/>
      <c r="C119" s="537" t="s">
        <v>402</v>
      </c>
      <c r="D119" s="580">
        <v>222330.42</v>
      </c>
      <c r="E119" s="581">
        <v>1458</v>
      </c>
    </row>
    <row r="120" spans="1:5" ht="13.2">
      <c r="A120" s="536"/>
      <c r="B120" s="536"/>
      <c r="C120" s="537" t="s">
        <v>429</v>
      </c>
      <c r="D120" s="580">
        <v>14288.400000000001</v>
      </c>
      <c r="E120" s="581">
        <v>1458</v>
      </c>
    </row>
    <row r="121" spans="1:5" ht="13.2">
      <c r="A121" s="536"/>
      <c r="B121" s="536"/>
      <c r="C121" s="537" t="s">
        <v>431</v>
      </c>
      <c r="D121" s="580">
        <v>16340.4</v>
      </c>
      <c r="E121" s="581">
        <v>360</v>
      </c>
    </row>
    <row r="122" spans="1:5" ht="13.2">
      <c r="A122" s="536"/>
      <c r="B122" s="531" t="s">
        <v>1512</v>
      </c>
      <c r="C122" s="532"/>
      <c r="D122" s="578">
        <v>673019.82000000007</v>
      </c>
      <c r="E122" s="579">
        <v>5094</v>
      </c>
    </row>
    <row r="123" spans="1:5" ht="13.2">
      <c r="A123" s="536"/>
      <c r="B123" s="531" t="s">
        <v>233</v>
      </c>
      <c r="C123" s="531" t="s">
        <v>427</v>
      </c>
      <c r="D123" s="578">
        <v>14841.449999999999</v>
      </c>
      <c r="E123" s="579">
        <v>129</v>
      </c>
    </row>
    <row r="124" spans="1:5" ht="13.2">
      <c r="A124" s="536"/>
      <c r="B124" s="536"/>
      <c r="C124" s="537" t="s">
        <v>404</v>
      </c>
      <c r="D124" s="580">
        <v>69599.599999999991</v>
      </c>
      <c r="E124" s="581">
        <v>268</v>
      </c>
    </row>
    <row r="125" spans="1:5" ht="13.2">
      <c r="A125" s="536"/>
      <c r="B125" s="536"/>
      <c r="C125" s="537" t="s">
        <v>429</v>
      </c>
      <c r="D125" s="580">
        <v>4547.2000000000007</v>
      </c>
      <c r="E125" s="581">
        <v>464</v>
      </c>
    </row>
    <row r="126" spans="1:5" ht="13.2">
      <c r="A126" s="536"/>
      <c r="B126" s="536"/>
      <c r="C126" s="537" t="s">
        <v>431</v>
      </c>
      <c r="D126" s="580">
        <v>5855.31</v>
      </c>
      <c r="E126" s="581">
        <v>129</v>
      </c>
    </row>
    <row r="127" spans="1:5" ht="13.2">
      <c r="A127" s="536"/>
      <c r="B127" s="531" t="s">
        <v>1513</v>
      </c>
      <c r="C127" s="532"/>
      <c r="D127" s="578">
        <v>94843.559999999983</v>
      </c>
      <c r="E127" s="579">
        <v>990</v>
      </c>
    </row>
    <row r="128" spans="1:5" ht="13.2">
      <c r="A128" s="536"/>
      <c r="B128" s="531" t="s">
        <v>277</v>
      </c>
      <c r="C128" s="531" t="s">
        <v>397</v>
      </c>
      <c r="D128" s="578">
        <v>18917.5</v>
      </c>
      <c r="E128" s="579">
        <v>805</v>
      </c>
    </row>
    <row r="129" spans="1:5" ht="13.2">
      <c r="A129" s="536"/>
      <c r="B129" s="536"/>
      <c r="C129" s="537" t="s">
        <v>399</v>
      </c>
      <c r="D129" s="580">
        <v>41055.5</v>
      </c>
      <c r="E129" s="581">
        <v>523</v>
      </c>
    </row>
    <row r="130" spans="1:5" ht="13.2">
      <c r="A130" s="536"/>
      <c r="B130" s="531" t="s">
        <v>1514</v>
      </c>
      <c r="C130" s="532"/>
      <c r="D130" s="578">
        <v>59973</v>
      </c>
      <c r="E130" s="579">
        <v>1328</v>
      </c>
    </row>
    <row r="131" spans="1:5" ht="13.2">
      <c r="A131" s="536"/>
      <c r="B131" s="531" t="s">
        <v>307</v>
      </c>
      <c r="C131" s="531" t="s">
        <v>397</v>
      </c>
      <c r="D131" s="578">
        <v>57179.999999999993</v>
      </c>
      <c r="E131" s="579">
        <v>3000</v>
      </c>
    </row>
    <row r="132" spans="1:5" ht="13.2">
      <c r="A132" s="536"/>
      <c r="B132" s="531" t="s">
        <v>1515</v>
      </c>
      <c r="C132" s="532"/>
      <c r="D132" s="578">
        <v>57179.999999999993</v>
      </c>
      <c r="E132" s="579">
        <v>3000</v>
      </c>
    </row>
    <row r="133" spans="1:5" ht="13.2">
      <c r="A133" s="531" t="s">
        <v>1516</v>
      </c>
      <c r="B133" s="532"/>
      <c r="C133" s="532"/>
      <c r="D133" s="578">
        <v>1830735.4899999998</v>
      </c>
      <c r="E133" s="579">
        <v>16086</v>
      </c>
    </row>
    <row r="134" spans="1:5" ht="13.2">
      <c r="A134" s="531" t="s">
        <v>421</v>
      </c>
      <c r="B134" s="531" t="s">
        <v>152</v>
      </c>
      <c r="C134" s="531" t="s">
        <v>424</v>
      </c>
      <c r="D134" s="578">
        <v>594</v>
      </c>
      <c r="E134" s="579">
        <v>33</v>
      </c>
    </row>
    <row r="135" spans="1:5" ht="13.2">
      <c r="A135" s="536"/>
      <c r="B135" s="536"/>
      <c r="C135" s="537" t="s">
        <v>427</v>
      </c>
      <c r="D135" s="580">
        <v>3355.46</v>
      </c>
      <c r="E135" s="581">
        <v>34</v>
      </c>
    </row>
    <row r="136" spans="1:5" ht="13.2">
      <c r="A136" s="536"/>
      <c r="B136" s="536"/>
      <c r="C136" s="537" t="s">
        <v>404</v>
      </c>
      <c r="D136" s="580">
        <v>12842.28</v>
      </c>
      <c r="E136" s="581">
        <v>66</v>
      </c>
    </row>
    <row r="137" spans="1:5" ht="13.2">
      <c r="A137" s="536"/>
      <c r="B137" s="536"/>
      <c r="C137" s="537" t="s">
        <v>402</v>
      </c>
      <c r="D137" s="580">
        <v>10117.9</v>
      </c>
      <c r="E137" s="581">
        <v>65</v>
      </c>
    </row>
    <row r="138" spans="1:5" ht="13.2">
      <c r="A138" s="536"/>
      <c r="B138" s="536"/>
      <c r="C138" s="537" t="s">
        <v>429</v>
      </c>
      <c r="D138" s="580">
        <v>419.25</v>
      </c>
      <c r="E138" s="581">
        <v>65</v>
      </c>
    </row>
    <row r="139" spans="1:5" ht="13.2">
      <c r="A139" s="536"/>
      <c r="B139" s="536"/>
      <c r="C139" s="537" t="s">
        <v>431</v>
      </c>
      <c r="D139" s="580">
        <v>3196</v>
      </c>
      <c r="E139" s="581">
        <v>68</v>
      </c>
    </row>
    <row r="140" spans="1:5" ht="13.2">
      <c r="A140" s="536"/>
      <c r="B140" s="531" t="s">
        <v>1517</v>
      </c>
      <c r="C140" s="532"/>
      <c r="D140" s="578">
        <v>30524.89</v>
      </c>
      <c r="E140" s="579">
        <v>331</v>
      </c>
    </row>
    <row r="141" spans="1:5" ht="13.2">
      <c r="A141" s="536"/>
      <c r="B141" s="531" t="s">
        <v>191</v>
      </c>
      <c r="C141" s="531" t="s">
        <v>424</v>
      </c>
      <c r="D141" s="578">
        <v>121.52</v>
      </c>
      <c r="E141" s="579">
        <v>8</v>
      </c>
    </row>
    <row r="142" spans="1:5" ht="13.2">
      <c r="A142" s="536"/>
      <c r="B142" s="536"/>
      <c r="C142" s="537" t="s">
        <v>427</v>
      </c>
      <c r="D142" s="580">
        <v>16150</v>
      </c>
      <c r="E142" s="581">
        <v>190</v>
      </c>
    </row>
    <row r="143" spans="1:5" ht="13.2">
      <c r="A143" s="536"/>
      <c r="B143" s="536"/>
      <c r="C143" s="537" t="s">
        <v>405</v>
      </c>
      <c r="D143" s="580">
        <v>12608.460000000001</v>
      </c>
      <c r="E143" s="581">
        <v>54</v>
      </c>
    </row>
    <row r="144" spans="1:5" ht="13.2">
      <c r="A144" s="536"/>
      <c r="B144" s="536"/>
      <c r="C144" s="537" t="s">
        <v>404</v>
      </c>
      <c r="D144" s="580">
        <v>6810.3</v>
      </c>
      <c r="E144" s="581">
        <v>35</v>
      </c>
    </row>
    <row r="145" spans="1:5" ht="13.2">
      <c r="A145" s="536"/>
      <c r="B145" s="536"/>
      <c r="C145" s="537" t="s">
        <v>406</v>
      </c>
      <c r="D145" s="580">
        <v>8716.9599999999991</v>
      </c>
      <c r="E145" s="581">
        <v>56</v>
      </c>
    </row>
    <row r="146" spans="1:5" ht="13.2">
      <c r="A146" s="536"/>
      <c r="B146" s="536"/>
      <c r="C146" s="537" t="s">
        <v>402</v>
      </c>
      <c r="D146" s="580">
        <v>3580.18</v>
      </c>
      <c r="E146" s="581">
        <v>23</v>
      </c>
    </row>
    <row r="147" spans="1:5" ht="13.2">
      <c r="A147" s="536"/>
      <c r="B147" s="536"/>
      <c r="C147" s="537" t="s">
        <v>429</v>
      </c>
      <c r="D147" s="580">
        <v>212.39999999999998</v>
      </c>
      <c r="E147" s="581">
        <v>45</v>
      </c>
    </row>
    <row r="148" spans="1:5" ht="13.2">
      <c r="A148" s="536"/>
      <c r="B148" s="536"/>
      <c r="C148" s="537" t="s">
        <v>431</v>
      </c>
      <c r="D148" s="580">
        <v>465.85</v>
      </c>
      <c r="E148" s="581">
        <v>131</v>
      </c>
    </row>
    <row r="149" spans="1:5" ht="13.2">
      <c r="A149" s="536"/>
      <c r="B149" s="531" t="s">
        <v>1518</v>
      </c>
      <c r="C149" s="532"/>
      <c r="D149" s="578">
        <v>48665.670000000006</v>
      </c>
      <c r="E149" s="579">
        <v>542</v>
      </c>
    </row>
    <row r="150" spans="1:5" ht="13.2">
      <c r="A150" s="536"/>
      <c r="B150" s="531" t="s">
        <v>201</v>
      </c>
      <c r="C150" s="531" t="s">
        <v>427</v>
      </c>
      <c r="D150" s="578">
        <v>9178.17</v>
      </c>
      <c r="E150" s="579">
        <v>93</v>
      </c>
    </row>
    <row r="151" spans="1:5" ht="13.2">
      <c r="A151" s="536"/>
      <c r="B151" s="536"/>
      <c r="C151" s="537" t="s">
        <v>405</v>
      </c>
      <c r="D151" s="580">
        <v>7705.17</v>
      </c>
      <c r="E151" s="581">
        <v>33</v>
      </c>
    </row>
    <row r="152" spans="1:5" ht="13.2">
      <c r="A152" s="536"/>
      <c r="B152" s="536"/>
      <c r="C152" s="537" t="s">
        <v>404</v>
      </c>
      <c r="D152" s="580">
        <v>18679.68</v>
      </c>
      <c r="E152" s="581">
        <v>96</v>
      </c>
    </row>
    <row r="153" spans="1:5" ht="13.2">
      <c r="A153" s="536"/>
      <c r="B153" s="536"/>
      <c r="C153" s="537" t="s">
        <v>406</v>
      </c>
      <c r="D153" s="580">
        <v>5448.0999999999995</v>
      </c>
      <c r="E153" s="581">
        <v>35</v>
      </c>
    </row>
    <row r="154" spans="1:5" ht="13.2">
      <c r="A154" s="536"/>
      <c r="B154" s="536"/>
      <c r="C154" s="537" t="s">
        <v>402</v>
      </c>
      <c r="D154" s="580">
        <v>18523.54</v>
      </c>
      <c r="E154" s="581">
        <v>119</v>
      </c>
    </row>
    <row r="155" spans="1:5" ht="13.2">
      <c r="A155" s="536"/>
      <c r="B155" s="536"/>
      <c r="C155" s="537" t="s">
        <v>429</v>
      </c>
      <c r="D155" s="580">
        <v>980.4</v>
      </c>
      <c r="E155" s="581">
        <v>152</v>
      </c>
    </row>
    <row r="156" spans="1:5" ht="13.2">
      <c r="A156" s="536"/>
      <c r="B156" s="536"/>
      <c r="C156" s="537" t="s">
        <v>431</v>
      </c>
      <c r="D156" s="580">
        <v>4888</v>
      </c>
      <c r="E156" s="581">
        <v>104</v>
      </c>
    </row>
    <row r="157" spans="1:5" ht="13.2">
      <c r="A157" s="536"/>
      <c r="B157" s="531" t="s">
        <v>1519</v>
      </c>
      <c r="C157" s="532"/>
      <c r="D157" s="578">
        <v>65403.060000000005</v>
      </c>
      <c r="E157" s="579">
        <v>632</v>
      </c>
    </row>
    <row r="158" spans="1:5" ht="13.2">
      <c r="A158" s="536"/>
      <c r="B158" s="531" t="s">
        <v>306</v>
      </c>
      <c r="C158" s="531" t="s">
        <v>427</v>
      </c>
      <c r="D158" s="578">
        <v>10362.449999999999</v>
      </c>
      <c r="E158" s="579">
        <v>105</v>
      </c>
    </row>
    <row r="159" spans="1:5" ht="13.2">
      <c r="A159" s="536"/>
      <c r="B159" s="536"/>
      <c r="C159" s="537" t="s">
        <v>405</v>
      </c>
      <c r="D159" s="580">
        <v>18912.690000000002</v>
      </c>
      <c r="E159" s="581">
        <v>81</v>
      </c>
    </row>
    <row r="160" spans="1:5" ht="13.2">
      <c r="A160" s="536"/>
      <c r="B160" s="536"/>
      <c r="C160" s="537" t="s">
        <v>404</v>
      </c>
      <c r="D160" s="580">
        <v>21403.800000000003</v>
      </c>
      <c r="E160" s="581">
        <v>110</v>
      </c>
    </row>
    <row r="161" spans="1:5" ht="13.2">
      <c r="A161" s="536"/>
      <c r="B161" s="536"/>
      <c r="C161" s="537" t="s">
        <v>406</v>
      </c>
      <c r="D161" s="580">
        <v>12608.46</v>
      </c>
      <c r="E161" s="581">
        <v>81</v>
      </c>
    </row>
    <row r="162" spans="1:5" ht="13.2">
      <c r="A162" s="536"/>
      <c r="B162" s="536"/>
      <c r="C162" s="537" t="s">
        <v>402</v>
      </c>
      <c r="D162" s="580">
        <v>17122.599999999999</v>
      </c>
      <c r="E162" s="581">
        <v>110</v>
      </c>
    </row>
    <row r="163" spans="1:5" ht="13.2">
      <c r="A163" s="536"/>
      <c r="B163" s="536"/>
      <c r="C163" s="537" t="s">
        <v>429</v>
      </c>
      <c r="D163" s="580">
        <v>2896.05</v>
      </c>
      <c r="E163" s="581">
        <v>449</v>
      </c>
    </row>
    <row r="164" spans="1:5" ht="13.2">
      <c r="A164" s="536"/>
      <c r="B164" s="531" t="s">
        <v>1520</v>
      </c>
      <c r="C164" s="532"/>
      <c r="D164" s="578">
        <v>83306.05</v>
      </c>
      <c r="E164" s="579">
        <v>936</v>
      </c>
    </row>
    <row r="165" spans="1:5" ht="13.2">
      <c r="A165" s="531" t="s">
        <v>1521</v>
      </c>
      <c r="B165" s="532"/>
      <c r="C165" s="532"/>
      <c r="D165" s="578">
        <v>227899.66999999998</v>
      </c>
      <c r="E165" s="579">
        <v>2441</v>
      </c>
    </row>
    <row r="166" spans="1:5" ht="13.2">
      <c r="A166" s="531" t="s">
        <v>1013</v>
      </c>
      <c r="B166" s="531" t="s">
        <v>29</v>
      </c>
      <c r="C166" s="531" t="s">
        <v>424</v>
      </c>
      <c r="D166" s="578">
        <v>7347</v>
      </c>
      <c r="E166" s="579">
        <v>300</v>
      </c>
    </row>
    <row r="167" spans="1:5" ht="13.2">
      <c r="A167" s="536"/>
      <c r="B167" s="536"/>
      <c r="C167" s="537" t="s">
        <v>427</v>
      </c>
      <c r="D167" s="580">
        <v>69030</v>
      </c>
      <c r="E167" s="581">
        <v>600</v>
      </c>
    </row>
    <row r="168" spans="1:5" ht="13.2">
      <c r="A168" s="536"/>
      <c r="B168" s="536"/>
      <c r="C168" s="537" t="s">
        <v>405</v>
      </c>
      <c r="D168" s="580">
        <v>43480</v>
      </c>
      <c r="E168" s="581">
        <v>100</v>
      </c>
    </row>
    <row r="169" spans="1:5" ht="13.2">
      <c r="A169" s="536"/>
      <c r="B169" s="536"/>
      <c r="C169" s="537" t="s">
        <v>404</v>
      </c>
      <c r="D169" s="580">
        <v>25970</v>
      </c>
      <c r="E169" s="581">
        <v>100</v>
      </c>
    </row>
    <row r="170" spans="1:5" ht="13.2">
      <c r="A170" s="536"/>
      <c r="B170" s="536"/>
      <c r="C170" s="537" t="s">
        <v>406</v>
      </c>
      <c r="D170" s="580">
        <v>17360</v>
      </c>
      <c r="E170" s="581">
        <v>100</v>
      </c>
    </row>
    <row r="171" spans="1:5" ht="13.2">
      <c r="A171" s="536"/>
      <c r="B171" s="536"/>
      <c r="C171" s="537" t="s">
        <v>402</v>
      </c>
      <c r="D171" s="580">
        <v>15249</v>
      </c>
      <c r="E171" s="581">
        <v>100</v>
      </c>
    </row>
    <row r="172" spans="1:5" ht="13.2">
      <c r="A172" s="536"/>
      <c r="B172" s="536"/>
      <c r="C172" s="537" t="s">
        <v>429</v>
      </c>
      <c r="D172" s="580">
        <v>5880</v>
      </c>
      <c r="E172" s="581">
        <v>600</v>
      </c>
    </row>
    <row r="173" spans="1:5" ht="13.2">
      <c r="A173" s="536"/>
      <c r="B173" s="536"/>
      <c r="C173" s="537" t="s">
        <v>431</v>
      </c>
      <c r="D173" s="580">
        <v>27234</v>
      </c>
      <c r="E173" s="581">
        <v>600</v>
      </c>
    </row>
    <row r="174" spans="1:5" ht="13.2">
      <c r="A174" s="536"/>
      <c r="B174" s="531" t="s">
        <v>1522</v>
      </c>
      <c r="C174" s="532"/>
      <c r="D174" s="578">
        <v>211550</v>
      </c>
      <c r="E174" s="579">
        <v>2500</v>
      </c>
    </row>
    <row r="175" spans="1:5" ht="13.2">
      <c r="A175" s="536"/>
      <c r="B175" s="531" t="s">
        <v>44</v>
      </c>
      <c r="C175" s="531" t="s">
        <v>424</v>
      </c>
      <c r="D175" s="578">
        <v>3061.25</v>
      </c>
      <c r="E175" s="579">
        <v>125</v>
      </c>
    </row>
    <row r="176" spans="1:5" ht="13.2">
      <c r="A176" s="536"/>
      <c r="B176" s="536"/>
      <c r="C176" s="537" t="s">
        <v>427</v>
      </c>
      <c r="D176" s="580">
        <v>57525</v>
      </c>
      <c r="E176" s="581">
        <v>500</v>
      </c>
    </row>
    <row r="177" spans="1:5" ht="13.2">
      <c r="A177" s="536"/>
      <c r="B177" s="536"/>
      <c r="C177" s="537" t="s">
        <v>405</v>
      </c>
      <c r="D177" s="580">
        <v>43480</v>
      </c>
      <c r="E177" s="581">
        <v>100</v>
      </c>
    </row>
    <row r="178" spans="1:5" ht="13.2">
      <c r="A178" s="536"/>
      <c r="B178" s="536"/>
      <c r="C178" s="537" t="s">
        <v>404</v>
      </c>
      <c r="D178" s="580">
        <v>51940</v>
      </c>
      <c r="E178" s="581">
        <v>200</v>
      </c>
    </row>
    <row r="179" spans="1:5" ht="13.2">
      <c r="A179" s="536"/>
      <c r="B179" s="536"/>
      <c r="C179" s="537" t="s">
        <v>406</v>
      </c>
      <c r="D179" s="580">
        <v>17360</v>
      </c>
      <c r="E179" s="581">
        <v>100</v>
      </c>
    </row>
    <row r="180" spans="1:5" ht="13.2">
      <c r="A180" s="536"/>
      <c r="B180" s="536"/>
      <c r="C180" s="537" t="s">
        <v>402</v>
      </c>
      <c r="D180" s="580">
        <v>30498</v>
      </c>
      <c r="E180" s="581">
        <v>200</v>
      </c>
    </row>
    <row r="181" spans="1:5" ht="13.2">
      <c r="A181" s="536"/>
      <c r="B181" s="536"/>
      <c r="C181" s="537" t="s">
        <v>429</v>
      </c>
      <c r="D181" s="580">
        <v>2940</v>
      </c>
      <c r="E181" s="581">
        <v>300</v>
      </c>
    </row>
    <row r="182" spans="1:5" ht="13.2">
      <c r="A182" s="536"/>
      <c r="B182" s="536"/>
      <c r="C182" s="537" t="s">
        <v>431</v>
      </c>
      <c r="D182" s="580">
        <v>13617</v>
      </c>
      <c r="E182" s="581">
        <v>300</v>
      </c>
    </row>
    <row r="183" spans="1:5" ht="13.2">
      <c r="A183" s="536"/>
      <c r="B183" s="531" t="s">
        <v>1523</v>
      </c>
      <c r="C183" s="532"/>
      <c r="D183" s="578">
        <v>220421.25</v>
      </c>
      <c r="E183" s="579">
        <v>1825</v>
      </c>
    </row>
    <row r="184" spans="1:5" ht="13.2">
      <c r="A184" s="536"/>
      <c r="B184" s="531" t="s">
        <v>54</v>
      </c>
      <c r="C184" s="531" t="s">
        <v>427</v>
      </c>
      <c r="D184" s="578">
        <v>23010</v>
      </c>
      <c r="E184" s="579">
        <v>200</v>
      </c>
    </row>
    <row r="185" spans="1:5" ht="13.2">
      <c r="A185" s="536"/>
      <c r="B185" s="536"/>
      <c r="C185" s="537" t="s">
        <v>405</v>
      </c>
      <c r="D185" s="580">
        <v>8696</v>
      </c>
      <c r="E185" s="581">
        <v>20</v>
      </c>
    </row>
    <row r="186" spans="1:5" ht="13.2">
      <c r="A186" s="536"/>
      <c r="B186" s="536"/>
      <c r="C186" s="537" t="s">
        <v>406</v>
      </c>
      <c r="D186" s="580">
        <v>3472</v>
      </c>
      <c r="E186" s="581">
        <v>20</v>
      </c>
    </row>
    <row r="187" spans="1:5" ht="13.2">
      <c r="A187" s="536"/>
      <c r="B187" s="536"/>
      <c r="C187" s="537" t="s">
        <v>429</v>
      </c>
      <c r="D187" s="580">
        <v>3920.0000000000005</v>
      </c>
      <c r="E187" s="581">
        <v>400</v>
      </c>
    </row>
    <row r="188" spans="1:5" ht="13.2">
      <c r="A188" s="536"/>
      <c r="B188" s="536"/>
      <c r="C188" s="537" t="s">
        <v>431</v>
      </c>
      <c r="D188" s="580">
        <v>9078</v>
      </c>
      <c r="E188" s="581">
        <v>200</v>
      </c>
    </row>
    <row r="189" spans="1:5" ht="13.2">
      <c r="A189" s="536"/>
      <c r="B189" s="531" t="s">
        <v>1524</v>
      </c>
      <c r="C189" s="532"/>
      <c r="D189" s="578">
        <v>48176</v>
      </c>
      <c r="E189" s="579">
        <v>840</v>
      </c>
    </row>
    <row r="190" spans="1:5" ht="13.2">
      <c r="A190" s="536"/>
      <c r="B190" s="531" t="s">
        <v>64</v>
      </c>
      <c r="C190" s="531" t="s">
        <v>424</v>
      </c>
      <c r="D190" s="578">
        <v>220.41</v>
      </c>
      <c r="E190" s="579">
        <v>9</v>
      </c>
    </row>
    <row r="191" spans="1:5" ht="13.2">
      <c r="A191" s="536"/>
      <c r="B191" s="536"/>
      <c r="C191" s="537" t="s">
        <v>427</v>
      </c>
      <c r="D191" s="580">
        <v>5637.45</v>
      </c>
      <c r="E191" s="581">
        <v>49</v>
      </c>
    </row>
    <row r="192" spans="1:5" ht="13.2">
      <c r="A192" s="536"/>
      <c r="B192" s="531" t="s">
        <v>1525</v>
      </c>
      <c r="C192" s="532"/>
      <c r="D192" s="578">
        <v>5857.86</v>
      </c>
      <c r="E192" s="579">
        <v>58</v>
      </c>
    </row>
    <row r="193" spans="1:5" ht="13.2">
      <c r="A193" s="536"/>
      <c r="B193" s="531" t="s">
        <v>72</v>
      </c>
      <c r="C193" s="531" t="s">
        <v>424</v>
      </c>
      <c r="D193" s="578">
        <v>612.25</v>
      </c>
      <c r="E193" s="579">
        <v>25</v>
      </c>
    </row>
    <row r="194" spans="1:5" ht="13.2">
      <c r="A194" s="536"/>
      <c r="B194" s="536"/>
      <c r="C194" s="537" t="s">
        <v>427</v>
      </c>
      <c r="D194" s="580">
        <v>2301</v>
      </c>
      <c r="E194" s="581">
        <v>20</v>
      </c>
    </row>
    <row r="195" spans="1:5" ht="13.2">
      <c r="A195" s="536"/>
      <c r="B195" s="536"/>
      <c r="C195" s="537" t="s">
        <v>405</v>
      </c>
      <c r="D195" s="580">
        <v>5217.6000000000004</v>
      </c>
      <c r="E195" s="581">
        <v>12</v>
      </c>
    </row>
    <row r="196" spans="1:5" ht="13.2">
      <c r="A196" s="536"/>
      <c r="B196" s="536"/>
      <c r="C196" s="537" t="s">
        <v>404</v>
      </c>
      <c r="D196" s="580">
        <v>5194</v>
      </c>
      <c r="E196" s="581">
        <v>20</v>
      </c>
    </row>
    <row r="197" spans="1:5" ht="13.2">
      <c r="A197" s="536"/>
      <c r="B197" s="536"/>
      <c r="C197" s="537" t="s">
        <v>402</v>
      </c>
      <c r="D197" s="580">
        <v>6099.6</v>
      </c>
      <c r="E197" s="581">
        <v>40</v>
      </c>
    </row>
    <row r="198" spans="1:5" ht="13.2">
      <c r="A198" s="536"/>
      <c r="B198" s="536"/>
      <c r="C198" s="537" t="s">
        <v>429</v>
      </c>
      <c r="D198" s="580">
        <v>392</v>
      </c>
      <c r="E198" s="581">
        <v>40</v>
      </c>
    </row>
    <row r="199" spans="1:5" ht="13.2">
      <c r="A199" s="536"/>
      <c r="B199" s="536"/>
      <c r="C199" s="537" t="s">
        <v>431</v>
      </c>
      <c r="D199" s="580">
        <v>1361.7</v>
      </c>
      <c r="E199" s="581">
        <v>30</v>
      </c>
    </row>
    <row r="200" spans="1:5" ht="13.2">
      <c r="A200" s="536"/>
      <c r="B200" s="531" t="s">
        <v>1526</v>
      </c>
      <c r="C200" s="532"/>
      <c r="D200" s="578">
        <v>21178.15</v>
      </c>
      <c r="E200" s="579">
        <v>187</v>
      </c>
    </row>
    <row r="201" spans="1:5" ht="13.2">
      <c r="A201" s="536"/>
      <c r="B201" s="531" t="s">
        <v>97</v>
      </c>
      <c r="C201" s="531" t="s">
        <v>424</v>
      </c>
      <c r="D201" s="578">
        <v>2155.12</v>
      </c>
      <c r="E201" s="579">
        <v>88</v>
      </c>
    </row>
    <row r="202" spans="1:5" ht="13.2">
      <c r="A202" s="536"/>
      <c r="B202" s="536"/>
      <c r="C202" s="537" t="s">
        <v>427</v>
      </c>
      <c r="D202" s="580">
        <v>17257.5</v>
      </c>
      <c r="E202" s="581">
        <v>150</v>
      </c>
    </row>
    <row r="203" spans="1:5" ht="13.2">
      <c r="A203" s="536"/>
      <c r="B203" s="536"/>
      <c r="C203" s="537" t="s">
        <v>405</v>
      </c>
      <c r="D203" s="580">
        <v>21740</v>
      </c>
      <c r="E203" s="581">
        <v>50</v>
      </c>
    </row>
    <row r="204" spans="1:5" ht="13.2">
      <c r="A204" s="536"/>
      <c r="B204" s="536"/>
      <c r="C204" s="537" t="s">
        <v>404</v>
      </c>
      <c r="D204" s="580">
        <v>25970</v>
      </c>
      <c r="E204" s="581">
        <v>100</v>
      </c>
    </row>
    <row r="205" spans="1:5" ht="13.2">
      <c r="A205" s="536"/>
      <c r="B205" s="536"/>
      <c r="C205" s="537" t="s">
        <v>406</v>
      </c>
      <c r="D205" s="580">
        <v>8680</v>
      </c>
      <c r="E205" s="581">
        <v>50</v>
      </c>
    </row>
    <row r="206" spans="1:5" ht="13.2">
      <c r="A206" s="536"/>
      <c r="B206" s="536"/>
      <c r="C206" s="537" t="s">
        <v>402</v>
      </c>
      <c r="D206" s="580">
        <v>15249</v>
      </c>
      <c r="E206" s="581">
        <v>100</v>
      </c>
    </row>
    <row r="207" spans="1:5" ht="13.2">
      <c r="A207" s="536"/>
      <c r="B207" s="536"/>
      <c r="C207" s="537" t="s">
        <v>429</v>
      </c>
      <c r="D207" s="580">
        <v>2450</v>
      </c>
      <c r="E207" s="581">
        <v>250</v>
      </c>
    </row>
    <row r="208" spans="1:5" ht="13.2">
      <c r="A208" s="536"/>
      <c r="B208" s="536"/>
      <c r="C208" s="537" t="s">
        <v>431</v>
      </c>
      <c r="D208" s="580">
        <v>6808.5</v>
      </c>
      <c r="E208" s="581">
        <v>150</v>
      </c>
    </row>
    <row r="209" spans="1:5" ht="13.2">
      <c r="A209" s="536"/>
      <c r="B209" s="531" t="s">
        <v>1527</v>
      </c>
      <c r="C209" s="532"/>
      <c r="D209" s="578">
        <v>100310.12</v>
      </c>
      <c r="E209" s="579">
        <v>938</v>
      </c>
    </row>
    <row r="210" spans="1:5" ht="13.2">
      <c r="A210" s="536"/>
      <c r="B210" s="531" t="s">
        <v>98</v>
      </c>
      <c r="C210" s="531" t="s">
        <v>424</v>
      </c>
      <c r="D210" s="578">
        <v>1224.5</v>
      </c>
      <c r="E210" s="579">
        <v>50</v>
      </c>
    </row>
    <row r="211" spans="1:5" ht="13.2">
      <c r="A211" s="536"/>
      <c r="B211" s="536"/>
      <c r="C211" s="537" t="s">
        <v>427</v>
      </c>
      <c r="D211" s="580">
        <v>5752.5</v>
      </c>
      <c r="E211" s="581">
        <v>50</v>
      </c>
    </row>
    <row r="212" spans="1:5" ht="13.2">
      <c r="A212" s="536"/>
      <c r="B212" s="536"/>
      <c r="C212" s="537" t="s">
        <v>404</v>
      </c>
      <c r="D212" s="580">
        <v>20776</v>
      </c>
      <c r="E212" s="581">
        <v>80</v>
      </c>
    </row>
    <row r="213" spans="1:5" ht="13.2">
      <c r="A213" s="536"/>
      <c r="B213" s="536"/>
      <c r="C213" s="537" t="s">
        <v>402</v>
      </c>
      <c r="D213" s="580">
        <v>12199.2</v>
      </c>
      <c r="E213" s="581">
        <v>80</v>
      </c>
    </row>
    <row r="214" spans="1:5" ht="13.2">
      <c r="A214" s="536"/>
      <c r="B214" s="536"/>
      <c r="C214" s="537" t="s">
        <v>429</v>
      </c>
      <c r="D214" s="580">
        <v>294</v>
      </c>
      <c r="E214" s="581">
        <v>30</v>
      </c>
    </row>
    <row r="215" spans="1:5" ht="13.2">
      <c r="A215" s="536"/>
      <c r="B215" s="531" t="s">
        <v>1528</v>
      </c>
      <c r="C215" s="532"/>
      <c r="D215" s="578">
        <v>40246.199999999997</v>
      </c>
      <c r="E215" s="579">
        <v>290</v>
      </c>
    </row>
    <row r="216" spans="1:5" ht="13.2">
      <c r="A216" s="536"/>
      <c r="B216" s="531" t="s">
        <v>111</v>
      </c>
      <c r="C216" s="531" t="s">
        <v>424</v>
      </c>
      <c r="D216" s="578">
        <v>930.61999999999989</v>
      </c>
      <c r="E216" s="579">
        <v>38</v>
      </c>
    </row>
    <row r="217" spans="1:5" ht="13.2">
      <c r="A217" s="536"/>
      <c r="B217" s="536"/>
      <c r="C217" s="537" t="s">
        <v>427</v>
      </c>
      <c r="D217" s="580">
        <v>17257.5</v>
      </c>
      <c r="E217" s="581">
        <v>150</v>
      </c>
    </row>
    <row r="218" spans="1:5" ht="13.2">
      <c r="A218" s="536"/>
      <c r="B218" s="536"/>
      <c r="C218" s="537" t="s">
        <v>405</v>
      </c>
      <c r="D218" s="580">
        <v>65220</v>
      </c>
      <c r="E218" s="581">
        <v>150</v>
      </c>
    </row>
    <row r="219" spans="1:5" ht="13.2">
      <c r="A219" s="536"/>
      <c r="B219" s="536"/>
      <c r="C219" s="537" t="s">
        <v>404</v>
      </c>
      <c r="D219" s="580">
        <v>38955</v>
      </c>
      <c r="E219" s="581">
        <v>150</v>
      </c>
    </row>
    <row r="220" spans="1:5" ht="13.2">
      <c r="A220" s="536"/>
      <c r="B220" s="536"/>
      <c r="C220" s="537" t="s">
        <v>406</v>
      </c>
      <c r="D220" s="580">
        <v>26040</v>
      </c>
      <c r="E220" s="581">
        <v>150</v>
      </c>
    </row>
    <row r="221" spans="1:5" ht="13.2">
      <c r="A221" s="536"/>
      <c r="B221" s="536"/>
      <c r="C221" s="537" t="s">
        <v>402</v>
      </c>
      <c r="D221" s="580">
        <v>22873.5</v>
      </c>
      <c r="E221" s="581">
        <v>150</v>
      </c>
    </row>
    <row r="222" spans="1:5" ht="13.2">
      <c r="A222" s="536"/>
      <c r="B222" s="536"/>
      <c r="C222" s="537" t="s">
        <v>429</v>
      </c>
      <c r="D222" s="580">
        <v>1470</v>
      </c>
      <c r="E222" s="581">
        <v>150</v>
      </c>
    </row>
    <row r="223" spans="1:5" ht="13.2">
      <c r="A223" s="536"/>
      <c r="B223" s="536"/>
      <c r="C223" s="537" t="s">
        <v>431</v>
      </c>
      <c r="D223" s="580">
        <v>6808.5</v>
      </c>
      <c r="E223" s="581">
        <v>150</v>
      </c>
    </row>
    <row r="224" spans="1:5" ht="13.2">
      <c r="A224" s="536"/>
      <c r="B224" s="531" t="s">
        <v>1529</v>
      </c>
      <c r="C224" s="532"/>
      <c r="D224" s="578">
        <v>179555.12</v>
      </c>
      <c r="E224" s="579">
        <v>1088</v>
      </c>
    </row>
    <row r="225" spans="1:5" ht="13.2">
      <c r="A225" s="536"/>
      <c r="B225" s="531" t="s">
        <v>116</v>
      </c>
      <c r="C225" s="531" t="s">
        <v>427</v>
      </c>
      <c r="D225" s="578">
        <v>6903</v>
      </c>
      <c r="E225" s="579">
        <v>60</v>
      </c>
    </row>
    <row r="226" spans="1:5" ht="13.2">
      <c r="A226" s="536"/>
      <c r="B226" s="536"/>
      <c r="C226" s="537" t="s">
        <v>405</v>
      </c>
      <c r="D226" s="580">
        <v>13044</v>
      </c>
      <c r="E226" s="581">
        <v>30</v>
      </c>
    </row>
    <row r="227" spans="1:5" ht="13.2">
      <c r="A227" s="536"/>
      <c r="B227" s="536"/>
      <c r="C227" s="537" t="s">
        <v>404</v>
      </c>
      <c r="D227" s="580">
        <v>6492.5</v>
      </c>
      <c r="E227" s="581">
        <v>25</v>
      </c>
    </row>
    <row r="228" spans="1:5" ht="13.2">
      <c r="A228" s="536"/>
      <c r="B228" s="536"/>
      <c r="C228" s="537" t="s">
        <v>406</v>
      </c>
      <c r="D228" s="580">
        <v>5208</v>
      </c>
      <c r="E228" s="581">
        <v>30</v>
      </c>
    </row>
    <row r="229" spans="1:5" ht="13.2">
      <c r="A229" s="536"/>
      <c r="B229" s="536"/>
      <c r="C229" s="537" t="s">
        <v>402</v>
      </c>
      <c r="D229" s="580">
        <v>3812.25</v>
      </c>
      <c r="E229" s="581">
        <v>25</v>
      </c>
    </row>
    <row r="230" spans="1:5" ht="13.2">
      <c r="A230" s="536"/>
      <c r="B230" s="536"/>
      <c r="C230" s="537" t="s">
        <v>429</v>
      </c>
      <c r="D230" s="580">
        <v>1470</v>
      </c>
      <c r="E230" s="581">
        <v>150</v>
      </c>
    </row>
    <row r="231" spans="1:5" ht="13.2">
      <c r="A231" s="536"/>
      <c r="B231" s="536"/>
      <c r="C231" s="537" t="s">
        <v>431</v>
      </c>
      <c r="D231" s="580">
        <v>4085.1</v>
      </c>
      <c r="E231" s="581">
        <v>90</v>
      </c>
    </row>
    <row r="232" spans="1:5" ht="13.2">
      <c r="A232" s="536"/>
      <c r="B232" s="531" t="s">
        <v>1530</v>
      </c>
      <c r="C232" s="532"/>
      <c r="D232" s="578">
        <v>41014.85</v>
      </c>
      <c r="E232" s="579">
        <v>410</v>
      </c>
    </row>
    <row r="233" spans="1:5" ht="13.2">
      <c r="A233" s="536"/>
      <c r="B233" s="531" t="s">
        <v>120</v>
      </c>
      <c r="C233" s="531" t="s">
        <v>424</v>
      </c>
      <c r="D233" s="578">
        <v>4408.2</v>
      </c>
      <c r="E233" s="579">
        <v>180</v>
      </c>
    </row>
    <row r="234" spans="1:5" ht="13.2">
      <c r="A234" s="536"/>
      <c r="B234" s="536"/>
      <c r="C234" s="537" t="s">
        <v>427</v>
      </c>
      <c r="D234" s="580">
        <v>442942.5</v>
      </c>
      <c r="E234" s="581">
        <v>3850</v>
      </c>
    </row>
    <row r="235" spans="1:5" ht="13.2">
      <c r="A235" s="536"/>
      <c r="B235" s="536"/>
      <c r="C235" s="537" t="s">
        <v>405</v>
      </c>
      <c r="D235" s="580">
        <v>869.6</v>
      </c>
      <c r="E235" s="581">
        <v>2</v>
      </c>
    </row>
    <row r="236" spans="1:5" ht="13.2">
      <c r="A236" s="536"/>
      <c r="B236" s="536"/>
      <c r="C236" s="537" t="s">
        <v>404</v>
      </c>
      <c r="D236" s="580">
        <v>112969.5</v>
      </c>
      <c r="E236" s="581">
        <v>435</v>
      </c>
    </row>
    <row r="237" spans="1:5" ht="13.2">
      <c r="A237" s="536"/>
      <c r="B237" s="536"/>
      <c r="C237" s="537" t="s">
        <v>406</v>
      </c>
      <c r="D237" s="580">
        <v>347.2</v>
      </c>
      <c r="E237" s="581">
        <v>2</v>
      </c>
    </row>
    <row r="238" spans="1:5" ht="13.2">
      <c r="A238" s="536"/>
      <c r="B238" s="536"/>
      <c r="C238" s="537" t="s">
        <v>402</v>
      </c>
      <c r="D238" s="580">
        <v>66333.150000000009</v>
      </c>
      <c r="E238" s="581">
        <v>435</v>
      </c>
    </row>
    <row r="239" spans="1:5" ht="13.2">
      <c r="A239" s="536"/>
      <c r="B239" s="536"/>
      <c r="C239" s="537" t="s">
        <v>429</v>
      </c>
      <c r="D239" s="580">
        <v>21070</v>
      </c>
      <c r="E239" s="581">
        <v>2150</v>
      </c>
    </row>
    <row r="240" spans="1:5" ht="13.2">
      <c r="A240" s="536"/>
      <c r="B240" s="536"/>
      <c r="C240" s="537" t="s">
        <v>431</v>
      </c>
      <c r="D240" s="580">
        <v>81702</v>
      </c>
      <c r="E240" s="581">
        <v>1800</v>
      </c>
    </row>
    <row r="241" spans="1:5" ht="13.2">
      <c r="A241" s="536"/>
      <c r="B241" s="531" t="s">
        <v>1531</v>
      </c>
      <c r="C241" s="532"/>
      <c r="D241" s="578">
        <v>730642.15</v>
      </c>
      <c r="E241" s="579">
        <v>8854</v>
      </c>
    </row>
    <row r="242" spans="1:5" ht="13.2">
      <c r="A242" s="536"/>
      <c r="B242" s="531" t="s">
        <v>152</v>
      </c>
      <c r="C242" s="531" t="s">
        <v>424</v>
      </c>
      <c r="D242" s="578">
        <v>2449</v>
      </c>
      <c r="E242" s="579">
        <v>100</v>
      </c>
    </row>
    <row r="243" spans="1:5" ht="13.2">
      <c r="A243" s="536"/>
      <c r="B243" s="536"/>
      <c r="C243" s="537" t="s">
        <v>427</v>
      </c>
      <c r="D243" s="580">
        <v>57525</v>
      </c>
      <c r="E243" s="581">
        <v>500</v>
      </c>
    </row>
    <row r="244" spans="1:5" ht="13.2">
      <c r="A244" s="536"/>
      <c r="B244" s="536"/>
      <c r="C244" s="537" t="s">
        <v>405</v>
      </c>
      <c r="D244" s="580">
        <v>54350</v>
      </c>
      <c r="E244" s="581">
        <v>125</v>
      </c>
    </row>
    <row r="245" spans="1:5" ht="13.2">
      <c r="A245" s="536"/>
      <c r="B245" s="536"/>
      <c r="C245" s="537" t="s">
        <v>404</v>
      </c>
      <c r="D245" s="580">
        <v>64925</v>
      </c>
      <c r="E245" s="581">
        <v>250</v>
      </c>
    </row>
    <row r="246" spans="1:5" ht="13.2">
      <c r="A246" s="536"/>
      <c r="B246" s="536"/>
      <c r="C246" s="537" t="s">
        <v>406</v>
      </c>
      <c r="D246" s="580">
        <v>21700</v>
      </c>
      <c r="E246" s="581">
        <v>125</v>
      </c>
    </row>
    <row r="247" spans="1:5" ht="13.2">
      <c r="A247" s="536"/>
      <c r="B247" s="536"/>
      <c r="C247" s="537" t="s">
        <v>402</v>
      </c>
      <c r="D247" s="580">
        <v>38122.5</v>
      </c>
      <c r="E247" s="581">
        <v>250</v>
      </c>
    </row>
    <row r="248" spans="1:5" ht="13.2">
      <c r="A248" s="536"/>
      <c r="B248" s="536"/>
      <c r="C248" s="537" t="s">
        <v>429</v>
      </c>
      <c r="D248" s="580">
        <v>2450</v>
      </c>
      <c r="E248" s="581">
        <v>250</v>
      </c>
    </row>
    <row r="249" spans="1:5" ht="13.2">
      <c r="A249" s="536"/>
      <c r="B249" s="536"/>
      <c r="C249" s="537" t="s">
        <v>431</v>
      </c>
      <c r="D249" s="580">
        <v>22695</v>
      </c>
      <c r="E249" s="581">
        <v>500</v>
      </c>
    </row>
    <row r="250" spans="1:5" ht="13.2">
      <c r="A250" s="536"/>
      <c r="B250" s="531" t="s">
        <v>1517</v>
      </c>
      <c r="C250" s="532"/>
      <c r="D250" s="578">
        <v>264216.5</v>
      </c>
      <c r="E250" s="579">
        <v>2100</v>
      </c>
    </row>
    <row r="251" spans="1:5" ht="13.2">
      <c r="A251" s="536"/>
      <c r="B251" s="531" t="s">
        <v>163</v>
      </c>
      <c r="C251" s="531" t="s">
        <v>424</v>
      </c>
      <c r="D251" s="578">
        <v>734.69999999999993</v>
      </c>
      <c r="E251" s="579">
        <v>30</v>
      </c>
    </row>
    <row r="252" spans="1:5" ht="13.2">
      <c r="A252" s="536"/>
      <c r="B252" s="536"/>
      <c r="C252" s="537" t="s">
        <v>427</v>
      </c>
      <c r="D252" s="580">
        <v>27612</v>
      </c>
      <c r="E252" s="581">
        <v>240</v>
      </c>
    </row>
    <row r="253" spans="1:5" ht="13.2">
      <c r="A253" s="536"/>
      <c r="B253" s="536"/>
      <c r="C253" s="537" t="s">
        <v>405</v>
      </c>
      <c r="D253" s="580">
        <v>34784</v>
      </c>
      <c r="E253" s="581">
        <v>80</v>
      </c>
    </row>
    <row r="254" spans="1:5" ht="13.2">
      <c r="A254" s="536"/>
      <c r="B254" s="536"/>
      <c r="C254" s="537" t="s">
        <v>404</v>
      </c>
      <c r="D254" s="580">
        <v>41552</v>
      </c>
      <c r="E254" s="581">
        <v>160</v>
      </c>
    </row>
    <row r="255" spans="1:5" ht="13.2">
      <c r="A255" s="536"/>
      <c r="B255" s="536"/>
      <c r="C255" s="537" t="s">
        <v>406</v>
      </c>
      <c r="D255" s="580">
        <v>6944</v>
      </c>
      <c r="E255" s="581">
        <v>40</v>
      </c>
    </row>
    <row r="256" spans="1:5" ht="13.2">
      <c r="A256" s="536"/>
      <c r="B256" s="536"/>
      <c r="C256" s="537" t="s">
        <v>402</v>
      </c>
      <c r="D256" s="580">
        <v>24398.400000000001</v>
      </c>
      <c r="E256" s="581">
        <v>160</v>
      </c>
    </row>
    <row r="257" spans="1:5" ht="13.2">
      <c r="A257" s="536"/>
      <c r="B257" s="536"/>
      <c r="C257" s="537" t="s">
        <v>429</v>
      </c>
      <c r="D257" s="580">
        <v>2352</v>
      </c>
      <c r="E257" s="581">
        <v>240</v>
      </c>
    </row>
    <row r="258" spans="1:5" ht="13.2">
      <c r="A258" s="536"/>
      <c r="B258" s="536"/>
      <c r="C258" s="537" t="s">
        <v>431</v>
      </c>
      <c r="D258" s="580">
        <v>8170.2</v>
      </c>
      <c r="E258" s="581">
        <v>180</v>
      </c>
    </row>
    <row r="259" spans="1:5" ht="13.2">
      <c r="A259" s="536"/>
      <c r="B259" s="531" t="s">
        <v>1532</v>
      </c>
      <c r="C259" s="532"/>
      <c r="D259" s="578">
        <v>146547.30000000002</v>
      </c>
      <c r="E259" s="579">
        <v>1130</v>
      </c>
    </row>
    <row r="260" spans="1:5" ht="13.2">
      <c r="A260" s="536"/>
      <c r="B260" s="531" t="s">
        <v>166</v>
      </c>
      <c r="C260" s="531" t="s">
        <v>427</v>
      </c>
      <c r="D260" s="578">
        <v>13115.7</v>
      </c>
      <c r="E260" s="579">
        <v>114</v>
      </c>
    </row>
    <row r="261" spans="1:5" ht="13.2">
      <c r="A261" s="536"/>
      <c r="B261" s="536"/>
      <c r="C261" s="537" t="s">
        <v>405</v>
      </c>
      <c r="D261" s="580">
        <v>12174.4</v>
      </c>
      <c r="E261" s="581">
        <v>28</v>
      </c>
    </row>
    <row r="262" spans="1:5" ht="13.2">
      <c r="A262" s="536"/>
      <c r="B262" s="536"/>
      <c r="C262" s="537" t="s">
        <v>404</v>
      </c>
      <c r="D262" s="580">
        <v>8310.4</v>
      </c>
      <c r="E262" s="581">
        <v>32</v>
      </c>
    </row>
    <row r="263" spans="1:5" ht="13.2">
      <c r="A263" s="536"/>
      <c r="B263" s="536"/>
      <c r="C263" s="537" t="s">
        <v>406</v>
      </c>
      <c r="D263" s="580">
        <v>4166.3999999999996</v>
      </c>
      <c r="E263" s="581">
        <v>24</v>
      </c>
    </row>
    <row r="264" spans="1:5" ht="13.2">
      <c r="A264" s="536"/>
      <c r="B264" s="536"/>
      <c r="C264" s="537" t="s">
        <v>402</v>
      </c>
      <c r="D264" s="580">
        <v>4727.1900000000005</v>
      </c>
      <c r="E264" s="581">
        <v>31</v>
      </c>
    </row>
    <row r="265" spans="1:5" ht="13.2">
      <c r="A265" s="536"/>
      <c r="B265" s="536"/>
      <c r="C265" s="537" t="s">
        <v>429</v>
      </c>
      <c r="D265" s="580">
        <v>3008.6000000000004</v>
      </c>
      <c r="E265" s="581">
        <v>307</v>
      </c>
    </row>
    <row r="266" spans="1:5" ht="13.2">
      <c r="A266" s="536"/>
      <c r="B266" s="536"/>
      <c r="C266" s="537" t="s">
        <v>431</v>
      </c>
      <c r="D266" s="580">
        <v>4675.17</v>
      </c>
      <c r="E266" s="581">
        <v>103</v>
      </c>
    </row>
    <row r="267" spans="1:5" ht="13.2">
      <c r="A267" s="536"/>
      <c r="B267" s="531" t="s">
        <v>1501</v>
      </c>
      <c r="C267" s="532"/>
      <c r="D267" s="578">
        <v>50177.86</v>
      </c>
      <c r="E267" s="579">
        <v>639</v>
      </c>
    </row>
    <row r="268" spans="1:5" ht="13.2">
      <c r="A268" s="536"/>
      <c r="B268" s="531" t="s">
        <v>201</v>
      </c>
      <c r="C268" s="531" t="s">
        <v>427</v>
      </c>
      <c r="D268" s="578">
        <v>32789.25</v>
      </c>
      <c r="E268" s="579">
        <v>285</v>
      </c>
    </row>
    <row r="269" spans="1:5" ht="13.2">
      <c r="A269" s="536"/>
      <c r="B269" s="536"/>
      <c r="C269" s="537" t="s">
        <v>405</v>
      </c>
      <c r="D269" s="580">
        <v>36958</v>
      </c>
      <c r="E269" s="581">
        <v>85</v>
      </c>
    </row>
    <row r="270" spans="1:5" ht="13.2">
      <c r="A270" s="536"/>
      <c r="B270" s="536"/>
      <c r="C270" s="537" t="s">
        <v>404</v>
      </c>
      <c r="D270" s="580">
        <v>30384.9</v>
      </c>
      <c r="E270" s="581">
        <v>117</v>
      </c>
    </row>
    <row r="271" spans="1:5" ht="13.2">
      <c r="A271" s="536"/>
      <c r="B271" s="536"/>
      <c r="C271" s="537" t="s">
        <v>406</v>
      </c>
      <c r="D271" s="580">
        <v>19790.400000000001</v>
      </c>
      <c r="E271" s="581">
        <v>114</v>
      </c>
    </row>
    <row r="272" spans="1:5" ht="13.2">
      <c r="A272" s="536"/>
      <c r="B272" s="536"/>
      <c r="C272" s="537" t="s">
        <v>402</v>
      </c>
      <c r="D272" s="580">
        <v>20281.169999999998</v>
      </c>
      <c r="E272" s="581">
        <v>133</v>
      </c>
    </row>
    <row r="273" spans="1:5" ht="13.2">
      <c r="A273" s="536"/>
      <c r="B273" s="536"/>
      <c r="C273" s="537" t="s">
        <v>429</v>
      </c>
      <c r="D273" s="580">
        <v>7389.2000000000007</v>
      </c>
      <c r="E273" s="581">
        <v>754</v>
      </c>
    </row>
    <row r="274" spans="1:5" ht="13.2">
      <c r="A274" s="536"/>
      <c r="B274" s="536"/>
      <c r="C274" s="537" t="s">
        <v>431</v>
      </c>
      <c r="D274" s="580">
        <v>10303.530000000001</v>
      </c>
      <c r="E274" s="581">
        <v>227</v>
      </c>
    </row>
    <row r="275" spans="1:5" ht="13.2">
      <c r="A275" s="536"/>
      <c r="B275" s="531" t="s">
        <v>1519</v>
      </c>
      <c r="C275" s="532"/>
      <c r="D275" s="578">
        <v>157896.44999999998</v>
      </c>
      <c r="E275" s="579">
        <v>1715</v>
      </c>
    </row>
    <row r="276" spans="1:5" ht="13.2">
      <c r="A276" s="536"/>
      <c r="B276" s="531" t="s">
        <v>218</v>
      </c>
      <c r="C276" s="531" t="s">
        <v>424</v>
      </c>
      <c r="D276" s="578">
        <v>1224.5</v>
      </c>
      <c r="E276" s="579">
        <v>50</v>
      </c>
    </row>
    <row r="277" spans="1:5" ht="13.2">
      <c r="A277" s="536"/>
      <c r="B277" s="536"/>
      <c r="C277" s="537" t="s">
        <v>427</v>
      </c>
      <c r="D277" s="580">
        <v>13806</v>
      </c>
      <c r="E277" s="581">
        <v>120</v>
      </c>
    </row>
    <row r="278" spans="1:5" ht="13.2">
      <c r="A278" s="536"/>
      <c r="B278" s="536"/>
      <c r="C278" s="537" t="s">
        <v>405</v>
      </c>
      <c r="D278" s="580">
        <v>21740</v>
      </c>
      <c r="E278" s="581">
        <v>50</v>
      </c>
    </row>
    <row r="279" spans="1:5" ht="13.2">
      <c r="A279" s="536"/>
      <c r="B279" s="536"/>
      <c r="C279" s="537" t="s">
        <v>404</v>
      </c>
      <c r="D279" s="580">
        <v>12985</v>
      </c>
      <c r="E279" s="581">
        <v>50</v>
      </c>
    </row>
    <row r="280" spans="1:5" ht="13.2">
      <c r="A280" s="536"/>
      <c r="B280" s="536"/>
      <c r="C280" s="537" t="s">
        <v>406</v>
      </c>
      <c r="D280" s="580">
        <v>8680</v>
      </c>
      <c r="E280" s="581">
        <v>50</v>
      </c>
    </row>
    <row r="281" spans="1:5" ht="13.2">
      <c r="A281" s="536"/>
      <c r="B281" s="536"/>
      <c r="C281" s="537" t="s">
        <v>402</v>
      </c>
      <c r="D281" s="580">
        <v>7624.5</v>
      </c>
      <c r="E281" s="581">
        <v>50</v>
      </c>
    </row>
    <row r="282" spans="1:5" ht="13.2">
      <c r="A282" s="536"/>
      <c r="B282" s="536"/>
      <c r="C282" s="537" t="s">
        <v>429</v>
      </c>
      <c r="D282" s="580">
        <v>1960.0000000000002</v>
      </c>
      <c r="E282" s="581">
        <v>200</v>
      </c>
    </row>
    <row r="283" spans="1:5" ht="13.2">
      <c r="A283" s="536"/>
      <c r="B283" s="536"/>
      <c r="C283" s="537" t="s">
        <v>431</v>
      </c>
      <c r="D283" s="580">
        <v>9078</v>
      </c>
      <c r="E283" s="581">
        <v>200</v>
      </c>
    </row>
    <row r="284" spans="1:5" ht="13.2">
      <c r="A284" s="536"/>
      <c r="B284" s="531" t="s">
        <v>1533</v>
      </c>
      <c r="C284" s="532"/>
      <c r="D284" s="578">
        <v>77098</v>
      </c>
      <c r="E284" s="579">
        <v>770</v>
      </c>
    </row>
    <row r="285" spans="1:5" ht="13.2">
      <c r="A285" s="536"/>
      <c r="B285" s="531" t="s">
        <v>245</v>
      </c>
      <c r="C285" s="531" t="s">
        <v>424</v>
      </c>
      <c r="D285" s="578">
        <v>318.37</v>
      </c>
      <c r="E285" s="579">
        <v>13</v>
      </c>
    </row>
    <row r="286" spans="1:5" ht="13.2">
      <c r="A286" s="536"/>
      <c r="B286" s="536"/>
      <c r="C286" s="537" t="s">
        <v>427</v>
      </c>
      <c r="D286" s="580">
        <v>5752.5</v>
      </c>
      <c r="E286" s="581">
        <v>50</v>
      </c>
    </row>
    <row r="287" spans="1:5" ht="13.2">
      <c r="A287" s="536"/>
      <c r="B287" s="536"/>
      <c r="C287" s="537" t="s">
        <v>405</v>
      </c>
      <c r="D287" s="580">
        <v>21740</v>
      </c>
      <c r="E287" s="581">
        <v>50</v>
      </c>
    </row>
    <row r="288" spans="1:5" ht="13.2">
      <c r="A288" s="536"/>
      <c r="B288" s="536"/>
      <c r="C288" s="537" t="s">
        <v>404</v>
      </c>
      <c r="D288" s="580">
        <v>12985</v>
      </c>
      <c r="E288" s="581">
        <v>50</v>
      </c>
    </row>
    <row r="289" spans="1:5" ht="13.2">
      <c r="A289" s="536"/>
      <c r="B289" s="536"/>
      <c r="C289" s="537" t="s">
        <v>406</v>
      </c>
      <c r="D289" s="580">
        <v>8680</v>
      </c>
      <c r="E289" s="581">
        <v>50</v>
      </c>
    </row>
    <row r="290" spans="1:5" ht="13.2">
      <c r="A290" s="536"/>
      <c r="B290" s="536"/>
      <c r="C290" s="537" t="s">
        <v>402</v>
      </c>
      <c r="D290" s="580">
        <v>7624.5</v>
      </c>
      <c r="E290" s="581">
        <v>50</v>
      </c>
    </row>
    <row r="291" spans="1:5" ht="13.2">
      <c r="A291" s="536"/>
      <c r="B291" s="536"/>
      <c r="C291" s="537" t="s">
        <v>429</v>
      </c>
      <c r="D291" s="580">
        <v>980.00000000000011</v>
      </c>
      <c r="E291" s="581">
        <v>100</v>
      </c>
    </row>
    <row r="292" spans="1:5" ht="13.2">
      <c r="A292" s="536"/>
      <c r="B292" s="536"/>
      <c r="C292" s="537" t="s">
        <v>431</v>
      </c>
      <c r="D292" s="580">
        <v>13617</v>
      </c>
      <c r="E292" s="581">
        <v>300</v>
      </c>
    </row>
    <row r="293" spans="1:5" ht="13.2">
      <c r="A293" s="536"/>
      <c r="B293" s="531" t="s">
        <v>1534</v>
      </c>
      <c r="C293" s="532"/>
      <c r="D293" s="578">
        <v>71697.37</v>
      </c>
      <c r="E293" s="579">
        <v>663</v>
      </c>
    </row>
    <row r="294" spans="1:5" ht="13.2">
      <c r="A294" s="536"/>
      <c r="B294" s="531" t="s">
        <v>249</v>
      </c>
      <c r="C294" s="531" t="s">
        <v>424</v>
      </c>
      <c r="D294" s="578">
        <v>4285.75</v>
      </c>
      <c r="E294" s="579">
        <v>175</v>
      </c>
    </row>
    <row r="295" spans="1:5" ht="13.2">
      <c r="A295" s="536"/>
      <c r="B295" s="536"/>
      <c r="C295" s="537" t="s">
        <v>427</v>
      </c>
      <c r="D295" s="580">
        <v>46020</v>
      </c>
      <c r="E295" s="581">
        <v>400</v>
      </c>
    </row>
    <row r="296" spans="1:5" ht="13.2">
      <c r="A296" s="536"/>
      <c r="B296" s="536"/>
      <c r="C296" s="537" t="s">
        <v>405</v>
      </c>
      <c r="D296" s="580">
        <v>65220</v>
      </c>
      <c r="E296" s="581">
        <v>150</v>
      </c>
    </row>
    <row r="297" spans="1:5" ht="13.2">
      <c r="A297" s="536"/>
      <c r="B297" s="536"/>
      <c r="C297" s="537" t="s">
        <v>404</v>
      </c>
      <c r="D297" s="580">
        <v>77910</v>
      </c>
      <c r="E297" s="581">
        <v>300</v>
      </c>
    </row>
    <row r="298" spans="1:5" ht="13.2">
      <c r="A298" s="536"/>
      <c r="B298" s="536"/>
      <c r="C298" s="537" t="s">
        <v>406</v>
      </c>
      <c r="D298" s="580">
        <v>26040</v>
      </c>
      <c r="E298" s="581">
        <v>150</v>
      </c>
    </row>
    <row r="299" spans="1:5" ht="13.2">
      <c r="A299" s="536"/>
      <c r="B299" s="536"/>
      <c r="C299" s="537" t="s">
        <v>402</v>
      </c>
      <c r="D299" s="580">
        <v>45747</v>
      </c>
      <c r="E299" s="581">
        <v>300</v>
      </c>
    </row>
    <row r="300" spans="1:5" ht="13.2">
      <c r="A300" s="536"/>
      <c r="B300" s="536"/>
      <c r="C300" s="537" t="s">
        <v>429</v>
      </c>
      <c r="D300" s="580">
        <v>3920.0000000000005</v>
      </c>
      <c r="E300" s="581">
        <v>400</v>
      </c>
    </row>
    <row r="301" spans="1:5" ht="13.2">
      <c r="A301" s="536"/>
      <c r="B301" s="536"/>
      <c r="C301" s="537" t="s">
        <v>431</v>
      </c>
      <c r="D301" s="580">
        <v>18156</v>
      </c>
      <c r="E301" s="581">
        <v>400</v>
      </c>
    </row>
    <row r="302" spans="1:5" ht="13.2">
      <c r="A302" s="536"/>
      <c r="B302" s="531" t="s">
        <v>1535</v>
      </c>
      <c r="C302" s="532"/>
      <c r="D302" s="578">
        <v>287298.75</v>
      </c>
      <c r="E302" s="579">
        <v>2275</v>
      </c>
    </row>
    <row r="303" spans="1:5" ht="13.2">
      <c r="A303" s="536"/>
      <c r="B303" s="531" t="s">
        <v>253</v>
      </c>
      <c r="C303" s="531" t="s">
        <v>427</v>
      </c>
      <c r="D303" s="578">
        <v>6903</v>
      </c>
      <c r="E303" s="579">
        <v>60</v>
      </c>
    </row>
    <row r="304" spans="1:5" ht="13.2">
      <c r="A304" s="536"/>
      <c r="B304" s="536"/>
      <c r="C304" s="537" t="s">
        <v>429</v>
      </c>
      <c r="D304" s="580">
        <v>294</v>
      </c>
      <c r="E304" s="581">
        <v>30</v>
      </c>
    </row>
    <row r="305" spans="1:5" ht="13.2">
      <c r="A305" s="536"/>
      <c r="B305" s="531" t="s">
        <v>1536</v>
      </c>
      <c r="C305" s="532"/>
      <c r="D305" s="578">
        <v>7197</v>
      </c>
      <c r="E305" s="579">
        <v>90</v>
      </c>
    </row>
    <row r="306" spans="1:5" ht="13.2">
      <c r="A306" s="536"/>
      <c r="B306" s="531" t="s">
        <v>286</v>
      </c>
      <c r="C306" s="531" t="s">
        <v>424</v>
      </c>
      <c r="D306" s="578">
        <v>612.25</v>
      </c>
      <c r="E306" s="579">
        <v>25</v>
      </c>
    </row>
    <row r="307" spans="1:5" ht="13.2">
      <c r="A307" s="536"/>
      <c r="B307" s="536"/>
      <c r="C307" s="537" t="s">
        <v>427</v>
      </c>
      <c r="D307" s="580">
        <v>11505</v>
      </c>
      <c r="E307" s="581">
        <v>100</v>
      </c>
    </row>
    <row r="308" spans="1:5" ht="13.2">
      <c r="A308" s="536"/>
      <c r="B308" s="536"/>
      <c r="C308" s="537" t="s">
        <v>405</v>
      </c>
      <c r="D308" s="580">
        <v>21740</v>
      </c>
      <c r="E308" s="581">
        <v>50</v>
      </c>
    </row>
    <row r="309" spans="1:5" ht="13.2">
      <c r="A309" s="536"/>
      <c r="B309" s="536"/>
      <c r="C309" s="537" t="s">
        <v>404</v>
      </c>
      <c r="D309" s="580">
        <v>38955</v>
      </c>
      <c r="E309" s="581">
        <v>150</v>
      </c>
    </row>
    <row r="310" spans="1:5" ht="13.2">
      <c r="A310" s="536"/>
      <c r="B310" s="536"/>
      <c r="C310" s="537" t="s">
        <v>406</v>
      </c>
      <c r="D310" s="580">
        <v>8680</v>
      </c>
      <c r="E310" s="581">
        <v>50</v>
      </c>
    </row>
    <row r="311" spans="1:5" ht="13.2">
      <c r="A311" s="536"/>
      <c r="B311" s="536"/>
      <c r="C311" s="537" t="s">
        <v>402</v>
      </c>
      <c r="D311" s="580">
        <v>22873.5</v>
      </c>
      <c r="E311" s="581">
        <v>150</v>
      </c>
    </row>
    <row r="312" spans="1:5" ht="13.2">
      <c r="A312" s="536"/>
      <c r="B312" s="536"/>
      <c r="C312" s="537" t="s">
        <v>429</v>
      </c>
      <c r="D312" s="580">
        <v>1960.0000000000002</v>
      </c>
      <c r="E312" s="581">
        <v>200</v>
      </c>
    </row>
    <row r="313" spans="1:5" ht="13.2">
      <c r="A313" s="536"/>
      <c r="B313" s="536"/>
      <c r="C313" s="537" t="s">
        <v>431</v>
      </c>
      <c r="D313" s="580">
        <v>9078</v>
      </c>
      <c r="E313" s="581">
        <v>200</v>
      </c>
    </row>
    <row r="314" spans="1:5" ht="13.2">
      <c r="A314" s="536"/>
      <c r="B314" s="531" t="s">
        <v>1504</v>
      </c>
      <c r="C314" s="532"/>
      <c r="D314" s="578">
        <v>115403.75</v>
      </c>
      <c r="E314" s="579">
        <v>925</v>
      </c>
    </row>
    <row r="315" spans="1:5" ht="13.2">
      <c r="A315" s="536"/>
      <c r="B315" s="531" t="s">
        <v>299</v>
      </c>
      <c r="C315" s="531" t="s">
        <v>424</v>
      </c>
      <c r="D315" s="578">
        <v>12245</v>
      </c>
      <c r="E315" s="579">
        <v>500</v>
      </c>
    </row>
    <row r="316" spans="1:5" ht="13.2">
      <c r="A316" s="536"/>
      <c r="B316" s="536"/>
      <c r="C316" s="537" t="s">
        <v>427</v>
      </c>
      <c r="D316" s="580">
        <v>34515</v>
      </c>
      <c r="E316" s="581">
        <v>300</v>
      </c>
    </row>
    <row r="317" spans="1:5" ht="13.2">
      <c r="A317" s="536"/>
      <c r="B317" s="536"/>
      <c r="C317" s="537" t="s">
        <v>405</v>
      </c>
      <c r="D317" s="580">
        <v>17392</v>
      </c>
      <c r="E317" s="581">
        <v>40</v>
      </c>
    </row>
    <row r="318" spans="1:5" ht="13.2">
      <c r="A318" s="536"/>
      <c r="B318" s="536"/>
      <c r="C318" s="537" t="s">
        <v>404</v>
      </c>
      <c r="D318" s="580">
        <v>51940</v>
      </c>
      <c r="E318" s="581">
        <v>200</v>
      </c>
    </row>
    <row r="319" spans="1:5" ht="13.2">
      <c r="A319" s="536"/>
      <c r="B319" s="536"/>
      <c r="C319" s="537" t="s">
        <v>406</v>
      </c>
      <c r="D319" s="580">
        <v>6944</v>
      </c>
      <c r="E319" s="581">
        <v>40</v>
      </c>
    </row>
    <row r="320" spans="1:5" ht="13.2">
      <c r="A320" s="536"/>
      <c r="B320" s="536"/>
      <c r="C320" s="537" t="s">
        <v>402</v>
      </c>
      <c r="D320" s="580">
        <v>30498</v>
      </c>
      <c r="E320" s="581">
        <v>200</v>
      </c>
    </row>
    <row r="321" spans="1:5" ht="13.2">
      <c r="A321" s="536"/>
      <c r="B321" s="536"/>
      <c r="C321" s="537" t="s">
        <v>429</v>
      </c>
      <c r="D321" s="580">
        <v>3920</v>
      </c>
      <c r="E321" s="581">
        <v>400</v>
      </c>
    </row>
    <row r="322" spans="1:5" ht="13.2">
      <c r="A322" s="536"/>
      <c r="B322" s="536"/>
      <c r="C322" s="537" t="s">
        <v>431</v>
      </c>
      <c r="D322" s="580">
        <v>18156</v>
      </c>
      <c r="E322" s="581">
        <v>400</v>
      </c>
    </row>
    <row r="323" spans="1:5" ht="13.2">
      <c r="A323" s="536"/>
      <c r="B323" s="531" t="s">
        <v>1537</v>
      </c>
      <c r="C323" s="532"/>
      <c r="D323" s="578">
        <v>175610</v>
      </c>
      <c r="E323" s="579">
        <v>2080</v>
      </c>
    </row>
    <row r="324" spans="1:5" ht="13.2">
      <c r="A324" s="536"/>
      <c r="B324" s="531" t="s">
        <v>300</v>
      </c>
      <c r="C324" s="531" t="s">
        <v>427</v>
      </c>
      <c r="D324" s="578">
        <v>9894.2999999999993</v>
      </c>
      <c r="E324" s="579">
        <v>86</v>
      </c>
    </row>
    <row r="325" spans="1:5" ht="13.2">
      <c r="A325" s="536"/>
      <c r="B325" s="536"/>
      <c r="C325" s="537" t="s">
        <v>405</v>
      </c>
      <c r="D325" s="580">
        <v>9130.8000000000011</v>
      </c>
      <c r="E325" s="581">
        <v>21</v>
      </c>
    </row>
    <row r="326" spans="1:5" ht="13.2">
      <c r="A326" s="536"/>
      <c r="B326" s="536"/>
      <c r="C326" s="537" t="s">
        <v>404</v>
      </c>
      <c r="D326" s="580">
        <v>7531.2999999999993</v>
      </c>
      <c r="E326" s="581">
        <v>29</v>
      </c>
    </row>
    <row r="327" spans="1:5" ht="13.2">
      <c r="A327" s="536"/>
      <c r="B327" s="536"/>
      <c r="C327" s="537" t="s">
        <v>406</v>
      </c>
      <c r="D327" s="580">
        <v>2777.6</v>
      </c>
      <c r="E327" s="581">
        <v>16</v>
      </c>
    </row>
    <row r="328" spans="1:5" ht="13.2">
      <c r="A328" s="536"/>
      <c r="B328" s="536"/>
      <c r="C328" s="537" t="s">
        <v>402</v>
      </c>
      <c r="D328" s="580">
        <v>4117.2300000000005</v>
      </c>
      <c r="E328" s="581">
        <v>27</v>
      </c>
    </row>
    <row r="329" spans="1:5" ht="13.2">
      <c r="A329" s="536"/>
      <c r="B329" s="536"/>
      <c r="C329" s="537" t="s">
        <v>429</v>
      </c>
      <c r="D329" s="580">
        <v>950.60000000000014</v>
      </c>
      <c r="E329" s="581">
        <v>97</v>
      </c>
    </row>
    <row r="330" spans="1:5" ht="13.2">
      <c r="A330" s="536"/>
      <c r="B330" s="536"/>
      <c r="C330" s="537" t="s">
        <v>431</v>
      </c>
      <c r="D330" s="580">
        <v>4039.71</v>
      </c>
      <c r="E330" s="581">
        <v>89</v>
      </c>
    </row>
    <row r="331" spans="1:5" ht="13.2">
      <c r="A331" s="536"/>
      <c r="B331" s="531" t="s">
        <v>1538</v>
      </c>
      <c r="C331" s="532"/>
      <c r="D331" s="578">
        <v>38441.539999999994</v>
      </c>
      <c r="E331" s="579">
        <v>365</v>
      </c>
    </row>
    <row r="332" spans="1:5" ht="13.2">
      <c r="A332" s="536"/>
      <c r="B332" s="531" t="s">
        <v>302</v>
      </c>
      <c r="C332" s="531" t="s">
        <v>424</v>
      </c>
      <c r="D332" s="578">
        <v>489.79999999999995</v>
      </c>
      <c r="E332" s="579">
        <v>20</v>
      </c>
    </row>
    <row r="333" spans="1:5" ht="13.2">
      <c r="A333" s="536"/>
      <c r="B333" s="536"/>
      <c r="C333" s="537" t="s">
        <v>427</v>
      </c>
      <c r="D333" s="580">
        <v>4602</v>
      </c>
      <c r="E333" s="581">
        <v>40</v>
      </c>
    </row>
    <row r="334" spans="1:5" ht="13.2">
      <c r="A334" s="536"/>
      <c r="B334" s="536"/>
      <c r="C334" s="537" t="s">
        <v>405</v>
      </c>
      <c r="D334" s="580">
        <v>18261.600000000002</v>
      </c>
      <c r="E334" s="581">
        <v>42</v>
      </c>
    </row>
    <row r="335" spans="1:5" ht="13.2">
      <c r="A335" s="536"/>
      <c r="B335" s="536"/>
      <c r="C335" s="537" t="s">
        <v>404</v>
      </c>
      <c r="D335" s="580">
        <v>6492.5</v>
      </c>
      <c r="E335" s="581">
        <v>25</v>
      </c>
    </row>
    <row r="336" spans="1:5" ht="13.2">
      <c r="A336" s="536"/>
      <c r="B336" s="536"/>
      <c r="C336" s="537" t="s">
        <v>406</v>
      </c>
      <c r="D336" s="580">
        <v>7291.2</v>
      </c>
      <c r="E336" s="581">
        <v>42</v>
      </c>
    </row>
    <row r="337" spans="1:5" ht="13.2">
      <c r="A337" s="536"/>
      <c r="B337" s="536"/>
      <c r="C337" s="537" t="s">
        <v>402</v>
      </c>
      <c r="D337" s="580">
        <v>3812.25</v>
      </c>
      <c r="E337" s="581">
        <v>25</v>
      </c>
    </row>
    <row r="338" spans="1:5" ht="13.2">
      <c r="A338" s="536"/>
      <c r="B338" s="536"/>
      <c r="C338" s="537" t="s">
        <v>429</v>
      </c>
      <c r="D338" s="580">
        <v>784</v>
      </c>
      <c r="E338" s="581">
        <v>80</v>
      </c>
    </row>
    <row r="339" spans="1:5" ht="13.2">
      <c r="A339" s="536"/>
      <c r="B339" s="536"/>
      <c r="C339" s="537" t="s">
        <v>431</v>
      </c>
      <c r="D339" s="580">
        <v>3631.2</v>
      </c>
      <c r="E339" s="581">
        <v>80</v>
      </c>
    </row>
    <row r="340" spans="1:5" ht="13.2">
      <c r="A340" s="536"/>
      <c r="B340" s="531" t="s">
        <v>1539</v>
      </c>
      <c r="C340" s="532"/>
      <c r="D340" s="578">
        <v>45364.549999999996</v>
      </c>
      <c r="E340" s="579">
        <v>354</v>
      </c>
    </row>
    <row r="341" spans="1:5" ht="13.2">
      <c r="A341" s="536"/>
      <c r="B341" s="531" t="s">
        <v>307</v>
      </c>
      <c r="C341" s="531" t="s">
        <v>424</v>
      </c>
      <c r="D341" s="578">
        <v>18367.5</v>
      </c>
      <c r="E341" s="579">
        <v>750</v>
      </c>
    </row>
    <row r="342" spans="1:5" ht="13.2">
      <c r="A342" s="536"/>
      <c r="B342" s="536"/>
      <c r="C342" s="537" t="s">
        <v>427</v>
      </c>
      <c r="D342" s="580">
        <v>51772.5</v>
      </c>
      <c r="E342" s="581">
        <v>450</v>
      </c>
    </row>
    <row r="343" spans="1:5" ht="13.2">
      <c r="A343" s="536"/>
      <c r="B343" s="536"/>
      <c r="C343" s="537" t="s">
        <v>405</v>
      </c>
      <c r="D343" s="580">
        <v>290881.2</v>
      </c>
      <c r="E343" s="581">
        <v>669</v>
      </c>
    </row>
    <row r="344" spans="1:5" ht="13.2">
      <c r="A344" s="536"/>
      <c r="B344" s="536"/>
      <c r="C344" s="537" t="s">
        <v>404</v>
      </c>
      <c r="D344" s="580">
        <v>118163.5</v>
      </c>
      <c r="E344" s="581">
        <v>455</v>
      </c>
    </row>
    <row r="345" spans="1:5" ht="13.2">
      <c r="A345" s="536"/>
      <c r="B345" s="536"/>
      <c r="C345" s="537" t="s">
        <v>406</v>
      </c>
      <c r="D345" s="580">
        <v>142178.4</v>
      </c>
      <c r="E345" s="581">
        <v>819</v>
      </c>
    </row>
    <row r="346" spans="1:5" ht="13.2">
      <c r="A346" s="536"/>
      <c r="B346" s="536"/>
      <c r="C346" s="537" t="s">
        <v>402</v>
      </c>
      <c r="D346" s="580">
        <v>68925.48000000001</v>
      </c>
      <c r="E346" s="581">
        <v>452</v>
      </c>
    </row>
    <row r="347" spans="1:5" ht="13.2">
      <c r="A347" s="536"/>
      <c r="B347" s="536"/>
      <c r="C347" s="537" t="s">
        <v>429</v>
      </c>
      <c r="D347" s="580">
        <v>29400.000000000004</v>
      </c>
      <c r="E347" s="581">
        <v>3000</v>
      </c>
    </row>
    <row r="348" spans="1:5" ht="13.2">
      <c r="A348" s="536"/>
      <c r="B348" s="536"/>
      <c r="C348" s="537" t="s">
        <v>431</v>
      </c>
      <c r="D348" s="580">
        <v>136170</v>
      </c>
      <c r="E348" s="581">
        <v>3000</v>
      </c>
    </row>
    <row r="349" spans="1:5" ht="13.2">
      <c r="A349" s="536"/>
      <c r="B349" s="531" t="s">
        <v>1515</v>
      </c>
      <c r="C349" s="532"/>
      <c r="D349" s="578">
        <v>855858.58</v>
      </c>
      <c r="E349" s="579">
        <v>9595</v>
      </c>
    </row>
    <row r="350" spans="1:5" ht="13.2">
      <c r="A350" s="536"/>
      <c r="B350" s="531" t="s">
        <v>320</v>
      </c>
      <c r="C350" s="531" t="s">
        <v>424</v>
      </c>
      <c r="D350" s="578">
        <v>1224.5</v>
      </c>
      <c r="E350" s="579">
        <v>50</v>
      </c>
    </row>
    <row r="351" spans="1:5" ht="13.2">
      <c r="A351" s="536"/>
      <c r="B351" s="536"/>
      <c r="C351" s="537" t="s">
        <v>427</v>
      </c>
      <c r="D351" s="580">
        <v>3451.5</v>
      </c>
      <c r="E351" s="581">
        <v>30</v>
      </c>
    </row>
    <row r="352" spans="1:5" ht="13.2">
      <c r="A352" s="536"/>
      <c r="B352" s="536"/>
      <c r="C352" s="537" t="s">
        <v>405</v>
      </c>
      <c r="D352" s="580">
        <v>10870</v>
      </c>
      <c r="E352" s="581">
        <v>25</v>
      </c>
    </row>
    <row r="353" spans="1:5" ht="13.2">
      <c r="A353" s="536"/>
      <c r="B353" s="536"/>
      <c r="C353" s="537" t="s">
        <v>404</v>
      </c>
      <c r="D353" s="580">
        <v>3895.5</v>
      </c>
      <c r="E353" s="581">
        <v>15</v>
      </c>
    </row>
    <row r="354" spans="1:5" ht="13.2">
      <c r="A354" s="536"/>
      <c r="B354" s="536"/>
      <c r="C354" s="537" t="s">
        <v>406</v>
      </c>
      <c r="D354" s="580">
        <v>4340</v>
      </c>
      <c r="E354" s="581">
        <v>25</v>
      </c>
    </row>
    <row r="355" spans="1:5" ht="13.2">
      <c r="A355" s="536"/>
      <c r="B355" s="536"/>
      <c r="C355" s="537" t="s">
        <v>402</v>
      </c>
      <c r="D355" s="580">
        <v>2287.3500000000004</v>
      </c>
      <c r="E355" s="581">
        <v>15</v>
      </c>
    </row>
    <row r="356" spans="1:5" ht="13.2">
      <c r="A356" s="536"/>
      <c r="B356" s="536"/>
      <c r="C356" s="537" t="s">
        <v>429</v>
      </c>
      <c r="D356" s="580">
        <v>441.00000000000006</v>
      </c>
      <c r="E356" s="581">
        <v>45</v>
      </c>
    </row>
    <row r="357" spans="1:5" ht="13.2">
      <c r="A357" s="536"/>
      <c r="B357" s="536"/>
      <c r="C357" s="537" t="s">
        <v>431</v>
      </c>
      <c r="D357" s="580">
        <v>2042.55</v>
      </c>
      <c r="E357" s="581">
        <v>45</v>
      </c>
    </row>
    <row r="358" spans="1:5" ht="13.2">
      <c r="A358" s="536"/>
      <c r="B358" s="531" t="s">
        <v>1540</v>
      </c>
      <c r="C358" s="532"/>
      <c r="D358" s="578">
        <v>28552.399999999998</v>
      </c>
      <c r="E358" s="579">
        <v>250</v>
      </c>
    </row>
    <row r="359" spans="1:5" ht="13.2">
      <c r="A359" s="536"/>
      <c r="B359" s="531" t="s">
        <v>331</v>
      </c>
      <c r="C359" s="531" t="s">
        <v>427</v>
      </c>
      <c r="D359" s="578">
        <v>20709</v>
      </c>
      <c r="E359" s="579">
        <v>180</v>
      </c>
    </row>
    <row r="360" spans="1:5" ht="13.2">
      <c r="A360" s="536"/>
      <c r="B360" s="536"/>
      <c r="C360" s="537" t="s">
        <v>405</v>
      </c>
      <c r="D360" s="580">
        <v>26088</v>
      </c>
      <c r="E360" s="581">
        <v>60</v>
      </c>
    </row>
    <row r="361" spans="1:5" ht="13.2">
      <c r="A361" s="536"/>
      <c r="B361" s="536"/>
      <c r="C361" s="537" t="s">
        <v>404</v>
      </c>
      <c r="D361" s="580">
        <v>25970</v>
      </c>
      <c r="E361" s="581">
        <v>100</v>
      </c>
    </row>
    <row r="362" spans="1:5" ht="13.2">
      <c r="A362" s="536"/>
      <c r="B362" s="536"/>
      <c r="C362" s="537" t="s">
        <v>406</v>
      </c>
      <c r="D362" s="580">
        <v>10416</v>
      </c>
      <c r="E362" s="581">
        <v>60</v>
      </c>
    </row>
    <row r="363" spans="1:5" ht="13.2">
      <c r="A363" s="536"/>
      <c r="B363" s="536"/>
      <c r="C363" s="537" t="s">
        <v>402</v>
      </c>
      <c r="D363" s="580">
        <v>15249</v>
      </c>
      <c r="E363" s="581">
        <v>100</v>
      </c>
    </row>
    <row r="364" spans="1:5" ht="13.2">
      <c r="A364" s="536"/>
      <c r="B364" s="536"/>
      <c r="C364" s="537" t="s">
        <v>429</v>
      </c>
      <c r="D364" s="580">
        <v>980.00000000000011</v>
      </c>
      <c r="E364" s="581">
        <v>100</v>
      </c>
    </row>
    <row r="365" spans="1:5" ht="13.2">
      <c r="A365" s="536"/>
      <c r="B365" s="536"/>
      <c r="C365" s="537" t="s">
        <v>431</v>
      </c>
      <c r="D365" s="580">
        <v>6808.5</v>
      </c>
      <c r="E365" s="581">
        <v>150</v>
      </c>
    </row>
    <row r="366" spans="1:5" ht="13.2">
      <c r="A366" s="536"/>
      <c r="B366" s="531" t="s">
        <v>1541</v>
      </c>
      <c r="C366" s="532"/>
      <c r="D366" s="578">
        <v>106220.5</v>
      </c>
      <c r="E366" s="579">
        <v>750</v>
      </c>
    </row>
    <row r="367" spans="1:5" ht="13.2">
      <c r="A367" s="536"/>
      <c r="B367" s="531" t="s">
        <v>340</v>
      </c>
      <c r="C367" s="531" t="s">
        <v>427</v>
      </c>
      <c r="D367" s="578">
        <v>11505</v>
      </c>
      <c r="E367" s="579">
        <v>100</v>
      </c>
    </row>
    <row r="368" spans="1:5" ht="13.2">
      <c r="A368" s="536"/>
      <c r="B368" s="536"/>
      <c r="C368" s="537" t="s">
        <v>429</v>
      </c>
      <c r="D368" s="580">
        <v>980.00000000000011</v>
      </c>
      <c r="E368" s="581">
        <v>100</v>
      </c>
    </row>
    <row r="369" spans="1:5" ht="13.2">
      <c r="A369" s="536"/>
      <c r="B369" s="536"/>
      <c r="C369" s="537" t="s">
        <v>431</v>
      </c>
      <c r="D369" s="580">
        <v>4539</v>
      </c>
      <c r="E369" s="581">
        <v>100</v>
      </c>
    </row>
    <row r="370" spans="1:5" ht="13.2">
      <c r="A370" s="536"/>
      <c r="B370" s="531" t="s">
        <v>1542</v>
      </c>
      <c r="C370" s="532"/>
      <c r="D370" s="578">
        <v>17024</v>
      </c>
      <c r="E370" s="579">
        <v>300</v>
      </c>
    </row>
    <row r="371" spans="1:5" ht="13.2">
      <c r="A371" s="531" t="s">
        <v>1543</v>
      </c>
      <c r="B371" s="532"/>
      <c r="C371" s="532"/>
      <c r="D371" s="578">
        <v>4043556.2499999991</v>
      </c>
      <c r="E371" s="579">
        <v>40991</v>
      </c>
    </row>
    <row r="372" spans="1:5" ht="13.2">
      <c r="A372" s="531" t="s">
        <v>998</v>
      </c>
      <c r="B372" s="531" t="s">
        <v>90</v>
      </c>
      <c r="C372" s="531" t="s">
        <v>405</v>
      </c>
      <c r="D372" s="578">
        <v>13478.800000000001</v>
      </c>
      <c r="E372" s="579">
        <v>31</v>
      </c>
    </row>
    <row r="373" spans="1:5" ht="13.2">
      <c r="A373" s="536"/>
      <c r="B373" s="536"/>
      <c r="C373" s="537" t="s">
        <v>404</v>
      </c>
      <c r="D373" s="580">
        <v>8050.7</v>
      </c>
      <c r="E373" s="581">
        <v>31</v>
      </c>
    </row>
    <row r="374" spans="1:5" ht="13.2">
      <c r="A374" s="536"/>
      <c r="B374" s="536"/>
      <c r="C374" s="537" t="s">
        <v>401</v>
      </c>
      <c r="D374" s="580">
        <v>25497.899999999998</v>
      </c>
      <c r="E374" s="581">
        <v>369</v>
      </c>
    </row>
    <row r="375" spans="1:5" ht="13.2">
      <c r="A375" s="536"/>
      <c r="B375" s="536"/>
      <c r="C375" s="537" t="s">
        <v>406</v>
      </c>
      <c r="D375" s="580">
        <v>173.6</v>
      </c>
      <c r="E375" s="581">
        <v>1</v>
      </c>
    </row>
    <row r="376" spans="1:5" ht="13.2">
      <c r="A376" s="536"/>
      <c r="B376" s="536"/>
      <c r="C376" s="537" t="s">
        <v>402</v>
      </c>
      <c r="D376" s="580">
        <v>152.49</v>
      </c>
      <c r="E376" s="581">
        <v>1</v>
      </c>
    </row>
    <row r="377" spans="1:5" ht="13.2">
      <c r="A377" s="536"/>
      <c r="B377" s="536"/>
      <c r="C377" s="537" t="s">
        <v>399</v>
      </c>
      <c r="D377" s="580">
        <v>137175.96</v>
      </c>
      <c r="E377" s="581">
        <v>2113</v>
      </c>
    </row>
    <row r="378" spans="1:5" ht="13.2">
      <c r="A378" s="536"/>
      <c r="B378" s="531" t="s">
        <v>1544</v>
      </c>
      <c r="C378" s="532"/>
      <c r="D378" s="578">
        <v>184529.44999999998</v>
      </c>
      <c r="E378" s="579">
        <v>2546</v>
      </c>
    </row>
    <row r="379" spans="1:5" ht="13.2">
      <c r="A379" s="536"/>
      <c r="B379" s="531" t="s">
        <v>277</v>
      </c>
      <c r="C379" s="531" t="s">
        <v>427</v>
      </c>
      <c r="D379" s="578">
        <v>575.25</v>
      </c>
      <c r="E379" s="579">
        <v>5</v>
      </c>
    </row>
    <row r="380" spans="1:5" ht="13.2">
      <c r="A380" s="536"/>
      <c r="B380" s="536"/>
      <c r="C380" s="537" t="s">
        <v>405</v>
      </c>
      <c r="D380" s="580">
        <v>2174</v>
      </c>
      <c r="E380" s="581">
        <v>5</v>
      </c>
    </row>
    <row r="381" spans="1:5" ht="13.2">
      <c r="A381" s="536"/>
      <c r="B381" s="536"/>
      <c r="C381" s="537" t="s">
        <v>404</v>
      </c>
      <c r="D381" s="580">
        <v>3895.5</v>
      </c>
      <c r="E381" s="581">
        <v>15</v>
      </c>
    </row>
    <row r="382" spans="1:5" ht="13.2">
      <c r="A382" s="536"/>
      <c r="B382" s="536"/>
      <c r="C382" s="537" t="s">
        <v>406</v>
      </c>
      <c r="D382" s="580">
        <v>868</v>
      </c>
      <c r="E382" s="581">
        <v>5</v>
      </c>
    </row>
    <row r="383" spans="1:5" ht="13.2">
      <c r="A383" s="536"/>
      <c r="B383" s="536"/>
      <c r="C383" s="537" t="s">
        <v>402</v>
      </c>
      <c r="D383" s="580">
        <v>2287.3500000000004</v>
      </c>
      <c r="E383" s="581">
        <v>15</v>
      </c>
    </row>
    <row r="384" spans="1:5" ht="13.2">
      <c r="A384" s="536"/>
      <c r="B384" s="536"/>
      <c r="C384" s="537" t="s">
        <v>431</v>
      </c>
      <c r="D384" s="580">
        <v>226.95</v>
      </c>
      <c r="E384" s="581">
        <v>5</v>
      </c>
    </row>
    <row r="385" spans="1:5" ht="13.2">
      <c r="A385" s="536"/>
      <c r="B385" s="531" t="s">
        <v>1514</v>
      </c>
      <c r="C385" s="532"/>
      <c r="D385" s="578">
        <v>10027.050000000001</v>
      </c>
      <c r="E385" s="579">
        <v>50</v>
      </c>
    </row>
    <row r="386" spans="1:5" ht="13.2">
      <c r="A386" s="536"/>
      <c r="B386" s="531" t="s">
        <v>305</v>
      </c>
      <c r="C386" s="531" t="s">
        <v>427</v>
      </c>
      <c r="D386" s="578">
        <v>11274.9</v>
      </c>
      <c r="E386" s="579">
        <v>98</v>
      </c>
    </row>
    <row r="387" spans="1:5" ht="13.2">
      <c r="A387" s="536"/>
      <c r="B387" s="536"/>
      <c r="C387" s="537" t="s">
        <v>405</v>
      </c>
      <c r="D387" s="580">
        <v>63480.800000000003</v>
      </c>
      <c r="E387" s="581">
        <v>146</v>
      </c>
    </row>
    <row r="388" spans="1:5" ht="13.2">
      <c r="A388" s="536"/>
      <c r="B388" s="536"/>
      <c r="C388" s="537" t="s">
        <v>404</v>
      </c>
      <c r="D388" s="580">
        <v>35578.9</v>
      </c>
      <c r="E388" s="581">
        <v>137</v>
      </c>
    </row>
    <row r="389" spans="1:5" ht="13.2">
      <c r="A389" s="536"/>
      <c r="B389" s="536"/>
      <c r="C389" s="537" t="s">
        <v>406</v>
      </c>
      <c r="D389" s="580">
        <v>25345.599999999999</v>
      </c>
      <c r="E389" s="581">
        <v>146</v>
      </c>
    </row>
    <row r="390" spans="1:5" ht="13.2">
      <c r="A390" s="536"/>
      <c r="B390" s="536"/>
      <c r="C390" s="537" t="s">
        <v>402</v>
      </c>
      <c r="D390" s="580">
        <v>20891.13</v>
      </c>
      <c r="E390" s="581">
        <v>137</v>
      </c>
    </row>
    <row r="391" spans="1:5" ht="13.2">
      <c r="A391" s="536"/>
      <c r="B391" s="536"/>
      <c r="C391" s="537" t="s">
        <v>429</v>
      </c>
      <c r="D391" s="580">
        <v>1025.55</v>
      </c>
      <c r="E391" s="581">
        <v>159</v>
      </c>
    </row>
    <row r="392" spans="1:5" ht="13.2">
      <c r="A392" s="536"/>
      <c r="B392" s="536"/>
      <c r="C392" s="537" t="s">
        <v>431</v>
      </c>
      <c r="D392" s="580">
        <v>6899.28</v>
      </c>
      <c r="E392" s="581">
        <v>152</v>
      </c>
    </row>
    <row r="393" spans="1:5" ht="13.2">
      <c r="A393" s="536"/>
      <c r="B393" s="531" t="s">
        <v>1545</v>
      </c>
      <c r="C393" s="532"/>
      <c r="D393" s="578">
        <v>164496.16</v>
      </c>
      <c r="E393" s="579">
        <v>975</v>
      </c>
    </row>
    <row r="394" spans="1:5" ht="13.2">
      <c r="A394" s="531" t="s">
        <v>1546</v>
      </c>
      <c r="B394" s="532"/>
      <c r="C394" s="532"/>
      <c r="D394" s="578">
        <v>359052.66000000003</v>
      </c>
      <c r="E394" s="579">
        <v>3571</v>
      </c>
    </row>
    <row r="395" spans="1:5" ht="13.2">
      <c r="A395" s="531" t="s">
        <v>937</v>
      </c>
      <c r="B395" s="531" t="s">
        <v>64</v>
      </c>
      <c r="C395" s="531" t="s">
        <v>401</v>
      </c>
      <c r="D395" s="578">
        <v>2280.3000000000002</v>
      </c>
      <c r="E395" s="579">
        <v>33</v>
      </c>
    </row>
    <row r="396" spans="1:5" ht="13.2">
      <c r="A396" s="536"/>
      <c r="B396" s="536"/>
      <c r="C396" s="537" t="s">
        <v>399</v>
      </c>
      <c r="D396" s="580">
        <v>16814.28</v>
      </c>
      <c r="E396" s="581">
        <v>259</v>
      </c>
    </row>
    <row r="397" spans="1:5" ht="13.2">
      <c r="A397" s="536"/>
      <c r="B397" s="531" t="s">
        <v>1525</v>
      </c>
      <c r="C397" s="532"/>
      <c r="D397" s="578">
        <v>19094.579999999998</v>
      </c>
      <c r="E397" s="579">
        <v>292</v>
      </c>
    </row>
    <row r="398" spans="1:5" ht="13.2">
      <c r="A398" s="536"/>
      <c r="B398" s="531" t="s">
        <v>68</v>
      </c>
      <c r="C398" s="531" t="s">
        <v>427</v>
      </c>
      <c r="D398" s="578">
        <v>42479.7</v>
      </c>
      <c r="E398" s="579">
        <v>370</v>
      </c>
    </row>
    <row r="399" spans="1:5" ht="13.2">
      <c r="A399" s="536"/>
      <c r="B399" s="536"/>
      <c r="C399" s="537" t="s">
        <v>405</v>
      </c>
      <c r="D399" s="580">
        <v>21740</v>
      </c>
      <c r="E399" s="581">
        <v>50</v>
      </c>
    </row>
    <row r="400" spans="1:5" ht="13.2">
      <c r="A400" s="536"/>
      <c r="B400" s="536"/>
      <c r="C400" s="537" t="s">
        <v>404</v>
      </c>
      <c r="D400" s="580">
        <v>7791</v>
      </c>
      <c r="E400" s="581">
        <v>30</v>
      </c>
    </row>
    <row r="401" spans="1:5" ht="13.2">
      <c r="A401" s="536"/>
      <c r="B401" s="536"/>
      <c r="C401" s="537" t="s">
        <v>406</v>
      </c>
      <c r="D401" s="580">
        <v>8680</v>
      </c>
      <c r="E401" s="581">
        <v>50</v>
      </c>
    </row>
    <row r="402" spans="1:5" ht="13.2">
      <c r="A402" s="536"/>
      <c r="B402" s="536"/>
      <c r="C402" s="537" t="s">
        <v>402</v>
      </c>
      <c r="D402" s="580">
        <v>4574.7</v>
      </c>
      <c r="E402" s="581">
        <v>30</v>
      </c>
    </row>
    <row r="403" spans="1:5" ht="13.2">
      <c r="A403" s="536"/>
      <c r="B403" s="536"/>
      <c r="C403" s="537" t="s">
        <v>431</v>
      </c>
      <c r="D403" s="580">
        <v>17390</v>
      </c>
      <c r="E403" s="581">
        <v>370</v>
      </c>
    </row>
    <row r="404" spans="1:5" ht="13.2">
      <c r="A404" s="536"/>
      <c r="B404" s="531" t="s">
        <v>1547</v>
      </c>
      <c r="C404" s="532"/>
      <c r="D404" s="578">
        <v>102655.4</v>
      </c>
      <c r="E404" s="579">
        <v>900</v>
      </c>
    </row>
    <row r="405" spans="1:5" ht="13.2">
      <c r="A405" s="536"/>
      <c r="B405" s="531" t="s">
        <v>83</v>
      </c>
      <c r="C405" s="531" t="s">
        <v>397</v>
      </c>
      <c r="D405" s="578">
        <v>17173.059999999998</v>
      </c>
      <c r="E405" s="579">
        <v>901</v>
      </c>
    </row>
    <row r="406" spans="1:5" ht="13.2">
      <c r="A406" s="536"/>
      <c r="B406" s="531" t="s">
        <v>1507</v>
      </c>
      <c r="C406" s="532"/>
      <c r="D406" s="578">
        <v>17173.059999999998</v>
      </c>
      <c r="E406" s="579">
        <v>901</v>
      </c>
    </row>
    <row r="407" spans="1:5" ht="13.2">
      <c r="A407" s="536"/>
      <c r="B407" s="531" t="s">
        <v>87</v>
      </c>
      <c r="C407" s="531" t="s">
        <v>401</v>
      </c>
      <c r="D407" s="578">
        <v>8775.7000000000007</v>
      </c>
      <c r="E407" s="579">
        <v>127</v>
      </c>
    </row>
    <row r="408" spans="1:5" ht="13.2">
      <c r="A408" s="536"/>
      <c r="B408" s="536"/>
      <c r="C408" s="537" t="s">
        <v>399</v>
      </c>
      <c r="D408" s="580">
        <v>65569.2</v>
      </c>
      <c r="E408" s="581">
        <v>1010</v>
      </c>
    </row>
    <row r="409" spans="1:5" ht="13.2">
      <c r="A409" s="536"/>
      <c r="B409" s="531" t="s">
        <v>1509</v>
      </c>
      <c r="C409" s="532"/>
      <c r="D409" s="578">
        <v>74344.899999999994</v>
      </c>
      <c r="E409" s="579">
        <v>1137</v>
      </c>
    </row>
    <row r="410" spans="1:5" ht="13.2">
      <c r="A410" s="536"/>
      <c r="B410" s="531" t="s">
        <v>92</v>
      </c>
      <c r="C410" s="531" t="s">
        <v>424</v>
      </c>
      <c r="D410" s="578">
        <v>1764</v>
      </c>
      <c r="E410" s="579">
        <v>98</v>
      </c>
    </row>
    <row r="411" spans="1:5" ht="13.2">
      <c r="A411" s="536"/>
      <c r="B411" s="536"/>
      <c r="C411" s="537" t="s">
        <v>427</v>
      </c>
      <c r="D411" s="580">
        <v>11251.38</v>
      </c>
      <c r="E411" s="581">
        <v>98</v>
      </c>
    </row>
    <row r="412" spans="1:5" ht="13.2">
      <c r="A412" s="536"/>
      <c r="B412" s="536"/>
      <c r="C412" s="537" t="s">
        <v>405</v>
      </c>
      <c r="D412" s="580">
        <v>42610.400000000001</v>
      </c>
      <c r="E412" s="581">
        <v>98</v>
      </c>
    </row>
    <row r="413" spans="1:5" ht="13.2">
      <c r="A413" s="536"/>
      <c r="B413" s="536"/>
      <c r="C413" s="537" t="s">
        <v>404</v>
      </c>
      <c r="D413" s="580">
        <v>50901.2</v>
      </c>
      <c r="E413" s="581">
        <v>196</v>
      </c>
    </row>
    <row r="414" spans="1:5" ht="13.2">
      <c r="A414" s="536"/>
      <c r="B414" s="536"/>
      <c r="C414" s="537" t="s">
        <v>406</v>
      </c>
      <c r="D414" s="580">
        <v>17012.8</v>
      </c>
      <c r="E414" s="581">
        <v>98</v>
      </c>
    </row>
    <row r="415" spans="1:5" ht="13.2">
      <c r="A415" s="536"/>
      <c r="B415" s="536"/>
      <c r="C415" s="537" t="s">
        <v>402</v>
      </c>
      <c r="D415" s="580">
        <v>29888.04</v>
      </c>
      <c r="E415" s="581">
        <v>196</v>
      </c>
    </row>
    <row r="416" spans="1:5" ht="13.2">
      <c r="A416" s="536"/>
      <c r="B416" s="536"/>
      <c r="C416" s="537" t="s">
        <v>429</v>
      </c>
      <c r="D416" s="580">
        <v>2528.4</v>
      </c>
      <c r="E416" s="581">
        <v>392</v>
      </c>
    </row>
    <row r="417" spans="1:5" ht="13.2">
      <c r="A417" s="536"/>
      <c r="B417" s="536"/>
      <c r="C417" s="537" t="s">
        <v>431</v>
      </c>
      <c r="D417" s="580">
        <v>4606</v>
      </c>
      <c r="E417" s="581">
        <v>98</v>
      </c>
    </row>
    <row r="418" spans="1:5" ht="13.2">
      <c r="A418" s="536"/>
      <c r="B418" s="536"/>
      <c r="C418" s="537" t="s">
        <v>399</v>
      </c>
      <c r="D418" s="580">
        <v>63621.599999999999</v>
      </c>
      <c r="E418" s="581">
        <v>980</v>
      </c>
    </row>
    <row r="419" spans="1:5" ht="13.2">
      <c r="A419" s="536"/>
      <c r="B419" s="531" t="s">
        <v>1510</v>
      </c>
      <c r="C419" s="532"/>
      <c r="D419" s="578">
        <v>224183.82</v>
      </c>
      <c r="E419" s="579">
        <v>2254</v>
      </c>
    </row>
    <row r="420" spans="1:5" ht="13.2">
      <c r="A420" s="536"/>
      <c r="B420" s="531" t="s">
        <v>120</v>
      </c>
      <c r="C420" s="531" t="s">
        <v>397</v>
      </c>
      <c r="D420" s="578">
        <v>8024.2599999999993</v>
      </c>
      <c r="E420" s="579">
        <v>421</v>
      </c>
    </row>
    <row r="421" spans="1:5" ht="13.2">
      <c r="A421" s="536"/>
      <c r="B421" s="531" t="s">
        <v>1531</v>
      </c>
      <c r="C421" s="532"/>
      <c r="D421" s="578">
        <v>8024.2599999999993</v>
      </c>
      <c r="E421" s="579">
        <v>421</v>
      </c>
    </row>
    <row r="422" spans="1:5" ht="13.2">
      <c r="A422" s="536"/>
      <c r="B422" s="531" t="s">
        <v>138</v>
      </c>
      <c r="C422" s="531" t="s">
        <v>424</v>
      </c>
      <c r="D422" s="578">
        <v>450</v>
      </c>
      <c r="E422" s="579">
        <v>25</v>
      </c>
    </row>
    <row r="423" spans="1:5" ht="13.2">
      <c r="A423" s="536"/>
      <c r="B423" s="536"/>
      <c r="C423" s="537" t="s">
        <v>427</v>
      </c>
      <c r="D423" s="580">
        <v>114810</v>
      </c>
      <c r="E423" s="581">
        <v>1000</v>
      </c>
    </row>
    <row r="424" spans="1:5" ht="13.2">
      <c r="A424" s="536"/>
      <c r="B424" s="536"/>
      <c r="C424" s="537" t="s">
        <v>405</v>
      </c>
      <c r="D424" s="580">
        <v>86960</v>
      </c>
      <c r="E424" s="581">
        <v>200</v>
      </c>
    </row>
    <row r="425" spans="1:5" ht="13.2">
      <c r="A425" s="536"/>
      <c r="B425" s="536"/>
      <c r="C425" s="537" t="s">
        <v>404</v>
      </c>
      <c r="D425" s="580">
        <v>77910</v>
      </c>
      <c r="E425" s="581">
        <v>300</v>
      </c>
    </row>
    <row r="426" spans="1:5" ht="13.2">
      <c r="A426" s="536"/>
      <c r="B426" s="536"/>
      <c r="C426" s="537" t="s">
        <v>406</v>
      </c>
      <c r="D426" s="580">
        <v>34720</v>
      </c>
      <c r="E426" s="581">
        <v>200</v>
      </c>
    </row>
    <row r="427" spans="1:5" ht="13.2">
      <c r="A427" s="536"/>
      <c r="B427" s="536"/>
      <c r="C427" s="537" t="s">
        <v>402</v>
      </c>
      <c r="D427" s="580">
        <v>45747</v>
      </c>
      <c r="E427" s="581">
        <v>300</v>
      </c>
    </row>
    <row r="428" spans="1:5" ht="13.2">
      <c r="A428" s="536"/>
      <c r="B428" s="536"/>
      <c r="C428" s="537" t="s">
        <v>429</v>
      </c>
      <c r="D428" s="580">
        <v>4515</v>
      </c>
      <c r="E428" s="581">
        <v>700</v>
      </c>
    </row>
    <row r="429" spans="1:5" ht="13.2">
      <c r="A429" s="536"/>
      <c r="B429" s="536"/>
      <c r="C429" s="537" t="s">
        <v>431</v>
      </c>
      <c r="D429" s="580">
        <v>32900</v>
      </c>
      <c r="E429" s="581">
        <v>700</v>
      </c>
    </row>
    <row r="430" spans="1:5" ht="13.2">
      <c r="A430" s="536"/>
      <c r="B430" s="531" t="s">
        <v>1548</v>
      </c>
      <c r="C430" s="532"/>
      <c r="D430" s="578">
        <v>398012</v>
      </c>
      <c r="E430" s="579">
        <v>3425</v>
      </c>
    </row>
    <row r="431" spans="1:5" ht="13.2">
      <c r="A431" s="536"/>
      <c r="B431" s="531" t="s">
        <v>154</v>
      </c>
      <c r="C431" s="531" t="s">
        <v>427</v>
      </c>
      <c r="D431" s="578">
        <v>28702.5</v>
      </c>
      <c r="E431" s="579">
        <v>250</v>
      </c>
    </row>
    <row r="432" spans="1:5" ht="13.2">
      <c r="A432" s="536"/>
      <c r="B432" s="536"/>
      <c r="C432" s="537" t="s">
        <v>405</v>
      </c>
      <c r="D432" s="580">
        <v>34784</v>
      </c>
      <c r="E432" s="581">
        <v>80</v>
      </c>
    </row>
    <row r="433" spans="1:5" ht="13.2">
      <c r="A433" s="536"/>
      <c r="B433" s="536"/>
      <c r="C433" s="537" t="s">
        <v>404</v>
      </c>
      <c r="D433" s="580">
        <v>31164</v>
      </c>
      <c r="E433" s="581">
        <v>120</v>
      </c>
    </row>
    <row r="434" spans="1:5" ht="13.2">
      <c r="A434" s="536"/>
      <c r="B434" s="536"/>
      <c r="C434" s="537" t="s">
        <v>406</v>
      </c>
      <c r="D434" s="580">
        <v>13888</v>
      </c>
      <c r="E434" s="581">
        <v>80</v>
      </c>
    </row>
    <row r="435" spans="1:5" ht="13.2">
      <c r="A435" s="536"/>
      <c r="B435" s="536"/>
      <c r="C435" s="537" t="s">
        <v>402</v>
      </c>
      <c r="D435" s="580">
        <v>18298.8</v>
      </c>
      <c r="E435" s="581">
        <v>120</v>
      </c>
    </row>
    <row r="436" spans="1:5" ht="13.2">
      <c r="A436" s="536"/>
      <c r="B436" s="536"/>
      <c r="C436" s="537" t="s">
        <v>429</v>
      </c>
      <c r="D436" s="580">
        <v>3225</v>
      </c>
      <c r="E436" s="581">
        <v>500</v>
      </c>
    </row>
    <row r="437" spans="1:5" ht="13.2">
      <c r="A437" s="536"/>
      <c r="B437" s="536"/>
      <c r="C437" s="537" t="s">
        <v>431</v>
      </c>
      <c r="D437" s="580">
        <v>9400</v>
      </c>
      <c r="E437" s="581">
        <v>200</v>
      </c>
    </row>
    <row r="438" spans="1:5" ht="13.2">
      <c r="A438" s="536"/>
      <c r="B438" s="531" t="s">
        <v>1549</v>
      </c>
      <c r="C438" s="532"/>
      <c r="D438" s="578">
        <v>139462.29999999999</v>
      </c>
      <c r="E438" s="579">
        <v>1350</v>
      </c>
    </row>
    <row r="439" spans="1:5" ht="13.2">
      <c r="A439" s="536"/>
      <c r="B439" s="531" t="s">
        <v>201</v>
      </c>
      <c r="C439" s="531" t="s">
        <v>427</v>
      </c>
      <c r="D439" s="578">
        <v>102869.75999999999</v>
      </c>
      <c r="E439" s="579">
        <v>896</v>
      </c>
    </row>
    <row r="440" spans="1:5" ht="13.2">
      <c r="A440" s="536"/>
      <c r="B440" s="536"/>
      <c r="C440" s="537" t="s">
        <v>405</v>
      </c>
      <c r="D440" s="580">
        <v>237400.8</v>
      </c>
      <c r="E440" s="581">
        <v>416</v>
      </c>
    </row>
    <row r="441" spans="1:5" ht="13.2">
      <c r="A441" s="536"/>
      <c r="B441" s="536"/>
      <c r="C441" s="537" t="s">
        <v>404</v>
      </c>
      <c r="D441" s="580">
        <v>179972.09999999998</v>
      </c>
      <c r="E441" s="581">
        <v>693</v>
      </c>
    </row>
    <row r="442" spans="1:5" ht="13.2">
      <c r="A442" s="536"/>
      <c r="B442" s="536"/>
      <c r="C442" s="537" t="s">
        <v>562</v>
      </c>
      <c r="D442" s="580">
        <v>318.2</v>
      </c>
      <c r="E442" s="581">
        <v>20</v>
      </c>
    </row>
    <row r="443" spans="1:5" ht="13.2">
      <c r="A443" s="536"/>
      <c r="B443" s="536"/>
      <c r="C443" s="537" t="s">
        <v>401</v>
      </c>
      <c r="D443" s="580">
        <v>1451.1</v>
      </c>
      <c r="E443" s="581">
        <v>21</v>
      </c>
    </row>
    <row r="444" spans="1:5" ht="13.2">
      <c r="A444" s="536"/>
      <c r="B444" s="536"/>
      <c r="C444" s="537" t="s">
        <v>406</v>
      </c>
      <c r="D444" s="580">
        <v>116659.20000000001</v>
      </c>
      <c r="E444" s="581">
        <v>529</v>
      </c>
    </row>
    <row r="445" spans="1:5" ht="13.2">
      <c r="A445" s="536"/>
      <c r="B445" s="536"/>
      <c r="C445" s="537" t="s">
        <v>402</v>
      </c>
      <c r="D445" s="580">
        <v>127329.15</v>
      </c>
      <c r="E445" s="581">
        <v>835</v>
      </c>
    </row>
    <row r="446" spans="1:5" ht="13.2">
      <c r="A446" s="536"/>
      <c r="B446" s="536"/>
      <c r="C446" s="537" t="s">
        <v>429</v>
      </c>
      <c r="D446" s="580">
        <v>17002.2</v>
      </c>
      <c r="E446" s="581">
        <v>2636</v>
      </c>
    </row>
    <row r="447" spans="1:5" ht="13.2">
      <c r="A447" s="536"/>
      <c r="B447" s="536"/>
      <c r="C447" s="537" t="s">
        <v>431</v>
      </c>
      <c r="D447" s="580">
        <v>38258</v>
      </c>
      <c r="E447" s="581">
        <v>814</v>
      </c>
    </row>
    <row r="448" spans="1:5" ht="13.2">
      <c r="A448" s="536"/>
      <c r="B448" s="536"/>
      <c r="C448" s="537" t="s">
        <v>397</v>
      </c>
      <c r="D448" s="580">
        <v>16601.260000000002</v>
      </c>
      <c r="E448" s="581">
        <v>871</v>
      </c>
    </row>
    <row r="449" spans="1:5" ht="13.2">
      <c r="A449" s="536"/>
      <c r="B449" s="536"/>
      <c r="C449" s="537" t="s">
        <v>399</v>
      </c>
      <c r="D449" s="580">
        <v>14607</v>
      </c>
      <c r="E449" s="581">
        <v>225</v>
      </c>
    </row>
    <row r="450" spans="1:5" ht="13.2">
      <c r="A450" s="536"/>
      <c r="B450" s="531" t="s">
        <v>1519</v>
      </c>
      <c r="C450" s="532"/>
      <c r="D450" s="578">
        <v>852468.7699999999</v>
      </c>
      <c r="E450" s="579">
        <v>7956</v>
      </c>
    </row>
    <row r="451" spans="1:5" ht="13.2">
      <c r="A451" s="536"/>
      <c r="B451" s="531" t="s">
        <v>255</v>
      </c>
      <c r="C451" s="531" t="s">
        <v>427</v>
      </c>
      <c r="D451" s="578">
        <v>14695.68</v>
      </c>
      <c r="E451" s="579">
        <v>128</v>
      </c>
    </row>
    <row r="452" spans="1:5" ht="13.2">
      <c r="A452" s="536"/>
      <c r="B452" s="536"/>
      <c r="C452" s="537" t="s">
        <v>562</v>
      </c>
      <c r="D452" s="580">
        <v>79.55</v>
      </c>
      <c r="E452" s="581">
        <v>5</v>
      </c>
    </row>
    <row r="453" spans="1:5" ht="13.2">
      <c r="A453" s="536"/>
      <c r="B453" s="536"/>
      <c r="C453" s="537" t="s">
        <v>401</v>
      </c>
      <c r="D453" s="580">
        <v>1589.3</v>
      </c>
      <c r="E453" s="581">
        <v>23</v>
      </c>
    </row>
    <row r="454" spans="1:5" ht="13.2">
      <c r="A454" s="536"/>
      <c r="B454" s="536"/>
      <c r="C454" s="537" t="s">
        <v>431</v>
      </c>
      <c r="D454" s="580">
        <v>6016</v>
      </c>
      <c r="E454" s="581">
        <v>128</v>
      </c>
    </row>
    <row r="455" spans="1:5" ht="13.2">
      <c r="A455" s="536"/>
      <c r="B455" s="536"/>
      <c r="C455" s="537" t="s">
        <v>397</v>
      </c>
      <c r="D455" s="580">
        <v>15686.38</v>
      </c>
      <c r="E455" s="581">
        <v>823</v>
      </c>
    </row>
    <row r="456" spans="1:5" ht="13.2">
      <c r="A456" s="536"/>
      <c r="B456" s="536"/>
      <c r="C456" s="537" t="s">
        <v>399</v>
      </c>
      <c r="D456" s="580">
        <v>103352.64</v>
      </c>
      <c r="E456" s="581">
        <v>1592</v>
      </c>
    </row>
    <row r="457" spans="1:5" ht="13.2">
      <c r="A457" s="536"/>
      <c r="B457" s="531" t="s">
        <v>1550</v>
      </c>
      <c r="C457" s="532"/>
      <c r="D457" s="578">
        <v>141419.54999999999</v>
      </c>
      <c r="E457" s="579">
        <v>2699</v>
      </c>
    </row>
    <row r="458" spans="1:5" ht="13.2">
      <c r="A458" s="536"/>
      <c r="B458" s="531" t="s">
        <v>267</v>
      </c>
      <c r="C458" s="531" t="s">
        <v>562</v>
      </c>
      <c r="D458" s="578">
        <v>1034.1500000000001</v>
      </c>
      <c r="E458" s="579">
        <v>65</v>
      </c>
    </row>
    <row r="459" spans="1:5" ht="13.2">
      <c r="A459" s="536"/>
      <c r="B459" s="536"/>
      <c r="C459" s="537" t="s">
        <v>401</v>
      </c>
      <c r="D459" s="580">
        <v>3524.1</v>
      </c>
      <c r="E459" s="581">
        <v>51</v>
      </c>
    </row>
    <row r="460" spans="1:5" ht="13.2">
      <c r="A460" s="536"/>
      <c r="B460" s="536"/>
      <c r="C460" s="537" t="s">
        <v>397</v>
      </c>
      <c r="D460" s="580">
        <v>16124.76</v>
      </c>
      <c r="E460" s="581">
        <v>846</v>
      </c>
    </row>
    <row r="461" spans="1:5" ht="13.2">
      <c r="A461" s="536"/>
      <c r="B461" s="536"/>
      <c r="C461" s="537" t="s">
        <v>399</v>
      </c>
      <c r="D461" s="580">
        <v>31421.279999999999</v>
      </c>
      <c r="E461" s="581">
        <v>484</v>
      </c>
    </row>
    <row r="462" spans="1:5" ht="13.2">
      <c r="A462" s="536"/>
      <c r="B462" s="531" t="s">
        <v>1551</v>
      </c>
      <c r="C462" s="532"/>
      <c r="D462" s="578">
        <v>52104.29</v>
      </c>
      <c r="E462" s="579">
        <v>1446</v>
      </c>
    </row>
    <row r="463" spans="1:5" ht="13.2">
      <c r="A463" s="536"/>
      <c r="B463" s="531" t="s">
        <v>306</v>
      </c>
      <c r="C463" s="531" t="s">
        <v>405</v>
      </c>
      <c r="D463" s="578">
        <v>2174</v>
      </c>
      <c r="E463" s="579">
        <v>5</v>
      </c>
    </row>
    <row r="464" spans="1:5" ht="13.2">
      <c r="A464" s="536"/>
      <c r="B464" s="536"/>
      <c r="C464" s="537" t="s">
        <v>404</v>
      </c>
      <c r="D464" s="580">
        <v>7011.9</v>
      </c>
      <c r="E464" s="581">
        <v>27</v>
      </c>
    </row>
    <row r="465" spans="1:5" ht="13.2">
      <c r="A465" s="536"/>
      <c r="B465" s="536"/>
      <c r="C465" s="537" t="s">
        <v>562</v>
      </c>
      <c r="D465" s="580">
        <v>318.2</v>
      </c>
      <c r="E465" s="581">
        <v>20</v>
      </c>
    </row>
    <row r="466" spans="1:5" ht="13.2">
      <c r="A466" s="536"/>
      <c r="B466" s="536"/>
      <c r="C466" s="537" t="s">
        <v>401</v>
      </c>
      <c r="D466" s="580">
        <v>2487.6</v>
      </c>
      <c r="E466" s="581">
        <v>36</v>
      </c>
    </row>
    <row r="467" spans="1:5" ht="13.2">
      <c r="A467" s="536"/>
      <c r="B467" s="536"/>
      <c r="C467" s="537" t="s">
        <v>406</v>
      </c>
      <c r="D467" s="580">
        <v>4687.2</v>
      </c>
      <c r="E467" s="581">
        <v>27</v>
      </c>
    </row>
    <row r="468" spans="1:5" ht="13.2">
      <c r="A468" s="536"/>
      <c r="B468" s="536"/>
      <c r="C468" s="537" t="s">
        <v>402</v>
      </c>
      <c r="D468" s="580">
        <v>762.45</v>
      </c>
      <c r="E468" s="581">
        <v>5</v>
      </c>
    </row>
    <row r="469" spans="1:5" ht="13.2">
      <c r="A469" s="536"/>
      <c r="B469" s="536"/>
      <c r="C469" s="537" t="s">
        <v>429</v>
      </c>
      <c r="D469" s="580">
        <v>206.4</v>
      </c>
      <c r="E469" s="581">
        <v>32</v>
      </c>
    </row>
    <row r="470" spans="1:5" ht="13.2">
      <c r="A470" s="536"/>
      <c r="B470" s="536"/>
      <c r="C470" s="537" t="s">
        <v>397</v>
      </c>
      <c r="D470" s="580">
        <v>6137.32</v>
      </c>
      <c r="E470" s="581">
        <v>322</v>
      </c>
    </row>
    <row r="471" spans="1:5" ht="13.2">
      <c r="A471" s="536"/>
      <c r="B471" s="536"/>
      <c r="C471" s="537" t="s">
        <v>399</v>
      </c>
      <c r="D471" s="580">
        <v>34797.119999999995</v>
      </c>
      <c r="E471" s="581">
        <v>536</v>
      </c>
    </row>
    <row r="472" spans="1:5" ht="13.2">
      <c r="A472" s="536"/>
      <c r="B472" s="531" t="s">
        <v>1520</v>
      </c>
      <c r="C472" s="532"/>
      <c r="D472" s="578">
        <v>58582.19</v>
      </c>
      <c r="E472" s="579">
        <v>1010</v>
      </c>
    </row>
    <row r="473" spans="1:5" ht="13.2">
      <c r="A473" s="531" t="s">
        <v>1552</v>
      </c>
      <c r="B473" s="532"/>
      <c r="C473" s="532"/>
      <c r="D473" s="578">
        <v>2087525.1199999996</v>
      </c>
      <c r="E473" s="579">
        <v>23791</v>
      </c>
    </row>
    <row r="474" spans="1:5" ht="13.2">
      <c r="A474" s="531" t="s">
        <v>462</v>
      </c>
      <c r="B474" s="531" t="s">
        <v>209</v>
      </c>
      <c r="C474" s="531" t="s">
        <v>427</v>
      </c>
      <c r="D474" s="578">
        <v>7697.82</v>
      </c>
      <c r="E474" s="579">
        <v>78</v>
      </c>
    </row>
    <row r="475" spans="1:5" ht="13.2">
      <c r="A475" s="536"/>
      <c r="B475" s="536"/>
      <c r="C475" s="537" t="s">
        <v>405</v>
      </c>
      <c r="D475" s="580">
        <v>4669.8</v>
      </c>
      <c r="E475" s="581">
        <v>20</v>
      </c>
    </row>
    <row r="476" spans="1:5" ht="13.2">
      <c r="A476" s="536"/>
      <c r="B476" s="536"/>
      <c r="C476" s="537" t="s">
        <v>404</v>
      </c>
      <c r="D476" s="580">
        <v>5837.4000000000005</v>
      </c>
      <c r="E476" s="581">
        <v>30</v>
      </c>
    </row>
    <row r="477" spans="1:5" ht="13.2">
      <c r="A477" s="536"/>
      <c r="B477" s="536"/>
      <c r="C477" s="537" t="s">
        <v>406</v>
      </c>
      <c r="D477" s="580">
        <v>3113.2</v>
      </c>
      <c r="E477" s="581">
        <v>20</v>
      </c>
    </row>
    <row r="478" spans="1:5" ht="13.2">
      <c r="A478" s="536"/>
      <c r="B478" s="536"/>
      <c r="C478" s="537" t="s">
        <v>402</v>
      </c>
      <c r="D478" s="580">
        <v>4669.8</v>
      </c>
      <c r="E478" s="581">
        <v>30</v>
      </c>
    </row>
    <row r="479" spans="1:5" ht="13.2">
      <c r="A479" s="536"/>
      <c r="B479" s="536"/>
      <c r="C479" s="537" t="s">
        <v>429</v>
      </c>
      <c r="D479" s="580">
        <v>967.5</v>
      </c>
      <c r="E479" s="581">
        <v>150</v>
      </c>
    </row>
    <row r="480" spans="1:5" ht="13.2">
      <c r="A480" s="536"/>
      <c r="B480" s="536"/>
      <c r="C480" s="537" t="s">
        <v>431</v>
      </c>
      <c r="D480" s="580">
        <v>3666</v>
      </c>
      <c r="E480" s="581">
        <v>78</v>
      </c>
    </row>
    <row r="481" spans="1:5" ht="13.2">
      <c r="A481" s="536"/>
      <c r="B481" s="531" t="s">
        <v>1553</v>
      </c>
      <c r="C481" s="532"/>
      <c r="D481" s="578">
        <v>30621.52</v>
      </c>
      <c r="E481" s="579">
        <v>406</v>
      </c>
    </row>
    <row r="482" spans="1:5" ht="13.2">
      <c r="A482" s="531" t="s">
        <v>1554</v>
      </c>
      <c r="B482" s="532"/>
      <c r="C482" s="532"/>
      <c r="D482" s="578">
        <v>30621.52</v>
      </c>
      <c r="E482" s="579">
        <v>406</v>
      </c>
    </row>
    <row r="483" spans="1:5" ht="13.2">
      <c r="A483" s="531" t="s">
        <v>372</v>
      </c>
      <c r="B483" s="531" t="s">
        <v>3</v>
      </c>
      <c r="C483" s="531" t="s">
        <v>376</v>
      </c>
      <c r="D483" s="578">
        <v>5200</v>
      </c>
      <c r="E483" s="579">
        <v>2</v>
      </c>
    </row>
    <row r="484" spans="1:5" ht="13.2">
      <c r="A484" s="536"/>
      <c r="B484" s="536"/>
      <c r="C484" s="537" t="s">
        <v>382</v>
      </c>
      <c r="D484" s="580">
        <v>7917.4</v>
      </c>
      <c r="E484" s="581">
        <v>2</v>
      </c>
    </row>
    <row r="485" spans="1:5" ht="13.2">
      <c r="A485" s="536"/>
      <c r="B485" s="536"/>
      <c r="C485" s="537" t="s">
        <v>384</v>
      </c>
      <c r="D485" s="580">
        <v>6329.25</v>
      </c>
      <c r="E485" s="581">
        <v>1</v>
      </c>
    </row>
    <row r="486" spans="1:5" ht="13.2">
      <c r="A486" s="536"/>
      <c r="B486" s="536"/>
      <c r="C486" s="537" t="s">
        <v>385</v>
      </c>
      <c r="D486" s="580">
        <v>38345.360000000001</v>
      </c>
      <c r="E486" s="581">
        <v>4</v>
      </c>
    </row>
    <row r="487" spans="1:5" ht="13.2">
      <c r="A487" s="536"/>
      <c r="B487" s="536"/>
      <c r="C487" s="537" t="s">
        <v>387</v>
      </c>
      <c r="D487" s="580">
        <v>8028.18</v>
      </c>
      <c r="E487" s="581">
        <v>4</v>
      </c>
    </row>
    <row r="488" spans="1:5" ht="13.2">
      <c r="A488" s="536"/>
      <c r="B488" s="531" t="s">
        <v>1555</v>
      </c>
      <c r="C488" s="532"/>
      <c r="D488" s="578">
        <v>65820.19</v>
      </c>
      <c r="E488" s="579">
        <v>13</v>
      </c>
    </row>
    <row r="489" spans="1:5" ht="13.2">
      <c r="A489" s="536"/>
      <c r="B489" s="531" t="s">
        <v>7</v>
      </c>
      <c r="C489" s="531" t="s">
        <v>384</v>
      </c>
      <c r="D489" s="578">
        <v>103300.69</v>
      </c>
      <c r="E489" s="579">
        <v>17</v>
      </c>
    </row>
    <row r="490" spans="1:5" ht="13.2">
      <c r="A490" s="536"/>
      <c r="B490" s="536"/>
      <c r="C490" s="537" t="s">
        <v>385</v>
      </c>
      <c r="D490" s="580">
        <v>341991.26</v>
      </c>
      <c r="E490" s="581">
        <v>38</v>
      </c>
    </row>
    <row r="491" spans="1:5" ht="13.2">
      <c r="A491" s="536"/>
      <c r="B491" s="536"/>
      <c r="C491" s="537" t="s">
        <v>387</v>
      </c>
      <c r="D491" s="580">
        <v>19086.39</v>
      </c>
      <c r="E491" s="581">
        <v>9</v>
      </c>
    </row>
    <row r="492" spans="1:5" ht="13.2">
      <c r="A492" s="536"/>
      <c r="B492" s="531" t="s">
        <v>1556</v>
      </c>
      <c r="C492" s="532"/>
      <c r="D492" s="578">
        <v>464378.34</v>
      </c>
      <c r="E492" s="579">
        <v>64</v>
      </c>
    </row>
    <row r="493" spans="1:5" ht="13.2">
      <c r="A493" s="536"/>
      <c r="B493" s="531" t="s">
        <v>18</v>
      </c>
      <c r="C493" s="531" t="s">
        <v>376</v>
      </c>
      <c r="D493" s="578">
        <v>2600</v>
      </c>
      <c r="E493" s="579">
        <v>1</v>
      </c>
    </row>
    <row r="494" spans="1:5" ht="13.2">
      <c r="A494" s="536"/>
      <c r="B494" s="536"/>
      <c r="C494" s="537" t="s">
        <v>382</v>
      </c>
      <c r="D494" s="580">
        <v>19793.5</v>
      </c>
      <c r="E494" s="581">
        <v>5</v>
      </c>
    </row>
    <row r="495" spans="1:5" ht="13.2">
      <c r="A495" s="536"/>
      <c r="B495" s="536"/>
      <c r="C495" s="537" t="s">
        <v>387</v>
      </c>
      <c r="D495" s="580">
        <v>65742.009999999995</v>
      </c>
      <c r="E495" s="581">
        <v>31</v>
      </c>
    </row>
    <row r="496" spans="1:5" ht="13.2">
      <c r="A496" s="536"/>
      <c r="B496" s="531" t="s">
        <v>1557</v>
      </c>
      <c r="C496" s="532"/>
      <c r="D496" s="578">
        <v>88135.51</v>
      </c>
      <c r="E496" s="579">
        <v>37</v>
      </c>
    </row>
    <row r="497" spans="1:5" ht="13.2">
      <c r="A497" s="536"/>
      <c r="B497" s="531" t="s">
        <v>22</v>
      </c>
      <c r="C497" s="531" t="s">
        <v>376</v>
      </c>
      <c r="D497" s="578">
        <v>5200</v>
      </c>
      <c r="E497" s="579">
        <v>2</v>
      </c>
    </row>
    <row r="498" spans="1:5" ht="13.2">
      <c r="A498" s="536"/>
      <c r="B498" s="536"/>
      <c r="C498" s="537" t="s">
        <v>382</v>
      </c>
      <c r="D498" s="580">
        <v>10748.7</v>
      </c>
      <c r="E498" s="581">
        <v>3</v>
      </c>
    </row>
    <row r="499" spans="1:5" ht="13.2">
      <c r="A499" s="536"/>
      <c r="B499" s="536"/>
      <c r="C499" s="537" t="s">
        <v>384</v>
      </c>
      <c r="D499" s="580">
        <v>23171.599999999999</v>
      </c>
      <c r="E499" s="581">
        <v>4</v>
      </c>
    </row>
    <row r="500" spans="1:5" ht="13.2">
      <c r="A500" s="536"/>
      <c r="B500" s="536"/>
      <c r="C500" s="537" t="s">
        <v>385</v>
      </c>
      <c r="D500" s="580">
        <v>42066</v>
      </c>
      <c r="E500" s="581">
        <v>5</v>
      </c>
    </row>
    <row r="501" spans="1:5" ht="13.2">
      <c r="A501" s="536"/>
      <c r="B501" s="536"/>
      <c r="C501" s="537" t="s">
        <v>387</v>
      </c>
      <c r="D501" s="580">
        <v>11360.28</v>
      </c>
      <c r="E501" s="581">
        <v>6</v>
      </c>
    </row>
    <row r="502" spans="1:5" ht="13.2">
      <c r="A502" s="536"/>
      <c r="B502" s="531" t="s">
        <v>1558</v>
      </c>
      <c r="C502" s="532"/>
      <c r="D502" s="578">
        <v>92546.58</v>
      </c>
      <c r="E502" s="579">
        <v>20</v>
      </c>
    </row>
    <row r="503" spans="1:5" ht="13.2">
      <c r="A503" s="536"/>
      <c r="B503" s="531" t="s">
        <v>26</v>
      </c>
      <c r="C503" s="531" t="s">
        <v>385</v>
      </c>
      <c r="D503" s="578">
        <v>16826.400000000001</v>
      </c>
      <c r="E503" s="579">
        <v>2</v>
      </c>
    </row>
    <row r="504" spans="1:5" ht="13.2">
      <c r="A504" s="536"/>
      <c r="B504" s="531" t="s">
        <v>1559</v>
      </c>
      <c r="C504" s="532"/>
      <c r="D504" s="578">
        <v>16826.400000000001</v>
      </c>
      <c r="E504" s="579">
        <v>2</v>
      </c>
    </row>
    <row r="505" spans="1:5" ht="13.2">
      <c r="A505" s="536"/>
      <c r="B505" s="531" t="s">
        <v>36</v>
      </c>
      <c r="C505" s="531" t="s">
        <v>376</v>
      </c>
      <c r="D505" s="578">
        <v>5200</v>
      </c>
      <c r="E505" s="579">
        <v>2</v>
      </c>
    </row>
    <row r="506" spans="1:5" ht="13.2">
      <c r="A506" s="536"/>
      <c r="B506" s="536"/>
      <c r="C506" s="537" t="s">
        <v>387</v>
      </c>
      <c r="D506" s="580">
        <v>7573.52</v>
      </c>
      <c r="E506" s="581">
        <v>4</v>
      </c>
    </row>
    <row r="507" spans="1:5" ht="13.2">
      <c r="A507" s="536"/>
      <c r="B507" s="531" t="s">
        <v>1560</v>
      </c>
      <c r="C507" s="532"/>
      <c r="D507" s="578">
        <v>12773.52</v>
      </c>
      <c r="E507" s="579">
        <v>6</v>
      </c>
    </row>
    <row r="508" spans="1:5" ht="13.2">
      <c r="A508" s="536"/>
      <c r="B508" s="531" t="s">
        <v>40</v>
      </c>
      <c r="C508" s="531" t="s">
        <v>376</v>
      </c>
      <c r="D508" s="578">
        <v>5200</v>
      </c>
      <c r="E508" s="579">
        <v>2</v>
      </c>
    </row>
    <row r="509" spans="1:5" ht="13.2">
      <c r="A509" s="536"/>
      <c r="B509" s="536"/>
      <c r="C509" s="537" t="s">
        <v>382</v>
      </c>
      <c r="D509" s="580">
        <v>34876.699999999997</v>
      </c>
      <c r="E509" s="581">
        <v>9</v>
      </c>
    </row>
    <row r="510" spans="1:5" ht="13.2">
      <c r="A510" s="536"/>
      <c r="B510" s="536"/>
      <c r="C510" s="537" t="s">
        <v>384</v>
      </c>
      <c r="D510" s="580">
        <v>5792.18</v>
      </c>
      <c r="E510" s="581">
        <v>1</v>
      </c>
    </row>
    <row r="511" spans="1:5" ht="13.2">
      <c r="A511" s="536"/>
      <c r="B511" s="536"/>
      <c r="C511" s="537" t="s">
        <v>385</v>
      </c>
      <c r="D511" s="580">
        <v>27585.88</v>
      </c>
      <c r="E511" s="581">
        <v>3</v>
      </c>
    </row>
    <row r="512" spans="1:5" ht="13.2">
      <c r="A512" s="536"/>
      <c r="B512" s="536"/>
      <c r="C512" s="537" t="s">
        <v>387</v>
      </c>
      <c r="D512" s="580">
        <v>58307.360000000001</v>
      </c>
      <c r="E512" s="581">
        <v>40</v>
      </c>
    </row>
    <row r="513" spans="1:5" ht="13.2">
      <c r="A513" s="536"/>
      <c r="B513" s="531" t="s">
        <v>1561</v>
      </c>
      <c r="C513" s="532"/>
      <c r="D513" s="578">
        <v>131762.12</v>
      </c>
      <c r="E513" s="579">
        <v>55</v>
      </c>
    </row>
    <row r="514" spans="1:5" ht="13.2">
      <c r="A514" s="536"/>
      <c r="B514" s="531" t="s">
        <v>61</v>
      </c>
      <c r="C514" s="531" t="s">
        <v>385</v>
      </c>
      <c r="D514" s="578">
        <v>18696</v>
      </c>
      <c r="E514" s="579">
        <v>3</v>
      </c>
    </row>
    <row r="515" spans="1:5" ht="13.2">
      <c r="A515" s="536"/>
      <c r="B515" s="531" t="s">
        <v>1562</v>
      </c>
      <c r="C515" s="532"/>
      <c r="D515" s="578">
        <v>18696</v>
      </c>
      <c r="E515" s="579">
        <v>3</v>
      </c>
    </row>
    <row r="516" spans="1:5" ht="13.2">
      <c r="A516" s="536"/>
      <c r="B516" s="531" t="s">
        <v>78</v>
      </c>
      <c r="C516" s="531" t="s">
        <v>376</v>
      </c>
      <c r="D516" s="578">
        <v>3580</v>
      </c>
      <c r="E516" s="579">
        <v>1</v>
      </c>
    </row>
    <row r="517" spans="1:5" ht="13.2">
      <c r="A517" s="536"/>
      <c r="B517" s="536"/>
      <c r="C517" s="537" t="s">
        <v>382</v>
      </c>
      <c r="D517" s="580">
        <v>11876.099999999999</v>
      </c>
      <c r="E517" s="581">
        <v>3</v>
      </c>
    </row>
    <row r="518" spans="1:5" ht="13.2">
      <c r="A518" s="536"/>
      <c r="B518" s="536"/>
      <c r="C518" s="537" t="s">
        <v>384</v>
      </c>
      <c r="D518" s="580">
        <v>6329.25</v>
      </c>
      <c r="E518" s="581">
        <v>1</v>
      </c>
    </row>
    <row r="519" spans="1:5" ht="13.2">
      <c r="A519" s="536"/>
      <c r="B519" s="536"/>
      <c r="C519" s="537" t="s">
        <v>385</v>
      </c>
      <c r="D519" s="580">
        <v>28759.02</v>
      </c>
      <c r="E519" s="581">
        <v>3</v>
      </c>
    </row>
    <row r="520" spans="1:5" ht="13.2">
      <c r="A520" s="536"/>
      <c r="B520" s="536"/>
      <c r="C520" s="537" t="s">
        <v>387</v>
      </c>
      <c r="D520" s="580">
        <v>14844.970000000001</v>
      </c>
      <c r="E520" s="581">
        <v>7</v>
      </c>
    </row>
    <row r="521" spans="1:5" ht="13.2">
      <c r="A521" s="536"/>
      <c r="B521" s="531" t="s">
        <v>1563</v>
      </c>
      <c r="C521" s="532"/>
      <c r="D521" s="578">
        <v>65389.34</v>
      </c>
      <c r="E521" s="579">
        <v>15</v>
      </c>
    </row>
    <row r="522" spans="1:5" ht="13.2">
      <c r="A522" s="536"/>
      <c r="B522" s="531" t="s">
        <v>80</v>
      </c>
      <c r="C522" s="531" t="s">
        <v>376</v>
      </c>
      <c r="D522" s="578">
        <v>3580</v>
      </c>
      <c r="E522" s="579">
        <v>1</v>
      </c>
    </row>
    <row r="523" spans="1:5" ht="13.2">
      <c r="A523" s="536"/>
      <c r="B523" s="536"/>
      <c r="C523" s="537" t="s">
        <v>382</v>
      </c>
      <c r="D523" s="580">
        <v>7917.4</v>
      </c>
      <c r="E523" s="581">
        <v>2</v>
      </c>
    </row>
    <row r="524" spans="1:5" ht="13.2">
      <c r="A524" s="536"/>
      <c r="B524" s="536"/>
      <c r="C524" s="537" t="s">
        <v>387</v>
      </c>
      <c r="D524" s="580">
        <v>8482.84</v>
      </c>
      <c r="E524" s="581">
        <v>4</v>
      </c>
    </row>
    <row r="525" spans="1:5" ht="13.2">
      <c r="A525" s="536"/>
      <c r="B525" s="531" t="s">
        <v>1564</v>
      </c>
      <c r="C525" s="532"/>
      <c r="D525" s="578">
        <v>19980.239999999998</v>
      </c>
      <c r="E525" s="579">
        <v>7</v>
      </c>
    </row>
    <row r="526" spans="1:5" ht="13.2">
      <c r="A526" s="536"/>
      <c r="B526" s="531" t="s">
        <v>90</v>
      </c>
      <c r="C526" s="531" t="s">
        <v>376</v>
      </c>
      <c r="D526" s="578">
        <v>7160</v>
      </c>
      <c r="E526" s="579">
        <v>2</v>
      </c>
    </row>
    <row r="527" spans="1:5" ht="13.2">
      <c r="A527" s="536"/>
      <c r="B527" s="536"/>
      <c r="C527" s="537" t="s">
        <v>382</v>
      </c>
      <c r="D527" s="580">
        <v>7917.4</v>
      </c>
      <c r="E527" s="581">
        <v>2</v>
      </c>
    </row>
    <row r="528" spans="1:5" ht="13.2">
      <c r="A528" s="536"/>
      <c r="B528" s="536"/>
      <c r="C528" s="537" t="s">
        <v>384</v>
      </c>
      <c r="D528" s="580">
        <v>6329.25</v>
      </c>
      <c r="E528" s="581">
        <v>1</v>
      </c>
    </row>
    <row r="529" spans="1:5" ht="13.2">
      <c r="A529" s="536"/>
      <c r="B529" s="536"/>
      <c r="C529" s="537" t="s">
        <v>385</v>
      </c>
      <c r="D529" s="580">
        <v>172554.12</v>
      </c>
      <c r="E529" s="581">
        <v>18</v>
      </c>
    </row>
    <row r="530" spans="1:5" ht="13.2">
      <c r="A530" s="536"/>
      <c r="B530" s="536"/>
      <c r="C530" s="537" t="s">
        <v>387</v>
      </c>
      <c r="D530" s="580">
        <v>10603.55</v>
      </c>
      <c r="E530" s="581">
        <v>5</v>
      </c>
    </row>
    <row r="531" spans="1:5" ht="13.2">
      <c r="A531" s="536"/>
      <c r="B531" s="531" t="s">
        <v>1544</v>
      </c>
      <c r="C531" s="532"/>
      <c r="D531" s="578">
        <v>204564.31999999998</v>
      </c>
      <c r="E531" s="579">
        <v>28</v>
      </c>
    </row>
    <row r="532" spans="1:5" ht="13.2">
      <c r="A532" s="536"/>
      <c r="B532" s="531" t="s">
        <v>91</v>
      </c>
      <c r="C532" s="531" t="s">
        <v>376</v>
      </c>
      <c r="D532" s="578">
        <v>2600</v>
      </c>
      <c r="E532" s="579">
        <v>1</v>
      </c>
    </row>
    <row r="533" spans="1:5" ht="13.2">
      <c r="A533" s="536"/>
      <c r="B533" s="536"/>
      <c r="C533" s="537" t="s">
        <v>384</v>
      </c>
      <c r="D533" s="580">
        <v>18987.75</v>
      </c>
      <c r="E533" s="581">
        <v>3</v>
      </c>
    </row>
    <row r="534" spans="1:5" ht="13.2">
      <c r="A534" s="536"/>
      <c r="B534" s="536"/>
      <c r="C534" s="537" t="s">
        <v>385</v>
      </c>
      <c r="D534" s="580">
        <v>19172.68</v>
      </c>
      <c r="E534" s="581">
        <v>2</v>
      </c>
    </row>
    <row r="535" spans="1:5" ht="13.2">
      <c r="A535" s="536"/>
      <c r="B535" s="536"/>
      <c r="C535" s="537" t="s">
        <v>387</v>
      </c>
      <c r="D535" s="580">
        <v>4241.42</v>
      </c>
      <c r="E535" s="581">
        <v>2</v>
      </c>
    </row>
    <row r="536" spans="1:5" ht="13.2">
      <c r="A536" s="536"/>
      <c r="B536" s="531" t="s">
        <v>1565</v>
      </c>
      <c r="C536" s="532"/>
      <c r="D536" s="578">
        <v>45001.85</v>
      </c>
      <c r="E536" s="579">
        <v>8</v>
      </c>
    </row>
    <row r="537" spans="1:5" ht="13.2">
      <c r="A537" s="536"/>
      <c r="B537" s="531" t="s">
        <v>102</v>
      </c>
      <c r="C537" s="531" t="s">
        <v>382</v>
      </c>
      <c r="D537" s="578">
        <v>3958.7</v>
      </c>
      <c r="E537" s="579">
        <v>1</v>
      </c>
    </row>
    <row r="538" spans="1:5" ht="13.2">
      <c r="A538" s="536"/>
      <c r="B538" s="536"/>
      <c r="C538" s="537" t="s">
        <v>387</v>
      </c>
      <c r="D538" s="580">
        <v>27478.9</v>
      </c>
      <c r="E538" s="581">
        <v>16</v>
      </c>
    </row>
    <row r="539" spans="1:5" ht="13.2">
      <c r="A539" s="536"/>
      <c r="B539" s="531" t="s">
        <v>1566</v>
      </c>
      <c r="C539" s="532"/>
      <c r="D539" s="578">
        <v>31437.600000000002</v>
      </c>
      <c r="E539" s="579">
        <v>17</v>
      </c>
    </row>
    <row r="540" spans="1:5" ht="13.2">
      <c r="A540" s="536"/>
      <c r="B540" s="531" t="s">
        <v>105</v>
      </c>
      <c r="C540" s="531" t="s">
        <v>376</v>
      </c>
      <c r="D540" s="578">
        <v>3580</v>
      </c>
      <c r="E540" s="579">
        <v>1</v>
      </c>
    </row>
    <row r="541" spans="1:5" ht="13.2">
      <c r="A541" s="536"/>
      <c r="B541" s="536"/>
      <c r="C541" s="537" t="s">
        <v>382</v>
      </c>
      <c r="D541" s="580">
        <v>3958.7</v>
      </c>
      <c r="E541" s="581">
        <v>1</v>
      </c>
    </row>
    <row r="542" spans="1:5" ht="13.2">
      <c r="A542" s="536"/>
      <c r="B542" s="536"/>
      <c r="C542" s="537" t="s">
        <v>384</v>
      </c>
      <c r="D542" s="580">
        <v>6329.25</v>
      </c>
      <c r="E542" s="581">
        <v>1</v>
      </c>
    </row>
    <row r="543" spans="1:5" ht="13.2">
      <c r="A543" s="536"/>
      <c r="B543" s="536"/>
      <c r="C543" s="537" t="s">
        <v>385</v>
      </c>
      <c r="D543" s="580">
        <v>28759.02</v>
      </c>
      <c r="E543" s="581">
        <v>3</v>
      </c>
    </row>
    <row r="544" spans="1:5" ht="13.2">
      <c r="A544" s="536"/>
      <c r="B544" s="536"/>
      <c r="C544" s="537" t="s">
        <v>387</v>
      </c>
      <c r="D544" s="580">
        <v>4241.42</v>
      </c>
      <c r="E544" s="581">
        <v>2</v>
      </c>
    </row>
    <row r="545" spans="1:5" ht="13.2">
      <c r="A545" s="536"/>
      <c r="B545" s="531" t="s">
        <v>1567</v>
      </c>
      <c r="C545" s="532"/>
      <c r="D545" s="578">
        <v>46868.39</v>
      </c>
      <c r="E545" s="579">
        <v>8</v>
      </c>
    </row>
    <row r="546" spans="1:5" ht="13.2">
      <c r="A546" s="536"/>
      <c r="B546" s="531" t="s">
        <v>113</v>
      </c>
      <c r="C546" s="531" t="s">
        <v>376</v>
      </c>
      <c r="D546" s="578">
        <v>5200</v>
      </c>
      <c r="E546" s="579">
        <v>2</v>
      </c>
    </row>
    <row r="547" spans="1:5" ht="13.2">
      <c r="A547" s="536"/>
      <c r="B547" s="536"/>
      <c r="C547" s="537" t="s">
        <v>382</v>
      </c>
      <c r="D547" s="580">
        <v>27710.9</v>
      </c>
      <c r="E547" s="581">
        <v>7</v>
      </c>
    </row>
    <row r="548" spans="1:5" ht="13.2">
      <c r="A548" s="536"/>
      <c r="B548" s="536"/>
      <c r="C548" s="537" t="s">
        <v>384</v>
      </c>
      <c r="D548" s="580">
        <v>37975.5</v>
      </c>
      <c r="E548" s="581">
        <v>6</v>
      </c>
    </row>
    <row r="549" spans="1:5" ht="13.2">
      <c r="A549" s="536"/>
      <c r="B549" s="536"/>
      <c r="C549" s="537" t="s">
        <v>385</v>
      </c>
      <c r="D549" s="580">
        <v>47931.7</v>
      </c>
      <c r="E549" s="581">
        <v>5</v>
      </c>
    </row>
    <row r="550" spans="1:5" ht="13.2">
      <c r="A550" s="536"/>
      <c r="B550" s="536"/>
      <c r="C550" s="537" t="s">
        <v>387</v>
      </c>
      <c r="D550" s="580">
        <v>8482.84</v>
      </c>
      <c r="E550" s="581">
        <v>4</v>
      </c>
    </row>
    <row r="551" spans="1:5" ht="13.2">
      <c r="A551" s="536"/>
      <c r="B551" s="531" t="s">
        <v>1568</v>
      </c>
      <c r="C551" s="532"/>
      <c r="D551" s="578">
        <v>127300.93999999999</v>
      </c>
      <c r="E551" s="579">
        <v>24</v>
      </c>
    </row>
    <row r="552" spans="1:5" ht="13.2">
      <c r="A552" s="536"/>
      <c r="B552" s="531" t="s">
        <v>117</v>
      </c>
      <c r="C552" s="531" t="s">
        <v>376</v>
      </c>
      <c r="D552" s="578">
        <v>3580</v>
      </c>
      <c r="E552" s="579">
        <v>1</v>
      </c>
    </row>
    <row r="553" spans="1:5" ht="13.2">
      <c r="A553" s="536"/>
      <c r="B553" s="536"/>
      <c r="C553" s="537" t="s">
        <v>384</v>
      </c>
      <c r="D553" s="580">
        <v>25317</v>
      </c>
      <c r="E553" s="581">
        <v>4</v>
      </c>
    </row>
    <row r="554" spans="1:5" ht="13.2">
      <c r="A554" s="536"/>
      <c r="B554" s="536"/>
      <c r="C554" s="537" t="s">
        <v>385</v>
      </c>
      <c r="D554" s="580">
        <v>19172.68</v>
      </c>
      <c r="E554" s="581">
        <v>2</v>
      </c>
    </row>
    <row r="555" spans="1:5" ht="13.2">
      <c r="A555" s="536"/>
      <c r="B555" s="536"/>
      <c r="C555" s="537" t="s">
        <v>387</v>
      </c>
      <c r="D555" s="580">
        <v>12724.26</v>
      </c>
      <c r="E555" s="581">
        <v>6</v>
      </c>
    </row>
    <row r="556" spans="1:5" ht="13.2">
      <c r="A556" s="536"/>
      <c r="B556" s="531" t="s">
        <v>1569</v>
      </c>
      <c r="C556" s="532"/>
      <c r="D556" s="578">
        <v>60793.94</v>
      </c>
      <c r="E556" s="579">
        <v>13</v>
      </c>
    </row>
    <row r="557" spans="1:5" ht="13.2">
      <c r="A557" s="536"/>
      <c r="B557" s="531" t="s">
        <v>118</v>
      </c>
      <c r="C557" s="531" t="s">
        <v>376</v>
      </c>
      <c r="D557" s="578">
        <v>12360</v>
      </c>
      <c r="E557" s="579">
        <v>4</v>
      </c>
    </row>
    <row r="558" spans="1:5" ht="13.2">
      <c r="A558" s="536"/>
      <c r="B558" s="536"/>
      <c r="C558" s="537" t="s">
        <v>382</v>
      </c>
      <c r="D558" s="580">
        <v>63339.199999999997</v>
      </c>
      <c r="E558" s="581">
        <v>16</v>
      </c>
    </row>
    <row r="559" spans="1:5" ht="13.2">
      <c r="A559" s="536"/>
      <c r="B559" s="536"/>
      <c r="C559" s="537" t="s">
        <v>384</v>
      </c>
      <c r="D559" s="580">
        <v>25317</v>
      </c>
      <c r="E559" s="581">
        <v>4</v>
      </c>
    </row>
    <row r="560" spans="1:5" ht="13.2">
      <c r="A560" s="536"/>
      <c r="B560" s="536"/>
      <c r="C560" s="537" t="s">
        <v>385</v>
      </c>
      <c r="D560" s="580">
        <v>38345.360000000001</v>
      </c>
      <c r="E560" s="581">
        <v>4</v>
      </c>
    </row>
    <row r="561" spans="1:5" ht="13.2">
      <c r="A561" s="536"/>
      <c r="B561" s="536"/>
      <c r="C561" s="537" t="s">
        <v>387</v>
      </c>
      <c r="D561" s="580">
        <v>25448.52</v>
      </c>
      <c r="E561" s="581">
        <v>12</v>
      </c>
    </row>
    <row r="562" spans="1:5" ht="13.2">
      <c r="A562" s="536"/>
      <c r="B562" s="531" t="s">
        <v>1570</v>
      </c>
      <c r="C562" s="532"/>
      <c r="D562" s="578">
        <v>164810.07999999999</v>
      </c>
      <c r="E562" s="579">
        <v>40</v>
      </c>
    </row>
    <row r="563" spans="1:5" ht="13.2">
      <c r="A563" s="536"/>
      <c r="B563" s="531" t="s">
        <v>119</v>
      </c>
      <c r="C563" s="531" t="s">
        <v>376</v>
      </c>
      <c r="D563" s="578">
        <v>10400</v>
      </c>
      <c r="E563" s="579">
        <v>4</v>
      </c>
    </row>
    <row r="564" spans="1:5" ht="13.2">
      <c r="A564" s="536"/>
      <c r="B564" s="536"/>
      <c r="C564" s="537" t="s">
        <v>382</v>
      </c>
      <c r="D564" s="580">
        <v>3958.7</v>
      </c>
      <c r="E564" s="581">
        <v>1</v>
      </c>
    </row>
    <row r="565" spans="1:5" ht="13.2">
      <c r="A565" s="536"/>
      <c r="B565" s="536"/>
      <c r="C565" s="537" t="s">
        <v>384</v>
      </c>
      <c r="D565" s="580">
        <v>6329.25</v>
      </c>
      <c r="E565" s="581">
        <v>1</v>
      </c>
    </row>
    <row r="566" spans="1:5" ht="13.2">
      <c r="A566" s="536"/>
      <c r="B566" s="536"/>
      <c r="C566" s="537" t="s">
        <v>387</v>
      </c>
      <c r="D566" s="580">
        <v>26659.91</v>
      </c>
      <c r="E566" s="581">
        <v>13</v>
      </c>
    </row>
    <row r="567" spans="1:5" ht="13.2">
      <c r="A567" s="536"/>
      <c r="B567" s="531" t="s">
        <v>1571</v>
      </c>
      <c r="C567" s="532"/>
      <c r="D567" s="578">
        <v>47347.86</v>
      </c>
      <c r="E567" s="579">
        <v>19</v>
      </c>
    </row>
    <row r="568" spans="1:5" ht="13.2">
      <c r="A568" s="536"/>
      <c r="B568" s="531" t="s">
        <v>121</v>
      </c>
      <c r="C568" s="531" t="s">
        <v>376</v>
      </c>
      <c r="D568" s="578">
        <v>3580</v>
      </c>
      <c r="E568" s="579">
        <v>1</v>
      </c>
    </row>
    <row r="569" spans="1:5" ht="13.2">
      <c r="A569" s="536"/>
      <c r="B569" s="536"/>
      <c r="C569" s="537" t="s">
        <v>387</v>
      </c>
      <c r="D569" s="580">
        <v>4241.42</v>
      </c>
      <c r="E569" s="581">
        <v>2</v>
      </c>
    </row>
    <row r="570" spans="1:5" ht="13.2">
      <c r="A570" s="536"/>
      <c r="B570" s="531" t="s">
        <v>1572</v>
      </c>
      <c r="C570" s="532"/>
      <c r="D570" s="578">
        <v>7821.42</v>
      </c>
      <c r="E570" s="579">
        <v>3</v>
      </c>
    </row>
    <row r="571" spans="1:5" ht="13.2">
      <c r="A571" s="536"/>
      <c r="B571" s="531" t="s">
        <v>123</v>
      </c>
      <c r="C571" s="531" t="s">
        <v>376</v>
      </c>
      <c r="D571" s="578">
        <v>5200</v>
      </c>
      <c r="E571" s="579">
        <v>2</v>
      </c>
    </row>
    <row r="572" spans="1:5" ht="13.2">
      <c r="A572" s="536"/>
      <c r="B572" s="536"/>
      <c r="C572" s="537" t="s">
        <v>382</v>
      </c>
      <c r="D572" s="580">
        <v>3958.7</v>
      </c>
      <c r="E572" s="581">
        <v>1</v>
      </c>
    </row>
    <row r="573" spans="1:5" ht="13.2">
      <c r="A573" s="536"/>
      <c r="B573" s="536"/>
      <c r="C573" s="537" t="s">
        <v>384</v>
      </c>
      <c r="D573" s="580">
        <v>6329.25</v>
      </c>
      <c r="E573" s="581">
        <v>1</v>
      </c>
    </row>
    <row r="574" spans="1:5" ht="13.2">
      <c r="A574" s="536"/>
      <c r="B574" s="536"/>
      <c r="C574" s="537" t="s">
        <v>385</v>
      </c>
      <c r="D574" s="580">
        <v>9586.34</v>
      </c>
      <c r="E574" s="581">
        <v>1</v>
      </c>
    </row>
    <row r="575" spans="1:5" ht="13.2">
      <c r="A575" s="536"/>
      <c r="B575" s="536"/>
      <c r="C575" s="537" t="s">
        <v>387</v>
      </c>
      <c r="D575" s="580">
        <v>8482.84</v>
      </c>
      <c r="E575" s="581">
        <v>4</v>
      </c>
    </row>
    <row r="576" spans="1:5" ht="13.2">
      <c r="A576" s="536"/>
      <c r="B576" s="531" t="s">
        <v>1573</v>
      </c>
      <c r="C576" s="532"/>
      <c r="D576" s="578">
        <v>33557.130000000005</v>
      </c>
      <c r="E576" s="579">
        <v>9</v>
      </c>
    </row>
    <row r="577" spans="1:5" ht="13.2">
      <c r="A577" s="536"/>
      <c r="B577" s="531" t="s">
        <v>127</v>
      </c>
      <c r="C577" s="531" t="s">
        <v>376</v>
      </c>
      <c r="D577" s="578">
        <v>2600</v>
      </c>
      <c r="E577" s="579">
        <v>1</v>
      </c>
    </row>
    <row r="578" spans="1:5" ht="13.2">
      <c r="A578" s="536"/>
      <c r="B578" s="536"/>
      <c r="C578" s="537" t="s">
        <v>385</v>
      </c>
      <c r="D578" s="580">
        <v>57518.04</v>
      </c>
      <c r="E578" s="581">
        <v>6</v>
      </c>
    </row>
    <row r="579" spans="1:5" ht="13.2">
      <c r="A579" s="536"/>
      <c r="B579" s="536"/>
      <c r="C579" s="537" t="s">
        <v>387</v>
      </c>
      <c r="D579" s="580">
        <v>4241.42</v>
      </c>
      <c r="E579" s="581">
        <v>2</v>
      </c>
    </row>
    <row r="580" spans="1:5" ht="13.2">
      <c r="A580" s="536"/>
      <c r="B580" s="531" t="s">
        <v>1574</v>
      </c>
      <c r="C580" s="532"/>
      <c r="D580" s="578">
        <v>64359.46</v>
      </c>
      <c r="E580" s="579">
        <v>9</v>
      </c>
    </row>
    <row r="581" spans="1:5" ht="13.2">
      <c r="A581" s="536"/>
      <c r="B581" s="531" t="s">
        <v>128</v>
      </c>
      <c r="C581" s="531" t="s">
        <v>382</v>
      </c>
      <c r="D581" s="578">
        <v>71256.600000000006</v>
      </c>
      <c r="E581" s="579">
        <v>18</v>
      </c>
    </row>
    <row r="582" spans="1:5" ht="13.2">
      <c r="A582" s="536"/>
      <c r="B582" s="531" t="s">
        <v>1575</v>
      </c>
      <c r="C582" s="532"/>
      <c r="D582" s="578">
        <v>71256.600000000006</v>
      </c>
      <c r="E582" s="579">
        <v>18</v>
      </c>
    </row>
    <row r="583" spans="1:5" ht="13.2">
      <c r="A583" s="536"/>
      <c r="B583" s="531" t="s">
        <v>132</v>
      </c>
      <c r="C583" s="531" t="s">
        <v>376</v>
      </c>
      <c r="D583" s="578">
        <v>5200</v>
      </c>
      <c r="E583" s="579">
        <v>2</v>
      </c>
    </row>
    <row r="584" spans="1:5" ht="13.2">
      <c r="A584" s="536"/>
      <c r="B584" s="536"/>
      <c r="C584" s="537" t="s">
        <v>385</v>
      </c>
      <c r="D584" s="580">
        <v>9586.34</v>
      </c>
      <c r="E584" s="581">
        <v>1</v>
      </c>
    </row>
    <row r="585" spans="1:5" ht="13.2">
      <c r="A585" s="536"/>
      <c r="B585" s="536"/>
      <c r="C585" s="537" t="s">
        <v>387</v>
      </c>
      <c r="D585" s="580">
        <v>11814.94</v>
      </c>
      <c r="E585" s="581">
        <v>6</v>
      </c>
    </row>
    <row r="586" spans="1:5" ht="13.2">
      <c r="A586" s="536"/>
      <c r="B586" s="531" t="s">
        <v>1576</v>
      </c>
      <c r="C586" s="532"/>
      <c r="D586" s="578">
        <v>26601.279999999999</v>
      </c>
      <c r="E586" s="579">
        <v>9</v>
      </c>
    </row>
    <row r="587" spans="1:5" ht="13.2">
      <c r="A587" s="536"/>
      <c r="B587" s="531" t="s">
        <v>133</v>
      </c>
      <c r="C587" s="531" t="s">
        <v>376</v>
      </c>
      <c r="D587" s="578">
        <v>5200</v>
      </c>
      <c r="E587" s="579">
        <v>2</v>
      </c>
    </row>
    <row r="588" spans="1:5" ht="13.2">
      <c r="A588" s="536"/>
      <c r="B588" s="536"/>
      <c r="C588" s="537" t="s">
        <v>382</v>
      </c>
      <c r="D588" s="580">
        <v>31669.599999999999</v>
      </c>
      <c r="E588" s="581">
        <v>8</v>
      </c>
    </row>
    <row r="589" spans="1:5" ht="13.2">
      <c r="A589" s="536"/>
      <c r="B589" s="536"/>
      <c r="C589" s="537" t="s">
        <v>385</v>
      </c>
      <c r="D589" s="580">
        <v>86277.06</v>
      </c>
      <c r="E589" s="581">
        <v>9</v>
      </c>
    </row>
    <row r="590" spans="1:5" ht="13.2">
      <c r="A590" s="536"/>
      <c r="B590" s="536"/>
      <c r="C590" s="537" t="s">
        <v>387</v>
      </c>
      <c r="D590" s="580">
        <v>8482.84</v>
      </c>
      <c r="E590" s="581">
        <v>4</v>
      </c>
    </row>
    <row r="591" spans="1:5" ht="13.2">
      <c r="A591" s="536"/>
      <c r="B591" s="531" t="s">
        <v>1577</v>
      </c>
      <c r="C591" s="532"/>
      <c r="D591" s="578">
        <v>131629.5</v>
      </c>
      <c r="E591" s="579">
        <v>23</v>
      </c>
    </row>
    <row r="592" spans="1:5" ht="13.2">
      <c r="A592" s="536"/>
      <c r="B592" s="531" t="s">
        <v>134</v>
      </c>
      <c r="C592" s="531" t="s">
        <v>376</v>
      </c>
      <c r="D592" s="578">
        <v>2600</v>
      </c>
      <c r="E592" s="579">
        <v>1</v>
      </c>
    </row>
    <row r="593" spans="1:5" ht="13.2">
      <c r="A593" s="536"/>
      <c r="B593" s="536"/>
      <c r="C593" s="537" t="s">
        <v>382</v>
      </c>
      <c r="D593" s="580">
        <v>11876.099999999999</v>
      </c>
      <c r="E593" s="581">
        <v>3</v>
      </c>
    </row>
    <row r="594" spans="1:5" ht="13.2">
      <c r="A594" s="536"/>
      <c r="B594" s="536"/>
      <c r="C594" s="537" t="s">
        <v>387</v>
      </c>
      <c r="D594" s="580">
        <v>8482.84</v>
      </c>
      <c r="E594" s="581">
        <v>4</v>
      </c>
    </row>
    <row r="595" spans="1:5" ht="13.2">
      <c r="A595" s="536"/>
      <c r="B595" s="531" t="s">
        <v>1578</v>
      </c>
      <c r="C595" s="532"/>
      <c r="D595" s="578">
        <v>22958.94</v>
      </c>
      <c r="E595" s="579">
        <v>8</v>
      </c>
    </row>
    <row r="596" spans="1:5" ht="13.2">
      <c r="A596" s="536"/>
      <c r="B596" s="531" t="s">
        <v>139</v>
      </c>
      <c r="C596" s="531" t="s">
        <v>376</v>
      </c>
      <c r="D596" s="578">
        <v>7160</v>
      </c>
      <c r="E596" s="579">
        <v>2</v>
      </c>
    </row>
    <row r="597" spans="1:5" ht="13.2">
      <c r="A597" s="536"/>
      <c r="B597" s="536"/>
      <c r="C597" s="537" t="s">
        <v>387</v>
      </c>
      <c r="D597" s="580">
        <v>8482.84</v>
      </c>
      <c r="E597" s="581">
        <v>4</v>
      </c>
    </row>
    <row r="598" spans="1:5" ht="13.2">
      <c r="A598" s="536"/>
      <c r="B598" s="531" t="s">
        <v>1579</v>
      </c>
      <c r="C598" s="532"/>
      <c r="D598" s="578">
        <v>15642.84</v>
      </c>
      <c r="E598" s="579">
        <v>6</v>
      </c>
    </row>
    <row r="599" spans="1:5" ht="13.2">
      <c r="A599" s="536"/>
      <c r="B599" s="531" t="s">
        <v>141</v>
      </c>
      <c r="C599" s="531" t="s">
        <v>376</v>
      </c>
      <c r="D599" s="578">
        <v>5200</v>
      </c>
      <c r="E599" s="579">
        <v>2</v>
      </c>
    </row>
    <row r="600" spans="1:5" ht="13.2">
      <c r="A600" s="536"/>
      <c r="B600" s="536"/>
      <c r="C600" s="537" t="s">
        <v>387</v>
      </c>
      <c r="D600" s="580">
        <v>8028.18</v>
      </c>
      <c r="E600" s="581">
        <v>4</v>
      </c>
    </row>
    <row r="601" spans="1:5" ht="13.2">
      <c r="A601" s="536"/>
      <c r="B601" s="531" t="s">
        <v>1580</v>
      </c>
      <c r="C601" s="532"/>
      <c r="D601" s="578">
        <v>13228.18</v>
      </c>
      <c r="E601" s="579">
        <v>6</v>
      </c>
    </row>
    <row r="602" spans="1:5" ht="13.2">
      <c r="A602" s="536"/>
      <c r="B602" s="531" t="s">
        <v>142</v>
      </c>
      <c r="C602" s="531" t="s">
        <v>376</v>
      </c>
      <c r="D602" s="578">
        <v>5200</v>
      </c>
      <c r="E602" s="579">
        <v>2</v>
      </c>
    </row>
    <row r="603" spans="1:5" ht="13.2">
      <c r="A603" s="536"/>
      <c r="B603" s="536"/>
      <c r="C603" s="537" t="s">
        <v>387</v>
      </c>
      <c r="D603" s="580">
        <v>8482.84</v>
      </c>
      <c r="E603" s="581">
        <v>4</v>
      </c>
    </row>
    <row r="604" spans="1:5" ht="13.2">
      <c r="A604" s="536"/>
      <c r="B604" s="531" t="s">
        <v>1581</v>
      </c>
      <c r="C604" s="532"/>
      <c r="D604" s="578">
        <v>13682.84</v>
      </c>
      <c r="E604" s="579">
        <v>6</v>
      </c>
    </row>
    <row r="605" spans="1:5" ht="13.2">
      <c r="A605" s="536"/>
      <c r="B605" s="531" t="s">
        <v>143</v>
      </c>
      <c r="C605" s="531" t="s">
        <v>376</v>
      </c>
      <c r="D605" s="578">
        <v>9760</v>
      </c>
      <c r="E605" s="579">
        <v>3</v>
      </c>
    </row>
    <row r="606" spans="1:5" ht="13.2">
      <c r="A606" s="536"/>
      <c r="B606" s="536"/>
      <c r="C606" s="537" t="s">
        <v>384</v>
      </c>
      <c r="D606" s="580">
        <v>17376.54</v>
      </c>
      <c r="E606" s="581">
        <v>3</v>
      </c>
    </row>
    <row r="607" spans="1:5" ht="13.2">
      <c r="A607" s="536"/>
      <c r="B607" s="536"/>
      <c r="C607" s="537" t="s">
        <v>385</v>
      </c>
      <c r="D607" s="580">
        <v>145169.46000000002</v>
      </c>
      <c r="E607" s="581">
        <v>16</v>
      </c>
    </row>
    <row r="608" spans="1:5" ht="13.2">
      <c r="A608" s="536"/>
      <c r="B608" s="536"/>
      <c r="C608" s="537" t="s">
        <v>387</v>
      </c>
      <c r="D608" s="580">
        <v>12724.26</v>
      </c>
      <c r="E608" s="581">
        <v>6</v>
      </c>
    </row>
    <row r="609" spans="1:5" ht="13.2">
      <c r="A609" s="536"/>
      <c r="B609" s="531" t="s">
        <v>1582</v>
      </c>
      <c r="C609" s="532"/>
      <c r="D609" s="578">
        <v>185030.26000000004</v>
      </c>
      <c r="E609" s="579">
        <v>28</v>
      </c>
    </row>
    <row r="610" spans="1:5" ht="13.2">
      <c r="A610" s="536"/>
      <c r="B610" s="531" t="s">
        <v>147</v>
      </c>
      <c r="C610" s="531" t="s">
        <v>424</v>
      </c>
      <c r="D610" s="578">
        <v>1458</v>
      </c>
      <c r="E610" s="579">
        <v>81</v>
      </c>
    </row>
    <row r="611" spans="1:5" ht="13.2">
      <c r="A611" s="536"/>
      <c r="B611" s="536"/>
      <c r="C611" s="537" t="s">
        <v>427</v>
      </c>
      <c r="D611" s="580">
        <v>7401.75</v>
      </c>
      <c r="E611" s="581">
        <v>75</v>
      </c>
    </row>
    <row r="612" spans="1:5" ht="13.2">
      <c r="A612" s="536"/>
      <c r="B612" s="536"/>
      <c r="C612" s="537" t="s">
        <v>376</v>
      </c>
      <c r="D612" s="580">
        <v>12360</v>
      </c>
      <c r="E612" s="581">
        <v>4</v>
      </c>
    </row>
    <row r="613" spans="1:5" ht="13.2">
      <c r="A613" s="536"/>
      <c r="B613" s="536"/>
      <c r="C613" s="537" t="s">
        <v>382</v>
      </c>
      <c r="D613" s="580">
        <v>67297.899999999994</v>
      </c>
      <c r="E613" s="581">
        <v>17</v>
      </c>
    </row>
    <row r="614" spans="1:5" ht="13.2">
      <c r="A614" s="536"/>
      <c r="B614" s="536"/>
      <c r="C614" s="537" t="s">
        <v>384</v>
      </c>
      <c r="D614" s="580">
        <v>31646.25</v>
      </c>
      <c r="E614" s="581">
        <v>5</v>
      </c>
    </row>
    <row r="615" spans="1:5" ht="13.2">
      <c r="A615" s="536"/>
      <c r="B615" s="536"/>
      <c r="C615" s="537" t="s">
        <v>385</v>
      </c>
      <c r="D615" s="580">
        <v>19172.68</v>
      </c>
      <c r="E615" s="581">
        <v>2</v>
      </c>
    </row>
    <row r="616" spans="1:5" ht="13.2">
      <c r="A616" s="536"/>
      <c r="B616" s="536"/>
      <c r="C616" s="537" t="s">
        <v>387</v>
      </c>
      <c r="D616" s="580">
        <v>33111.39</v>
      </c>
      <c r="E616" s="581">
        <v>19</v>
      </c>
    </row>
    <row r="617" spans="1:5" ht="13.2">
      <c r="A617" s="536"/>
      <c r="B617" s="531" t="s">
        <v>1583</v>
      </c>
      <c r="C617" s="532"/>
      <c r="D617" s="578">
        <v>172447.96999999997</v>
      </c>
      <c r="E617" s="579">
        <v>203</v>
      </c>
    </row>
    <row r="618" spans="1:5" ht="13.2">
      <c r="A618" s="536"/>
      <c r="B618" s="531" t="s">
        <v>150</v>
      </c>
      <c r="C618" s="531" t="s">
        <v>376</v>
      </c>
      <c r="D618" s="578">
        <v>3580</v>
      </c>
      <c r="E618" s="579">
        <v>1</v>
      </c>
    </row>
    <row r="619" spans="1:5" ht="13.2">
      <c r="A619" s="536"/>
      <c r="B619" s="536"/>
      <c r="C619" s="537" t="s">
        <v>382</v>
      </c>
      <c r="D619" s="580">
        <v>3958.7</v>
      </c>
      <c r="E619" s="581">
        <v>1</v>
      </c>
    </row>
    <row r="620" spans="1:5" ht="13.2">
      <c r="A620" s="536"/>
      <c r="B620" s="536"/>
      <c r="C620" s="537" t="s">
        <v>385</v>
      </c>
      <c r="D620" s="580">
        <v>28759.02</v>
      </c>
      <c r="E620" s="581">
        <v>3</v>
      </c>
    </row>
    <row r="621" spans="1:5" ht="13.2">
      <c r="A621" s="536"/>
      <c r="B621" s="536"/>
      <c r="C621" s="537" t="s">
        <v>387</v>
      </c>
      <c r="D621" s="580">
        <v>21105.34</v>
      </c>
      <c r="E621" s="581">
        <v>13</v>
      </c>
    </row>
    <row r="622" spans="1:5" ht="13.2">
      <c r="A622" s="536"/>
      <c r="B622" s="531" t="s">
        <v>1584</v>
      </c>
      <c r="C622" s="532"/>
      <c r="D622" s="578">
        <v>57403.06</v>
      </c>
      <c r="E622" s="579">
        <v>18</v>
      </c>
    </row>
    <row r="623" spans="1:5" ht="13.2">
      <c r="A623" s="536"/>
      <c r="B623" s="531" t="s">
        <v>151</v>
      </c>
      <c r="C623" s="531" t="s">
        <v>384</v>
      </c>
      <c r="D623" s="578">
        <v>12658.5</v>
      </c>
      <c r="E623" s="579">
        <v>2</v>
      </c>
    </row>
    <row r="624" spans="1:5" ht="13.2">
      <c r="A624" s="536"/>
      <c r="B624" s="536"/>
      <c r="C624" s="537" t="s">
        <v>385</v>
      </c>
      <c r="D624" s="580">
        <v>67104.38</v>
      </c>
      <c r="E624" s="581">
        <v>7</v>
      </c>
    </row>
    <row r="625" spans="1:5" ht="13.2">
      <c r="A625" s="536"/>
      <c r="B625" s="531" t="s">
        <v>1585</v>
      </c>
      <c r="C625" s="532"/>
      <c r="D625" s="578">
        <v>79762.880000000005</v>
      </c>
      <c r="E625" s="579">
        <v>9</v>
      </c>
    </row>
    <row r="626" spans="1:5" ht="13.2">
      <c r="A626" s="536"/>
      <c r="B626" s="531" t="s">
        <v>153</v>
      </c>
      <c r="C626" s="531" t="s">
        <v>376</v>
      </c>
      <c r="D626" s="578">
        <v>5200</v>
      </c>
      <c r="E626" s="579">
        <v>2</v>
      </c>
    </row>
    <row r="627" spans="1:5" ht="13.2">
      <c r="A627" s="536"/>
      <c r="B627" s="536"/>
      <c r="C627" s="537" t="s">
        <v>382</v>
      </c>
      <c r="D627" s="580">
        <v>7962</v>
      </c>
      <c r="E627" s="581">
        <v>3</v>
      </c>
    </row>
    <row r="628" spans="1:5" ht="13.2">
      <c r="A628" s="536"/>
      <c r="B628" s="536"/>
      <c r="C628" s="537" t="s">
        <v>384</v>
      </c>
      <c r="D628" s="580">
        <v>4290</v>
      </c>
      <c r="E628" s="581">
        <v>1</v>
      </c>
    </row>
    <row r="629" spans="1:5" ht="13.2">
      <c r="A629" s="536"/>
      <c r="B629" s="536"/>
      <c r="C629" s="537" t="s">
        <v>385</v>
      </c>
      <c r="D629" s="580">
        <v>6232</v>
      </c>
      <c r="E629" s="581">
        <v>1</v>
      </c>
    </row>
    <row r="630" spans="1:5" ht="13.2">
      <c r="A630" s="536"/>
      <c r="B630" s="536"/>
      <c r="C630" s="537" t="s">
        <v>387</v>
      </c>
      <c r="D630" s="580">
        <v>4290.5</v>
      </c>
      <c r="E630" s="581">
        <v>5</v>
      </c>
    </row>
    <row r="631" spans="1:5" ht="13.2">
      <c r="A631" s="536"/>
      <c r="B631" s="531" t="s">
        <v>1586</v>
      </c>
      <c r="C631" s="532"/>
      <c r="D631" s="578">
        <v>27974.5</v>
      </c>
      <c r="E631" s="579">
        <v>12</v>
      </c>
    </row>
    <row r="632" spans="1:5" ht="13.2">
      <c r="A632" s="536"/>
      <c r="B632" s="531" t="s">
        <v>168</v>
      </c>
      <c r="C632" s="531" t="s">
        <v>376</v>
      </c>
      <c r="D632" s="578">
        <v>5200</v>
      </c>
      <c r="E632" s="579">
        <v>2</v>
      </c>
    </row>
    <row r="633" spans="1:5" ht="13.2">
      <c r="A633" s="536"/>
      <c r="B633" s="536"/>
      <c r="C633" s="537" t="s">
        <v>382</v>
      </c>
      <c r="D633" s="580">
        <v>7917.4</v>
      </c>
      <c r="E633" s="581">
        <v>2</v>
      </c>
    </row>
    <row r="634" spans="1:5" ht="13.2">
      <c r="A634" s="536"/>
      <c r="B634" s="536"/>
      <c r="C634" s="537" t="s">
        <v>384</v>
      </c>
      <c r="D634" s="580">
        <v>12658.5</v>
      </c>
      <c r="E634" s="581">
        <v>2</v>
      </c>
    </row>
    <row r="635" spans="1:5" ht="13.2">
      <c r="A635" s="536"/>
      <c r="B635" s="536"/>
      <c r="C635" s="537" t="s">
        <v>385</v>
      </c>
      <c r="D635" s="580">
        <v>47931.7</v>
      </c>
      <c r="E635" s="581">
        <v>5</v>
      </c>
    </row>
    <row r="636" spans="1:5" ht="13.2">
      <c r="A636" s="536"/>
      <c r="B636" s="536"/>
      <c r="C636" s="537" t="s">
        <v>387</v>
      </c>
      <c r="D636" s="580">
        <v>8482.84</v>
      </c>
      <c r="E636" s="581">
        <v>4</v>
      </c>
    </row>
    <row r="637" spans="1:5" ht="13.2">
      <c r="A637" s="536"/>
      <c r="B637" s="531" t="s">
        <v>1587</v>
      </c>
      <c r="C637" s="532"/>
      <c r="D637" s="578">
        <v>82190.44</v>
      </c>
      <c r="E637" s="579">
        <v>15</v>
      </c>
    </row>
    <row r="638" spans="1:5" ht="13.2">
      <c r="A638" s="536"/>
      <c r="B638" s="531" t="s">
        <v>171</v>
      </c>
      <c r="C638" s="531" t="s">
        <v>376</v>
      </c>
      <c r="D638" s="578">
        <v>7160</v>
      </c>
      <c r="E638" s="579">
        <v>2</v>
      </c>
    </row>
    <row r="639" spans="1:5" ht="13.2">
      <c r="A639" s="536"/>
      <c r="B639" s="536"/>
      <c r="C639" s="537" t="s">
        <v>382</v>
      </c>
      <c r="D639" s="580">
        <v>19793.5</v>
      </c>
      <c r="E639" s="581">
        <v>5</v>
      </c>
    </row>
    <row r="640" spans="1:5" ht="13.2">
      <c r="A640" s="536"/>
      <c r="B640" s="536"/>
      <c r="C640" s="537" t="s">
        <v>387</v>
      </c>
      <c r="D640" s="580">
        <v>8482.84</v>
      </c>
      <c r="E640" s="581">
        <v>4</v>
      </c>
    </row>
    <row r="641" spans="1:5" ht="13.2">
      <c r="A641" s="536"/>
      <c r="B641" s="531" t="s">
        <v>1588</v>
      </c>
      <c r="C641" s="532"/>
      <c r="D641" s="578">
        <v>35436.339999999997</v>
      </c>
      <c r="E641" s="579">
        <v>11</v>
      </c>
    </row>
    <row r="642" spans="1:5" ht="13.2">
      <c r="A642" s="536"/>
      <c r="B642" s="531" t="s">
        <v>173</v>
      </c>
      <c r="C642" s="531" t="s">
        <v>376</v>
      </c>
      <c r="D642" s="578">
        <v>7160</v>
      </c>
      <c r="E642" s="579">
        <v>2</v>
      </c>
    </row>
    <row r="643" spans="1:5" ht="13.2">
      <c r="A643" s="536"/>
      <c r="B643" s="536"/>
      <c r="C643" s="537" t="s">
        <v>387</v>
      </c>
      <c r="D643" s="580">
        <v>19652.78</v>
      </c>
      <c r="E643" s="581">
        <v>14</v>
      </c>
    </row>
    <row r="644" spans="1:5" ht="13.2">
      <c r="A644" s="536"/>
      <c r="B644" s="531" t="s">
        <v>1589</v>
      </c>
      <c r="C644" s="532"/>
      <c r="D644" s="578">
        <v>26812.78</v>
      </c>
      <c r="E644" s="579">
        <v>16</v>
      </c>
    </row>
    <row r="645" spans="1:5" ht="13.2">
      <c r="A645" s="536"/>
      <c r="B645" s="531" t="s">
        <v>179</v>
      </c>
      <c r="C645" s="531" t="s">
        <v>376</v>
      </c>
      <c r="D645" s="578">
        <v>7160</v>
      </c>
      <c r="E645" s="579">
        <v>2</v>
      </c>
    </row>
    <row r="646" spans="1:5" ht="13.2">
      <c r="A646" s="536"/>
      <c r="B646" s="536"/>
      <c r="C646" s="537" t="s">
        <v>382</v>
      </c>
      <c r="D646" s="580">
        <v>11876.1</v>
      </c>
      <c r="E646" s="581">
        <v>3</v>
      </c>
    </row>
    <row r="647" spans="1:5" ht="13.2">
      <c r="A647" s="536"/>
      <c r="B647" s="536"/>
      <c r="C647" s="537" t="s">
        <v>387</v>
      </c>
      <c r="D647" s="580">
        <v>8482.84</v>
      </c>
      <c r="E647" s="581">
        <v>4</v>
      </c>
    </row>
    <row r="648" spans="1:5" ht="13.2">
      <c r="A648" s="536"/>
      <c r="B648" s="531" t="s">
        <v>1590</v>
      </c>
      <c r="C648" s="532"/>
      <c r="D648" s="578">
        <v>27518.94</v>
      </c>
      <c r="E648" s="579">
        <v>9</v>
      </c>
    </row>
    <row r="649" spans="1:5" ht="13.2">
      <c r="A649" s="536"/>
      <c r="B649" s="531" t="s">
        <v>180</v>
      </c>
      <c r="C649" s="531" t="s">
        <v>376</v>
      </c>
      <c r="D649" s="578">
        <v>2600</v>
      </c>
      <c r="E649" s="579">
        <v>1</v>
      </c>
    </row>
    <row r="650" spans="1:5" ht="13.2">
      <c r="A650" s="536"/>
      <c r="B650" s="536"/>
      <c r="C650" s="537" t="s">
        <v>384</v>
      </c>
      <c r="D650" s="580">
        <v>6329.25</v>
      </c>
      <c r="E650" s="581">
        <v>1</v>
      </c>
    </row>
    <row r="651" spans="1:5" ht="13.2">
      <c r="A651" s="536"/>
      <c r="B651" s="536"/>
      <c r="C651" s="537" t="s">
        <v>387</v>
      </c>
      <c r="D651" s="580">
        <v>7016.31</v>
      </c>
      <c r="E651" s="581">
        <v>5</v>
      </c>
    </row>
    <row r="652" spans="1:5" ht="13.2">
      <c r="A652" s="536"/>
      <c r="B652" s="531" t="s">
        <v>1591</v>
      </c>
      <c r="C652" s="532"/>
      <c r="D652" s="578">
        <v>15945.560000000001</v>
      </c>
      <c r="E652" s="579">
        <v>7</v>
      </c>
    </row>
    <row r="653" spans="1:5" ht="13.2">
      <c r="A653" s="536"/>
      <c r="B653" s="531" t="s">
        <v>181</v>
      </c>
      <c r="C653" s="531" t="s">
        <v>376</v>
      </c>
      <c r="D653" s="578">
        <v>2600</v>
      </c>
      <c r="E653" s="579">
        <v>1</v>
      </c>
    </row>
    <row r="654" spans="1:5" ht="13.2">
      <c r="A654" s="536"/>
      <c r="B654" s="536"/>
      <c r="C654" s="537" t="s">
        <v>382</v>
      </c>
      <c r="D654" s="580">
        <v>55421.799999999996</v>
      </c>
      <c r="E654" s="581">
        <v>14</v>
      </c>
    </row>
    <row r="655" spans="1:5" ht="13.2">
      <c r="A655" s="536"/>
      <c r="B655" s="536"/>
      <c r="C655" s="537" t="s">
        <v>387</v>
      </c>
      <c r="D655" s="580">
        <v>6362.13</v>
      </c>
      <c r="E655" s="581">
        <v>3</v>
      </c>
    </row>
    <row r="656" spans="1:5" ht="13.2">
      <c r="A656" s="536"/>
      <c r="B656" s="531" t="s">
        <v>1592</v>
      </c>
      <c r="C656" s="532"/>
      <c r="D656" s="578">
        <v>64383.929999999993</v>
      </c>
      <c r="E656" s="579">
        <v>18</v>
      </c>
    </row>
    <row r="657" spans="1:5" ht="13.2">
      <c r="A657" s="536"/>
      <c r="B657" s="531" t="s">
        <v>182</v>
      </c>
      <c r="C657" s="531" t="s">
        <v>427</v>
      </c>
      <c r="D657" s="578">
        <v>7599.13</v>
      </c>
      <c r="E657" s="579">
        <v>77</v>
      </c>
    </row>
    <row r="658" spans="1:5" ht="13.2">
      <c r="A658" s="536"/>
      <c r="B658" s="536"/>
      <c r="C658" s="537" t="s">
        <v>382</v>
      </c>
      <c r="D658" s="580">
        <v>23376.400000000001</v>
      </c>
      <c r="E658" s="581">
        <v>6</v>
      </c>
    </row>
    <row r="659" spans="1:5" ht="13.2">
      <c r="A659" s="536"/>
      <c r="B659" s="536"/>
      <c r="C659" s="537" t="s">
        <v>384</v>
      </c>
      <c r="D659" s="580">
        <v>12121.43</v>
      </c>
      <c r="E659" s="581">
        <v>2</v>
      </c>
    </row>
    <row r="660" spans="1:5" ht="13.2">
      <c r="A660" s="536"/>
      <c r="B660" s="536"/>
      <c r="C660" s="537" t="s">
        <v>385</v>
      </c>
      <c r="D660" s="580">
        <v>43239.14</v>
      </c>
      <c r="E660" s="581">
        <v>5</v>
      </c>
    </row>
    <row r="661" spans="1:5" ht="13.2">
      <c r="A661" s="536"/>
      <c r="B661" s="536"/>
      <c r="C661" s="537" t="s">
        <v>387</v>
      </c>
      <c r="D661" s="580">
        <v>21207.1</v>
      </c>
      <c r="E661" s="581">
        <v>10</v>
      </c>
    </row>
    <row r="662" spans="1:5" ht="13.2">
      <c r="A662" s="536"/>
      <c r="B662" s="531" t="s">
        <v>1593</v>
      </c>
      <c r="C662" s="532"/>
      <c r="D662" s="578">
        <v>107543.20000000001</v>
      </c>
      <c r="E662" s="579">
        <v>100</v>
      </c>
    </row>
    <row r="663" spans="1:5" ht="13.2">
      <c r="A663" s="536"/>
      <c r="B663" s="531" t="s">
        <v>183</v>
      </c>
      <c r="C663" s="531" t="s">
        <v>382</v>
      </c>
      <c r="D663" s="578">
        <v>3958.7</v>
      </c>
      <c r="E663" s="579">
        <v>1</v>
      </c>
    </row>
    <row r="664" spans="1:5" ht="13.2">
      <c r="A664" s="536"/>
      <c r="B664" s="536"/>
      <c r="C664" s="537" t="s">
        <v>384</v>
      </c>
      <c r="D664" s="580">
        <v>12658.5</v>
      </c>
      <c r="E664" s="581">
        <v>2</v>
      </c>
    </row>
    <row r="665" spans="1:5" ht="13.2">
      <c r="A665" s="536"/>
      <c r="B665" s="531" t="s">
        <v>1594</v>
      </c>
      <c r="C665" s="532"/>
      <c r="D665" s="578">
        <v>16617.2</v>
      </c>
      <c r="E665" s="579">
        <v>3</v>
      </c>
    </row>
    <row r="666" spans="1:5" ht="13.2">
      <c r="A666" s="536"/>
      <c r="B666" s="531" t="s">
        <v>184</v>
      </c>
      <c r="C666" s="531" t="s">
        <v>376</v>
      </c>
      <c r="D666" s="578">
        <v>6180</v>
      </c>
      <c r="E666" s="579">
        <v>2</v>
      </c>
    </row>
    <row r="667" spans="1:5" ht="13.2">
      <c r="A667" s="536"/>
      <c r="B667" s="536"/>
      <c r="C667" s="537" t="s">
        <v>382</v>
      </c>
      <c r="D667" s="580">
        <v>23752.199999999997</v>
      </c>
      <c r="E667" s="581">
        <v>6</v>
      </c>
    </row>
    <row r="668" spans="1:5" ht="13.2">
      <c r="A668" s="536"/>
      <c r="B668" s="536"/>
      <c r="C668" s="537" t="s">
        <v>385</v>
      </c>
      <c r="D668" s="580">
        <v>9586.34</v>
      </c>
      <c r="E668" s="581">
        <v>1</v>
      </c>
    </row>
    <row r="669" spans="1:5" ht="13.2">
      <c r="A669" s="536"/>
      <c r="B669" s="536"/>
      <c r="C669" s="537" t="s">
        <v>387</v>
      </c>
      <c r="D669" s="580">
        <v>14844.97</v>
      </c>
      <c r="E669" s="581">
        <v>7</v>
      </c>
    </row>
    <row r="670" spans="1:5" ht="13.2">
      <c r="A670" s="536"/>
      <c r="B670" s="531" t="s">
        <v>1595</v>
      </c>
      <c r="C670" s="532"/>
      <c r="D670" s="578">
        <v>54363.509999999995</v>
      </c>
      <c r="E670" s="579">
        <v>16</v>
      </c>
    </row>
    <row r="671" spans="1:5" ht="13.2">
      <c r="A671" s="536"/>
      <c r="B671" s="531" t="s">
        <v>187</v>
      </c>
      <c r="C671" s="531" t="s">
        <v>376</v>
      </c>
      <c r="D671" s="578">
        <v>7160</v>
      </c>
      <c r="E671" s="579">
        <v>2</v>
      </c>
    </row>
    <row r="672" spans="1:5" ht="13.2">
      <c r="A672" s="536"/>
      <c r="B672" s="536"/>
      <c r="C672" s="537" t="s">
        <v>382</v>
      </c>
      <c r="D672" s="580">
        <v>27710.9</v>
      </c>
      <c r="E672" s="581">
        <v>7</v>
      </c>
    </row>
    <row r="673" spans="1:5" ht="13.2">
      <c r="A673" s="536"/>
      <c r="B673" s="536"/>
      <c r="C673" s="537" t="s">
        <v>387</v>
      </c>
      <c r="D673" s="580">
        <v>14844.97</v>
      </c>
      <c r="E673" s="581">
        <v>7</v>
      </c>
    </row>
    <row r="674" spans="1:5" ht="13.2">
      <c r="A674" s="536"/>
      <c r="B674" s="531" t="s">
        <v>1596</v>
      </c>
      <c r="C674" s="532"/>
      <c r="D674" s="578">
        <v>49715.87</v>
      </c>
      <c r="E674" s="579">
        <v>16</v>
      </c>
    </row>
    <row r="675" spans="1:5" ht="13.2">
      <c r="A675" s="536"/>
      <c r="B675" s="531" t="s">
        <v>188</v>
      </c>
      <c r="C675" s="531" t="s">
        <v>376</v>
      </c>
      <c r="D675" s="578">
        <v>12360</v>
      </c>
      <c r="E675" s="579">
        <v>4</v>
      </c>
    </row>
    <row r="676" spans="1:5" ht="13.2">
      <c r="A676" s="536"/>
      <c r="B676" s="536"/>
      <c r="C676" s="537" t="s">
        <v>387</v>
      </c>
      <c r="D676" s="580">
        <v>22575.68</v>
      </c>
      <c r="E676" s="581">
        <v>12</v>
      </c>
    </row>
    <row r="677" spans="1:5" ht="13.2">
      <c r="A677" s="536"/>
      <c r="B677" s="531" t="s">
        <v>1597</v>
      </c>
      <c r="C677" s="532"/>
      <c r="D677" s="578">
        <v>34935.68</v>
      </c>
      <c r="E677" s="579">
        <v>16</v>
      </c>
    </row>
    <row r="678" spans="1:5" ht="13.2">
      <c r="A678" s="536"/>
      <c r="B678" s="531" t="s">
        <v>199</v>
      </c>
      <c r="C678" s="531" t="s">
        <v>382</v>
      </c>
      <c r="D678" s="578">
        <v>7962</v>
      </c>
      <c r="E678" s="579">
        <v>3</v>
      </c>
    </row>
    <row r="679" spans="1:5" ht="13.2">
      <c r="A679" s="536"/>
      <c r="B679" s="536"/>
      <c r="C679" s="537" t="s">
        <v>385</v>
      </c>
      <c r="D679" s="580">
        <v>12464</v>
      </c>
      <c r="E679" s="581">
        <v>2</v>
      </c>
    </row>
    <row r="680" spans="1:5" ht="13.2">
      <c r="A680" s="536"/>
      <c r="B680" s="536"/>
      <c r="C680" s="537" t="s">
        <v>387</v>
      </c>
      <c r="D680" s="580">
        <v>2805</v>
      </c>
      <c r="E680" s="581">
        <v>2</v>
      </c>
    </row>
    <row r="681" spans="1:5" ht="13.2">
      <c r="A681" s="536"/>
      <c r="B681" s="531" t="s">
        <v>1598</v>
      </c>
      <c r="C681" s="532"/>
      <c r="D681" s="578">
        <v>23231</v>
      </c>
      <c r="E681" s="579">
        <v>7</v>
      </c>
    </row>
    <row r="682" spans="1:5" ht="13.2">
      <c r="A682" s="536"/>
      <c r="B682" s="531" t="s">
        <v>205</v>
      </c>
      <c r="C682" s="531" t="s">
        <v>376</v>
      </c>
      <c r="D682" s="578">
        <v>3580</v>
      </c>
      <c r="E682" s="579">
        <v>1</v>
      </c>
    </row>
    <row r="683" spans="1:5" ht="13.2">
      <c r="A683" s="536"/>
      <c r="B683" s="536"/>
      <c r="C683" s="537" t="s">
        <v>382</v>
      </c>
      <c r="D683" s="580">
        <v>39587</v>
      </c>
      <c r="E683" s="581">
        <v>10</v>
      </c>
    </row>
    <row r="684" spans="1:5" ht="13.2">
      <c r="A684" s="536"/>
      <c r="B684" s="536"/>
      <c r="C684" s="537" t="s">
        <v>385</v>
      </c>
      <c r="D684" s="580">
        <v>19172.68</v>
      </c>
      <c r="E684" s="581">
        <v>2</v>
      </c>
    </row>
    <row r="685" spans="1:5" ht="13.2">
      <c r="A685" s="536"/>
      <c r="B685" s="536"/>
      <c r="C685" s="537" t="s">
        <v>387</v>
      </c>
      <c r="D685" s="580">
        <v>15441.47</v>
      </c>
      <c r="E685" s="581">
        <v>11</v>
      </c>
    </row>
    <row r="686" spans="1:5" ht="13.2">
      <c r="A686" s="536"/>
      <c r="B686" s="531" t="s">
        <v>1599</v>
      </c>
      <c r="C686" s="532"/>
      <c r="D686" s="578">
        <v>77781.149999999994</v>
      </c>
      <c r="E686" s="579">
        <v>24</v>
      </c>
    </row>
    <row r="687" spans="1:5" ht="13.2">
      <c r="A687" s="536"/>
      <c r="B687" s="531" t="s">
        <v>207</v>
      </c>
      <c r="C687" s="531" t="s">
        <v>382</v>
      </c>
      <c r="D687" s="578">
        <v>3958.7</v>
      </c>
      <c r="E687" s="579">
        <v>1</v>
      </c>
    </row>
    <row r="688" spans="1:5" ht="13.2">
      <c r="A688" s="536"/>
      <c r="B688" s="536"/>
      <c r="C688" s="537" t="s">
        <v>387</v>
      </c>
      <c r="D688" s="580">
        <v>21207.1</v>
      </c>
      <c r="E688" s="581">
        <v>10</v>
      </c>
    </row>
    <row r="689" spans="1:5" ht="13.2">
      <c r="A689" s="536"/>
      <c r="B689" s="531" t="s">
        <v>1600</v>
      </c>
      <c r="C689" s="532"/>
      <c r="D689" s="578">
        <v>25165.8</v>
      </c>
      <c r="E689" s="579">
        <v>11</v>
      </c>
    </row>
    <row r="690" spans="1:5" ht="13.2">
      <c r="A690" s="536"/>
      <c r="B690" s="531" t="s">
        <v>210</v>
      </c>
      <c r="C690" s="531" t="s">
        <v>376</v>
      </c>
      <c r="D690" s="578">
        <v>3580</v>
      </c>
      <c r="E690" s="579">
        <v>1</v>
      </c>
    </row>
    <row r="691" spans="1:5" ht="13.2">
      <c r="A691" s="536"/>
      <c r="B691" s="536"/>
      <c r="C691" s="537" t="s">
        <v>387</v>
      </c>
      <c r="D691" s="580">
        <v>4241.42</v>
      </c>
      <c r="E691" s="581">
        <v>2</v>
      </c>
    </row>
    <row r="692" spans="1:5" ht="13.2">
      <c r="A692" s="536"/>
      <c r="B692" s="531" t="s">
        <v>1601</v>
      </c>
      <c r="C692" s="532"/>
      <c r="D692" s="578">
        <v>7821.42</v>
      </c>
      <c r="E692" s="579">
        <v>3</v>
      </c>
    </row>
    <row r="693" spans="1:5" ht="13.2">
      <c r="A693" s="536"/>
      <c r="B693" s="531" t="s">
        <v>643</v>
      </c>
      <c r="C693" s="531" t="s">
        <v>376</v>
      </c>
      <c r="D693" s="578">
        <v>2600</v>
      </c>
      <c r="E693" s="579">
        <v>1</v>
      </c>
    </row>
    <row r="694" spans="1:5" ht="13.2">
      <c r="A694" s="536"/>
      <c r="B694" s="536"/>
      <c r="C694" s="537" t="s">
        <v>382</v>
      </c>
      <c r="D694" s="580">
        <v>27710.9</v>
      </c>
      <c r="E694" s="581">
        <v>7</v>
      </c>
    </row>
    <row r="695" spans="1:5" ht="13.2">
      <c r="A695" s="536"/>
      <c r="B695" s="536"/>
      <c r="C695" s="537" t="s">
        <v>384</v>
      </c>
      <c r="D695" s="580">
        <v>25317</v>
      </c>
      <c r="E695" s="581">
        <v>4</v>
      </c>
    </row>
    <row r="696" spans="1:5" ht="13.2">
      <c r="A696" s="536"/>
      <c r="B696" s="536"/>
      <c r="C696" s="537" t="s">
        <v>385</v>
      </c>
      <c r="D696" s="580">
        <v>47931.7</v>
      </c>
      <c r="E696" s="581">
        <v>5</v>
      </c>
    </row>
    <row r="697" spans="1:5" ht="13.2">
      <c r="A697" s="536"/>
      <c r="B697" s="536"/>
      <c r="C697" s="537" t="s">
        <v>387</v>
      </c>
      <c r="D697" s="580">
        <v>36052.07</v>
      </c>
      <c r="E697" s="581">
        <v>17</v>
      </c>
    </row>
    <row r="698" spans="1:5" ht="13.2">
      <c r="A698" s="536"/>
      <c r="B698" s="531" t="s">
        <v>1602</v>
      </c>
      <c r="C698" s="532"/>
      <c r="D698" s="578">
        <v>139611.67000000001</v>
      </c>
      <c r="E698" s="579">
        <v>34</v>
      </c>
    </row>
    <row r="699" spans="1:5" ht="13.2">
      <c r="A699" s="536"/>
      <c r="B699" s="531" t="s">
        <v>217</v>
      </c>
      <c r="C699" s="531" t="s">
        <v>562</v>
      </c>
      <c r="D699" s="578">
        <v>4948.01</v>
      </c>
      <c r="E699" s="579">
        <v>311</v>
      </c>
    </row>
    <row r="700" spans="1:5" ht="13.2">
      <c r="A700" s="536"/>
      <c r="B700" s="536"/>
      <c r="C700" s="537" t="s">
        <v>401</v>
      </c>
      <c r="D700" s="580">
        <v>29298.400000000001</v>
      </c>
      <c r="E700" s="581">
        <v>424</v>
      </c>
    </row>
    <row r="701" spans="1:5" ht="13.2">
      <c r="A701" s="536"/>
      <c r="B701" s="536"/>
      <c r="C701" s="537" t="s">
        <v>636</v>
      </c>
      <c r="D701" s="580">
        <v>2588.1799999999998</v>
      </c>
      <c r="E701" s="581">
        <v>1862</v>
      </c>
    </row>
    <row r="702" spans="1:5" ht="13.2">
      <c r="A702" s="536"/>
      <c r="B702" s="536"/>
      <c r="C702" s="537" t="s">
        <v>635</v>
      </c>
      <c r="D702" s="580">
        <v>2722.5</v>
      </c>
      <c r="E702" s="581">
        <v>110</v>
      </c>
    </row>
    <row r="703" spans="1:5" ht="13.2">
      <c r="A703" s="536"/>
      <c r="B703" s="536"/>
      <c r="C703" s="537" t="s">
        <v>397</v>
      </c>
      <c r="D703" s="580">
        <v>58571.38</v>
      </c>
      <c r="E703" s="581">
        <v>3073</v>
      </c>
    </row>
    <row r="704" spans="1:5" ht="13.2">
      <c r="A704" s="536"/>
      <c r="B704" s="536"/>
      <c r="C704" s="537" t="s">
        <v>399</v>
      </c>
      <c r="D704" s="580">
        <v>305838.12</v>
      </c>
      <c r="E704" s="581">
        <v>4711</v>
      </c>
    </row>
    <row r="705" spans="1:5" ht="13.2">
      <c r="A705" s="536"/>
      <c r="B705" s="531" t="s">
        <v>1603</v>
      </c>
      <c r="C705" s="532"/>
      <c r="D705" s="578">
        <v>403966.58999999997</v>
      </c>
      <c r="E705" s="579">
        <v>10491</v>
      </c>
    </row>
    <row r="706" spans="1:5" ht="13.2">
      <c r="A706" s="536"/>
      <c r="B706" s="531" t="s">
        <v>219</v>
      </c>
      <c r="C706" s="531" t="s">
        <v>376</v>
      </c>
      <c r="D706" s="578">
        <v>2600</v>
      </c>
      <c r="E706" s="579">
        <v>1</v>
      </c>
    </row>
    <row r="707" spans="1:5" ht="13.2">
      <c r="A707" s="536"/>
      <c r="B707" s="536"/>
      <c r="C707" s="537" t="s">
        <v>382</v>
      </c>
      <c r="D707" s="580">
        <v>35628.299999999996</v>
      </c>
      <c r="E707" s="581">
        <v>9</v>
      </c>
    </row>
    <row r="708" spans="1:5" ht="13.2">
      <c r="A708" s="536"/>
      <c r="B708" s="536"/>
      <c r="C708" s="537" t="s">
        <v>384</v>
      </c>
      <c r="D708" s="580">
        <v>6329.25</v>
      </c>
      <c r="E708" s="581">
        <v>1</v>
      </c>
    </row>
    <row r="709" spans="1:5" ht="13.2">
      <c r="A709" s="536"/>
      <c r="B709" s="536"/>
      <c r="C709" s="537" t="s">
        <v>387</v>
      </c>
      <c r="D709" s="580">
        <v>6362.13</v>
      </c>
      <c r="E709" s="581">
        <v>3</v>
      </c>
    </row>
    <row r="710" spans="1:5" ht="13.2">
      <c r="A710" s="536"/>
      <c r="B710" s="531" t="s">
        <v>1604</v>
      </c>
      <c r="C710" s="532"/>
      <c r="D710" s="578">
        <v>50919.679999999993</v>
      </c>
      <c r="E710" s="579">
        <v>14</v>
      </c>
    </row>
    <row r="711" spans="1:5" ht="13.2">
      <c r="A711" s="536"/>
      <c r="B711" s="531" t="s">
        <v>221</v>
      </c>
      <c r="C711" s="531" t="s">
        <v>385</v>
      </c>
      <c r="D711" s="578">
        <v>84132</v>
      </c>
      <c r="E711" s="579">
        <v>10</v>
      </c>
    </row>
    <row r="712" spans="1:5" ht="13.2">
      <c r="A712" s="536"/>
      <c r="B712" s="531" t="s">
        <v>1605</v>
      </c>
      <c r="C712" s="532"/>
      <c r="D712" s="578">
        <v>84132</v>
      </c>
      <c r="E712" s="579">
        <v>10</v>
      </c>
    </row>
    <row r="713" spans="1:5" ht="13.2">
      <c r="A713" s="536"/>
      <c r="B713" s="531" t="s">
        <v>227</v>
      </c>
      <c r="C713" s="531" t="s">
        <v>382</v>
      </c>
      <c r="D713" s="578">
        <v>75215.299999999988</v>
      </c>
      <c r="E713" s="579">
        <v>22</v>
      </c>
    </row>
    <row r="714" spans="1:5" ht="13.2">
      <c r="A714" s="536"/>
      <c r="B714" s="536"/>
      <c r="C714" s="537" t="s">
        <v>385</v>
      </c>
      <c r="D714" s="580">
        <v>47931.7</v>
      </c>
      <c r="E714" s="581">
        <v>8</v>
      </c>
    </row>
    <row r="715" spans="1:5" ht="13.2">
      <c r="A715" s="536"/>
      <c r="B715" s="536"/>
      <c r="C715" s="537" t="s">
        <v>387</v>
      </c>
      <c r="D715" s="580">
        <v>12724.26</v>
      </c>
      <c r="E715" s="581">
        <v>6</v>
      </c>
    </row>
    <row r="716" spans="1:5" ht="13.2">
      <c r="A716" s="536"/>
      <c r="B716" s="531" t="s">
        <v>1606</v>
      </c>
      <c r="C716" s="532"/>
      <c r="D716" s="578">
        <v>135871.25999999998</v>
      </c>
      <c r="E716" s="579">
        <v>36</v>
      </c>
    </row>
    <row r="717" spans="1:5" ht="13.2">
      <c r="A717" s="536"/>
      <c r="B717" s="531" t="s">
        <v>228</v>
      </c>
      <c r="C717" s="531" t="s">
        <v>376</v>
      </c>
      <c r="D717" s="578">
        <v>7160</v>
      </c>
      <c r="E717" s="579">
        <v>2</v>
      </c>
    </row>
    <row r="718" spans="1:5" ht="13.2">
      <c r="A718" s="536"/>
      <c r="B718" s="536"/>
      <c r="C718" s="537" t="s">
        <v>382</v>
      </c>
      <c r="D718" s="580">
        <v>7917.4</v>
      </c>
      <c r="E718" s="581">
        <v>2</v>
      </c>
    </row>
    <row r="719" spans="1:5" ht="13.2">
      <c r="A719" s="536"/>
      <c r="B719" s="536"/>
      <c r="C719" s="537" t="s">
        <v>384</v>
      </c>
      <c r="D719" s="580">
        <v>6329.25</v>
      </c>
      <c r="E719" s="581">
        <v>1</v>
      </c>
    </row>
    <row r="720" spans="1:5" ht="13.2">
      <c r="A720" s="536"/>
      <c r="B720" s="536"/>
      <c r="C720" s="537" t="s">
        <v>385</v>
      </c>
      <c r="D720" s="580">
        <v>134208.76</v>
      </c>
      <c r="E720" s="581">
        <v>14</v>
      </c>
    </row>
    <row r="721" spans="1:5" ht="13.2">
      <c r="A721" s="536"/>
      <c r="B721" s="536"/>
      <c r="C721" s="537" t="s">
        <v>387</v>
      </c>
      <c r="D721" s="580">
        <v>12724.26</v>
      </c>
      <c r="E721" s="581">
        <v>6</v>
      </c>
    </row>
    <row r="722" spans="1:5" ht="13.2">
      <c r="A722" s="536"/>
      <c r="B722" s="531" t="s">
        <v>1607</v>
      </c>
      <c r="C722" s="532"/>
      <c r="D722" s="578">
        <v>168339.67</v>
      </c>
      <c r="E722" s="579">
        <v>25</v>
      </c>
    </row>
    <row r="723" spans="1:5" ht="13.2">
      <c r="A723" s="536"/>
      <c r="B723" s="531" t="s">
        <v>234</v>
      </c>
      <c r="C723" s="531" t="s">
        <v>376</v>
      </c>
      <c r="D723" s="578">
        <v>5200</v>
      </c>
      <c r="E723" s="579">
        <v>2</v>
      </c>
    </row>
    <row r="724" spans="1:5" ht="13.2">
      <c r="A724" s="536"/>
      <c r="B724" s="536"/>
      <c r="C724" s="537" t="s">
        <v>382</v>
      </c>
      <c r="D724" s="580">
        <v>17914.5</v>
      </c>
      <c r="E724" s="581">
        <v>5</v>
      </c>
    </row>
    <row r="725" spans="1:5" ht="13.2">
      <c r="A725" s="536"/>
      <c r="B725" s="536"/>
      <c r="C725" s="537" t="s">
        <v>384</v>
      </c>
      <c r="D725" s="580">
        <v>28960.9</v>
      </c>
      <c r="E725" s="581">
        <v>5</v>
      </c>
    </row>
    <row r="726" spans="1:5" ht="13.2">
      <c r="A726" s="536"/>
      <c r="B726" s="536"/>
      <c r="C726" s="537" t="s">
        <v>385</v>
      </c>
      <c r="D726" s="580">
        <v>33652.800000000003</v>
      </c>
      <c r="E726" s="581">
        <v>4</v>
      </c>
    </row>
    <row r="727" spans="1:5" ht="13.2">
      <c r="A727" s="536"/>
      <c r="B727" s="536"/>
      <c r="C727" s="537" t="s">
        <v>387</v>
      </c>
      <c r="D727" s="580">
        <v>7573.52</v>
      </c>
      <c r="E727" s="581">
        <v>4</v>
      </c>
    </row>
    <row r="728" spans="1:5" ht="13.2">
      <c r="A728" s="536"/>
      <c r="B728" s="531" t="s">
        <v>1608</v>
      </c>
      <c r="C728" s="532"/>
      <c r="D728" s="578">
        <v>93301.720000000016</v>
      </c>
      <c r="E728" s="579">
        <v>20</v>
      </c>
    </row>
    <row r="729" spans="1:5" ht="13.2">
      <c r="A729" s="536"/>
      <c r="B729" s="531" t="s">
        <v>235</v>
      </c>
      <c r="C729" s="531" t="s">
        <v>376</v>
      </c>
      <c r="D729" s="578">
        <v>5200</v>
      </c>
      <c r="E729" s="579">
        <v>2</v>
      </c>
    </row>
    <row r="730" spans="1:5" ht="13.2">
      <c r="A730" s="536"/>
      <c r="B730" s="531" t="s">
        <v>1609</v>
      </c>
      <c r="C730" s="532"/>
      <c r="D730" s="578">
        <v>5200</v>
      </c>
      <c r="E730" s="579">
        <v>2</v>
      </c>
    </row>
    <row r="731" spans="1:5" ht="13.2">
      <c r="A731" s="536"/>
      <c r="B731" s="531" t="s">
        <v>238</v>
      </c>
      <c r="C731" s="531" t="s">
        <v>376</v>
      </c>
      <c r="D731" s="578">
        <v>7160</v>
      </c>
      <c r="E731" s="579">
        <v>2</v>
      </c>
    </row>
    <row r="732" spans="1:5" ht="13.2">
      <c r="A732" s="536"/>
      <c r="B732" s="536"/>
      <c r="C732" s="537" t="s">
        <v>387</v>
      </c>
      <c r="D732" s="580">
        <v>8482.84</v>
      </c>
      <c r="E732" s="581">
        <v>4</v>
      </c>
    </row>
    <row r="733" spans="1:5" ht="13.2">
      <c r="A733" s="536"/>
      <c r="B733" s="531" t="s">
        <v>1610</v>
      </c>
      <c r="C733" s="532"/>
      <c r="D733" s="578">
        <v>15642.84</v>
      </c>
      <c r="E733" s="579">
        <v>6</v>
      </c>
    </row>
    <row r="734" spans="1:5" ht="13.2">
      <c r="A734" s="536"/>
      <c r="B734" s="531" t="s">
        <v>240</v>
      </c>
      <c r="C734" s="531" t="s">
        <v>376</v>
      </c>
      <c r="D734" s="578">
        <v>3580</v>
      </c>
      <c r="E734" s="579">
        <v>1</v>
      </c>
    </row>
    <row r="735" spans="1:5" ht="13.2">
      <c r="A735" s="536"/>
      <c r="B735" s="536"/>
      <c r="C735" s="537" t="s">
        <v>382</v>
      </c>
      <c r="D735" s="580">
        <v>3958.7</v>
      </c>
      <c r="E735" s="581">
        <v>1</v>
      </c>
    </row>
    <row r="736" spans="1:5" ht="13.2">
      <c r="A736" s="536"/>
      <c r="B736" s="536"/>
      <c r="C736" s="537" t="s">
        <v>384</v>
      </c>
      <c r="D736" s="580">
        <v>12658.5</v>
      </c>
      <c r="E736" s="581">
        <v>2</v>
      </c>
    </row>
    <row r="737" spans="1:5" ht="13.2">
      <c r="A737" s="536"/>
      <c r="B737" s="536"/>
      <c r="C737" s="537" t="s">
        <v>385</v>
      </c>
      <c r="D737" s="580">
        <v>47931.7</v>
      </c>
      <c r="E737" s="581">
        <v>5</v>
      </c>
    </row>
    <row r="738" spans="1:5" ht="13.2">
      <c r="A738" s="536"/>
      <c r="B738" s="536"/>
      <c r="C738" s="537" t="s">
        <v>387</v>
      </c>
      <c r="D738" s="580">
        <v>4241.42</v>
      </c>
      <c r="E738" s="581">
        <v>2</v>
      </c>
    </row>
    <row r="739" spans="1:5" ht="13.2">
      <c r="A739" s="536"/>
      <c r="B739" s="531" t="s">
        <v>1611</v>
      </c>
      <c r="C739" s="532"/>
      <c r="D739" s="578">
        <v>72370.319999999992</v>
      </c>
      <c r="E739" s="579">
        <v>11</v>
      </c>
    </row>
    <row r="740" spans="1:5" ht="13.2">
      <c r="A740" s="536"/>
      <c r="B740" s="531" t="s">
        <v>242</v>
      </c>
      <c r="C740" s="531" t="s">
        <v>382</v>
      </c>
      <c r="D740" s="578">
        <v>15459</v>
      </c>
      <c r="E740" s="579">
        <v>4</v>
      </c>
    </row>
    <row r="741" spans="1:5" ht="13.2">
      <c r="A741" s="536"/>
      <c r="B741" s="536"/>
      <c r="C741" s="537" t="s">
        <v>384</v>
      </c>
      <c r="D741" s="580">
        <v>18450.68</v>
      </c>
      <c r="E741" s="581">
        <v>3</v>
      </c>
    </row>
    <row r="742" spans="1:5" ht="13.2">
      <c r="A742" s="536"/>
      <c r="B742" s="536"/>
      <c r="C742" s="537" t="s">
        <v>385</v>
      </c>
      <c r="D742" s="580">
        <v>35999.08</v>
      </c>
      <c r="E742" s="581">
        <v>4</v>
      </c>
    </row>
    <row r="743" spans="1:5" ht="13.2">
      <c r="A743" s="536"/>
      <c r="B743" s="536"/>
      <c r="C743" s="537" t="s">
        <v>387</v>
      </c>
      <c r="D743" s="580">
        <v>19843.120000000003</v>
      </c>
      <c r="E743" s="581">
        <v>10</v>
      </c>
    </row>
    <row r="744" spans="1:5" ht="13.2">
      <c r="A744" s="536"/>
      <c r="B744" s="531" t="s">
        <v>1612</v>
      </c>
      <c r="C744" s="532"/>
      <c r="D744" s="578">
        <v>89751.88</v>
      </c>
      <c r="E744" s="579">
        <v>21</v>
      </c>
    </row>
    <row r="745" spans="1:5" ht="13.2">
      <c r="A745" s="536"/>
      <c r="B745" s="531" t="s">
        <v>246</v>
      </c>
      <c r="C745" s="531" t="s">
        <v>382</v>
      </c>
      <c r="D745" s="578">
        <v>19793.5</v>
      </c>
      <c r="E745" s="579">
        <v>5</v>
      </c>
    </row>
    <row r="746" spans="1:5" ht="13.2">
      <c r="A746" s="536"/>
      <c r="B746" s="536"/>
      <c r="C746" s="537" t="s">
        <v>384</v>
      </c>
      <c r="D746" s="580">
        <v>12658.5</v>
      </c>
      <c r="E746" s="581">
        <v>2</v>
      </c>
    </row>
    <row r="747" spans="1:5" ht="13.2">
      <c r="A747" s="536"/>
      <c r="B747" s="536"/>
      <c r="C747" s="537" t="s">
        <v>385</v>
      </c>
      <c r="D747" s="580">
        <v>9586.34</v>
      </c>
      <c r="E747" s="581">
        <v>1</v>
      </c>
    </row>
    <row r="748" spans="1:5" ht="13.2">
      <c r="A748" s="536"/>
      <c r="B748" s="531" t="s">
        <v>1613</v>
      </c>
      <c r="C748" s="532"/>
      <c r="D748" s="578">
        <v>42038.34</v>
      </c>
      <c r="E748" s="579">
        <v>8</v>
      </c>
    </row>
    <row r="749" spans="1:5" ht="13.2">
      <c r="A749" s="536"/>
      <c r="B749" s="531" t="s">
        <v>248</v>
      </c>
      <c r="C749" s="531" t="s">
        <v>382</v>
      </c>
      <c r="D749" s="578">
        <v>11876.1</v>
      </c>
      <c r="E749" s="579">
        <v>3</v>
      </c>
    </row>
    <row r="750" spans="1:5" ht="13.2">
      <c r="A750" s="536"/>
      <c r="B750" s="536"/>
      <c r="C750" s="537" t="s">
        <v>384</v>
      </c>
      <c r="D750" s="580">
        <v>12658.5</v>
      </c>
      <c r="E750" s="581">
        <v>2</v>
      </c>
    </row>
    <row r="751" spans="1:5" ht="13.2">
      <c r="A751" s="536"/>
      <c r="B751" s="536"/>
      <c r="C751" s="537" t="s">
        <v>385</v>
      </c>
      <c r="D751" s="580">
        <v>76690.720000000001</v>
      </c>
      <c r="E751" s="581">
        <v>8</v>
      </c>
    </row>
    <row r="752" spans="1:5" ht="13.2">
      <c r="A752" s="536"/>
      <c r="B752" s="531" t="s">
        <v>1614</v>
      </c>
      <c r="C752" s="532"/>
      <c r="D752" s="578">
        <v>101225.32</v>
      </c>
      <c r="E752" s="579">
        <v>13</v>
      </c>
    </row>
    <row r="753" spans="1:5" ht="13.2">
      <c r="A753" s="536"/>
      <c r="B753" s="531" t="s">
        <v>256</v>
      </c>
      <c r="C753" s="531" t="s">
        <v>376</v>
      </c>
      <c r="D753" s="578">
        <v>3580</v>
      </c>
      <c r="E753" s="579">
        <v>1</v>
      </c>
    </row>
    <row r="754" spans="1:5" ht="13.2">
      <c r="A754" s="536"/>
      <c r="B754" s="536"/>
      <c r="C754" s="537" t="s">
        <v>382</v>
      </c>
      <c r="D754" s="580">
        <v>11876.1</v>
      </c>
      <c r="E754" s="581">
        <v>3</v>
      </c>
    </row>
    <row r="755" spans="1:5" ht="13.2">
      <c r="A755" s="536"/>
      <c r="B755" s="536"/>
      <c r="C755" s="537" t="s">
        <v>384</v>
      </c>
      <c r="D755" s="580">
        <v>6329.25</v>
      </c>
      <c r="E755" s="581">
        <v>1</v>
      </c>
    </row>
    <row r="756" spans="1:5" ht="13.2">
      <c r="A756" s="536"/>
      <c r="B756" s="536"/>
      <c r="C756" s="537" t="s">
        <v>385</v>
      </c>
      <c r="D756" s="580">
        <v>9586.34</v>
      </c>
      <c r="E756" s="581">
        <v>1</v>
      </c>
    </row>
    <row r="757" spans="1:5" ht="13.2">
      <c r="A757" s="536"/>
      <c r="B757" s="536"/>
      <c r="C757" s="537" t="s">
        <v>387</v>
      </c>
      <c r="D757" s="580">
        <v>4241.42</v>
      </c>
      <c r="E757" s="581">
        <v>2</v>
      </c>
    </row>
    <row r="758" spans="1:5" ht="13.2">
      <c r="A758" s="536"/>
      <c r="B758" s="531" t="s">
        <v>1615</v>
      </c>
      <c r="C758" s="532"/>
      <c r="D758" s="578">
        <v>35613.11</v>
      </c>
      <c r="E758" s="579">
        <v>8</v>
      </c>
    </row>
    <row r="759" spans="1:5" ht="13.2">
      <c r="A759" s="536"/>
      <c r="B759" s="531" t="s">
        <v>259</v>
      </c>
      <c r="C759" s="531" t="s">
        <v>376</v>
      </c>
      <c r="D759" s="578">
        <v>5200</v>
      </c>
      <c r="E759" s="579">
        <v>2</v>
      </c>
    </row>
    <row r="760" spans="1:5" ht="13.2">
      <c r="A760" s="536"/>
      <c r="B760" s="536"/>
      <c r="C760" s="537" t="s">
        <v>387</v>
      </c>
      <c r="D760" s="580">
        <v>7573.52</v>
      </c>
      <c r="E760" s="581">
        <v>4</v>
      </c>
    </row>
    <row r="761" spans="1:5" ht="13.2">
      <c r="A761" s="536"/>
      <c r="B761" s="531" t="s">
        <v>1616</v>
      </c>
      <c r="C761" s="532"/>
      <c r="D761" s="578">
        <v>12773.52</v>
      </c>
      <c r="E761" s="579">
        <v>6</v>
      </c>
    </row>
    <row r="762" spans="1:5" ht="13.2">
      <c r="A762" s="536"/>
      <c r="B762" s="531" t="s">
        <v>260</v>
      </c>
      <c r="C762" s="531" t="s">
        <v>387</v>
      </c>
      <c r="D762" s="578">
        <v>8482.84</v>
      </c>
      <c r="E762" s="579">
        <v>4</v>
      </c>
    </row>
    <row r="763" spans="1:5" ht="13.2">
      <c r="A763" s="536"/>
      <c r="B763" s="531" t="s">
        <v>1617</v>
      </c>
      <c r="C763" s="532"/>
      <c r="D763" s="578">
        <v>8482.84</v>
      </c>
      <c r="E763" s="579">
        <v>4</v>
      </c>
    </row>
    <row r="764" spans="1:5" ht="13.2">
      <c r="A764" s="536"/>
      <c r="B764" s="531" t="s">
        <v>262</v>
      </c>
      <c r="C764" s="531" t="s">
        <v>376</v>
      </c>
      <c r="D764" s="578">
        <v>5200</v>
      </c>
      <c r="E764" s="579">
        <v>2</v>
      </c>
    </row>
    <row r="765" spans="1:5" ht="13.2">
      <c r="A765" s="536"/>
      <c r="B765" s="536"/>
      <c r="C765" s="537" t="s">
        <v>382</v>
      </c>
      <c r="D765" s="580">
        <v>10748.7</v>
      </c>
      <c r="E765" s="581">
        <v>3</v>
      </c>
    </row>
    <row r="766" spans="1:5" ht="13.2">
      <c r="A766" s="536"/>
      <c r="B766" s="536"/>
      <c r="C766" s="537" t="s">
        <v>384</v>
      </c>
      <c r="D766" s="580">
        <v>17376.54</v>
      </c>
      <c r="E766" s="581">
        <v>3</v>
      </c>
    </row>
    <row r="767" spans="1:5" ht="13.2">
      <c r="A767" s="536"/>
      <c r="B767" s="536"/>
      <c r="C767" s="537" t="s">
        <v>385</v>
      </c>
      <c r="D767" s="580">
        <v>202687.5</v>
      </c>
      <c r="E767" s="581">
        <v>22</v>
      </c>
    </row>
    <row r="768" spans="1:5" ht="13.2">
      <c r="A768" s="536"/>
      <c r="B768" s="536"/>
      <c r="C768" s="537" t="s">
        <v>387</v>
      </c>
      <c r="D768" s="580">
        <v>7573.52</v>
      </c>
      <c r="E768" s="581">
        <v>4</v>
      </c>
    </row>
    <row r="769" spans="1:5" ht="13.2">
      <c r="A769" s="536"/>
      <c r="B769" s="531" t="s">
        <v>1618</v>
      </c>
      <c r="C769" s="532"/>
      <c r="D769" s="578">
        <v>243586.25999999998</v>
      </c>
      <c r="E769" s="579">
        <v>34</v>
      </c>
    </row>
    <row r="770" spans="1:5" ht="13.2">
      <c r="A770" s="536"/>
      <c r="B770" s="531" t="s">
        <v>271</v>
      </c>
      <c r="C770" s="531" t="s">
        <v>382</v>
      </c>
      <c r="D770" s="578">
        <v>43545.7</v>
      </c>
      <c r="E770" s="579">
        <v>11</v>
      </c>
    </row>
    <row r="771" spans="1:5" ht="13.2">
      <c r="A771" s="536"/>
      <c r="B771" s="536"/>
      <c r="C771" s="537" t="s">
        <v>384</v>
      </c>
      <c r="D771" s="580">
        <v>12658.5</v>
      </c>
      <c r="E771" s="581">
        <v>2</v>
      </c>
    </row>
    <row r="772" spans="1:5" ht="13.2">
      <c r="A772" s="536"/>
      <c r="B772" s="536"/>
      <c r="C772" s="537" t="s">
        <v>385</v>
      </c>
      <c r="D772" s="580">
        <v>28759.02</v>
      </c>
      <c r="E772" s="581">
        <v>3</v>
      </c>
    </row>
    <row r="773" spans="1:5" ht="13.2">
      <c r="A773" s="536"/>
      <c r="B773" s="531" t="s">
        <v>1619</v>
      </c>
      <c r="C773" s="532"/>
      <c r="D773" s="578">
        <v>84963.22</v>
      </c>
      <c r="E773" s="579">
        <v>16</v>
      </c>
    </row>
    <row r="774" spans="1:5" ht="13.2">
      <c r="A774" s="536"/>
      <c r="B774" s="531" t="s">
        <v>274</v>
      </c>
      <c r="C774" s="531" t="s">
        <v>382</v>
      </c>
      <c r="D774" s="578">
        <v>11876.1</v>
      </c>
      <c r="E774" s="579">
        <v>3</v>
      </c>
    </row>
    <row r="775" spans="1:5" ht="13.2">
      <c r="A775" s="536"/>
      <c r="B775" s="536"/>
      <c r="C775" s="537" t="s">
        <v>384</v>
      </c>
      <c r="D775" s="580">
        <v>6329.25</v>
      </c>
      <c r="E775" s="581">
        <v>1</v>
      </c>
    </row>
    <row r="776" spans="1:5" ht="13.2">
      <c r="A776" s="536"/>
      <c r="B776" s="536"/>
      <c r="C776" s="537" t="s">
        <v>385</v>
      </c>
      <c r="D776" s="580">
        <v>28759.02</v>
      </c>
      <c r="E776" s="581">
        <v>3</v>
      </c>
    </row>
    <row r="777" spans="1:5" ht="13.2">
      <c r="A777" s="536"/>
      <c r="B777" s="536"/>
      <c r="C777" s="537" t="s">
        <v>387</v>
      </c>
      <c r="D777" s="580">
        <v>7018.85</v>
      </c>
      <c r="E777" s="581">
        <v>5</v>
      </c>
    </row>
    <row r="778" spans="1:5" ht="13.2">
      <c r="A778" s="536"/>
      <c r="B778" s="531" t="s">
        <v>1620</v>
      </c>
      <c r="C778" s="532"/>
      <c r="D778" s="578">
        <v>53983.219999999994</v>
      </c>
      <c r="E778" s="579">
        <v>12</v>
      </c>
    </row>
    <row r="779" spans="1:5" ht="13.2">
      <c r="A779" s="536"/>
      <c r="B779" s="531" t="s">
        <v>275</v>
      </c>
      <c r="C779" s="531" t="s">
        <v>376</v>
      </c>
      <c r="D779" s="578">
        <v>3580</v>
      </c>
      <c r="E779" s="579">
        <v>1</v>
      </c>
    </row>
    <row r="780" spans="1:5" ht="13.2">
      <c r="A780" s="536"/>
      <c r="B780" s="536"/>
      <c r="C780" s="537" t="s">
        <v>382</v>
      </c>
      <c r="D780" s="580">
        <v>15834.8</v>
      </c>
      <c r="E780" s="581">
        <v>4</v>
      </c>
    </row>
    <row r="781" spans="1:5" ht="13.2">
      <c r="A781" s="536"/>
      <c r="B781" s="536"/>
      <c r="C781" s="537" t="s">
        <v>384</v>
      </c>
      <c r="D781" s="580">
        <v>12658.5</v>
      </c>
      <c r="E781" s="581">
        <v>2</v>
      </c>
    </row>
    <row r="782" spans="1:5" ht="13.2">
      <c r="A782" s="536"/>
      <c r="B782" s="536"/>
      <c r="C782" s="537" t="s">
        <v>385</v>
      </c>
      <c r="D782" s="580">
        <v>115036.08</v>
      </c>
      <c r="E782" s="581">
        <v>13</v>
      </c>
    </row>
    <row r="783" spans="1:5" ht="13.2">
      <c r="A783" s="536"/>
      <c r="B783" s="536"/>
      <c r="C783" s="537" t="s">
        <v>387</v>
      </c>
      <c r="D783" s="580">
        <v>23327.809999999998</v>
      </c>
      <c r="E783" s="581">
        <v>11</v>
      </c>
    </row>
    <row r="784" spans="1:5" ht="13.2">
      <c r="A784" s="536"/>
      <c r="B784" s="531" t="s">
        <v>1621</v>
      </c>
      <c r="C784" s="532"/>
      <c r="D784" s="578">
        <v>170437.19</v>
      </c>
      <c r="E784" s="579">
        <v>31</v>
      </c>
    </row>
    <row r="785" spans="1:5" ht="13.2">
      <c r="A785" s="536"/>
      <c r="B785" s="531" t="s">
        <v>285</v>
      </c>
      <c r="C785" s="531" t="s">
        <v>382</v>
      </c>
      <c r="D785" s="578">
        <v>23752.2</v>
      </c>
      <c r="E785" s="579">
        <v>6</v>
      </c>
    </row>
    <row r="786" spans="1:5" ht="13.2">
      <c r="A786" s="536"/>
      <c r="B786" s="536"/>
      <c r="C786" s="537" t="s">
        <v>384</v>
      </c>
      <c r="D786" s="580">
        <v>12658.5</v>
      </c>
      <c r="E786" s="581">
        <v>2</v>
      </c>
    </row>
    <row r="787" spans="1:5" ht="13.2">
      <c r="A787" s="536"/>
      <c r="B787" s="536"/>
      <c r="C787" s="537" t="s">
        <v>385</v>
      </c>
      <c r="D787" s="580">
        <v>76690.720000000001</v>
      </c>
      <c r="E787" s="581">
        <v>8</v>
      </c>
    </row>
    <row r="788" spans="1:5" ht="13.2">
      <c r="A788" s="536"/>
      <c r="B788" s="536"/>
      <c r="C788" s="537" t="s">
        <v>387</v>
      </c>
      <c r="D788" s="580">
        <v>2120.71</v>
      </c>
      <c r="E788" s="581">
        <v>1</v>
      </c>
    </row>
    <row r="789" spans="1:5" ht="13.2">
      <c r="A789" s="536"/>
      <c r="B789" s="531" t="s">
        <v>1622</v>
      </c>
      <c r="C789" s="532"/>
      <c r="D789" s="578">
        <v>115222.13</v>
      </c>
      <c r="E789" s="579">
        <v>17</v>
      </c>
    </row>
    <row r="790" spans="1:5" ht="13.2">
      <c r="A790" s="536"/>
      <c r="B790" s="531" t="s">
        <v>287</v>
      </c>
      <c r="C790" s="531" t="s">
        <v>376</v>
      </c>
      <c r="D790" s="578">
        <v>12360</v>
      </c>
      <c r="E790" s="579">
        <v>4</v>
      </c>
    </row>
    <row r="791" spans="1:5" ht="13.2">
      <c r="A791" s="536"/>
      <c r="B791" s="536"/>
      <c r="C791" s="537" t="s">
        <v>382</v>
      </c>
      <c r="D791" s="580">
        <v>63339.199999999997</v>
      </c>
      <c r="E791" s="581">
        <v>16</v>
      </c>
    </row>
    <row r="792" spans="1:5" ht="13.2">
      <c r="A792" s="536"/>
      <c r="B792" s="536"/>
      <c r="C792" s="537" t="s">
        <v>384</v>
      </c>
      <c r="D792" s="580">
        <v>6329.25</v>
      </c>
      <c r="E792" s="581">
        <v>1</v>
      </c>
    </row>
    <row r="793" spans="1:5" ht="13.2">
      <c r="A793" s="536"/>
      <c r="B793" s="536"/>
      <c r="C793" s="537" t="s">
        <v>385</v>
      </c>
      <c r="D793" s="580">
        <v>210899.47999999998</v>
      </c>
      <c r="E793" s="581">
        <v>22</v>
      </c>
    </row>
    <row r="794" spans="1:5" ht="13.2">
      <c r="A794" s="536"/>
      <c r="B794" s="536"/>
      <c r="C794" s="537" t="s">
        <v>387</v>
      </c>
      <c r="D794" s="580">
        <v>23327.809999999998</v>
      </c>
      <c r="E794" s="581">
        <v>11</v>
      </c>
    </row>
    <row r="795" spans="1:5" ht="13.2">
      <c r="A795" s="536"/>
      <c r="B795" s="531" t="s">
        <v>1623</v>
      </c>
      <c r="C795" s="532"/>
      <c r="D795" s="578">
        <v>316255.74</v>
      </c>
      <c r="E795" s="579">
        <v>54</v>
      </c>
    </row>
    <row r="796" spans="1:5" ht="13.2">
      <c r="A796" s="536"/>
      <c r="B796" s="531" t="s">
        <v>289</v>
      </c>
      <c r="C796" s="531" t="s">
        <v>376</v>
      </c>
      <c r="D796" s="578">
        <v>5200</v>
      </c>
      <c r="E796" s="579">
        <v>2</v>
      </c>
    </row>
    <row r="797" spans="1:5" ht="13.2">
      <c r="A797" s="536"/>
      <c r="B797" s="536"/>
      <c r="C797" s="537" t="s">
        <v>382</v>
      </c>
      <c r="D797" s="580">
        <v>15834.8</v>
      </c>
      <c r="E797" s="581">
        <v>4</v>
      </c>
    </row>
    <row r="798" spans="1:5" ht="13.2">
      <c r="A798" s="536"/>
      <c r="B798" s="536"/>
      <c r="C798" s="537" t="s">
        <v>384</v>
      </c>
      <c r="D798" s="580">
        <v>6329.25</v>
      </c>
      <c r="E798" s="581">
        <v>1</v>
      </c>
    </row>
    <row r="799" spans="1:5" ht="13.2">
      <c r="A799" s="536"/>
      <c r="B799" s="536"/>
      <c r="C799" s="537" t="s">
        <v>385</v>
      </c>
      <c r="D799" s="580">
        <v>57518.04</v>
      </c>
      <c r="E799" s="581">
        <v>6</v>
      </c>
    </row>
    <row r="800" spans="1:5" ht="13.2">
      <c r="A800" s="536"/>
      <c r="B800" s="536"/>
      <c r="C800" s="537" t="s">
        <v>387</v>
      </c>
      <c r="D800" s="580">
        <v>93817.41</v>
      </c>
      <c r="E800" s="581">
        <v>51</v>
      </c>
    </row>
    <row r="801" spans="1:5" ht="13.2">
      <c r="A801" s="536"/>
      <c r="B801" s="531" t="s">
        <v>1624</v>
      </c>
      <c r="C801" s="532"/>
      <c r="D801" s="578">
        <v>178699.5</v>
      </c>
      <c r="E801" s="579">
        <v>64</v>
      </c>
    </row>
    <row r="802" spans="1:5" ht="13.2">
      <c r="A802" s="536"/>
      <c r="B802" s="531" t="s">
        <v>297</v>
      </c>
      <c r="C802" s="531" t="s">
        <v>376</v>
      </c>
      <c r="D802" s="578">
        <v>5200</v>
      </c>
      <c r="E802" s="579">
        <v>2</v>
      </c>
    </row>
    <row r="803" spans="1:5" ht="13.2">
      <c r="A803" s="536"/>
      <c r="B803" s="536"/>
      <c r="C803" s="537" t="s">
        <v>384</v>
      </c>
      <c r="D803" s="580">
        <v>25317</v>
      </c>
      <c r="E803" s="581">
        <v>4</v>
      </c>
    </row>
    <row r="804" spans="1:5" ht="13.2">
      <c r="A804" s="536"/>
      <c r="B804" s="536"/>
      <c r="C804" s="537" t="s">
        <v>387</v>
      </c>
      <c r="D804" s="580">
        <v>8482.84</v>
      </c>
      <c r="E804" s="581">
        <v>4</v>
      </c>
    </row>
    <row r="805" spans="1:5" ht="13.2">
      <c r="A805" s="536"/>
      <c r="B805" s="531" t="s">
        <v>1625</v>
      </c>
      <c r="C805" s="532"/>
      <c r="D805" s="578">
        <v>38999.839999999997</v>
      </c>
      <c r="E805" s="579">
        <v>10</v>
      </c>
    </row>
    <row r="806" spans="1:5" ht="13.2">
      <c r="A806" s="536"/>
      <c r="B806" s="531" t="s">
        <v>301</v>
      </c>
      <c r="C806" s="531" t="s">
        <v>382</v>
      </c>
      <c r="D806" s="578">
        <v>27710.9</v>
      </c>
      <c r="E806" s="579">
        <v>7</v>
      </c>
    </row>
    <row r="807" spans="1:5" ht="13.2">
      <c r="A807" s="536"/>
      <c r="B807" s="536"/>
      <c r="C807" s="537" t="s">
        <v>387</v>
      </c>
      <c r="D807" s="580">
        <v>103914.79000000001</v>
      </c>
      <c r="E807" s="581">
        <v>49</v>
      </c>
    </row>
    <row r="808" spans="1:5" ht="13.2">
      <c r="A808" s="536"/>
      <c r="B808" s="531" t="s">
        <v>1626</v>
      </c>
      <c r="C808" s="532"/>
      <c r="D808" s="578">
        <v>131625.69</v>
      </c>
      <c r="E808" s="579">
        <v>56</v>
      </c>
    </row>
    <row r="809" spans="1:5" ht="13.2">
      <c r="A809" s="536"/>
      <c r="B809" s="531" t="s">
        <v>303</v>
      </c>
      <c r="C809" s="531" t="s">
        <v>376</v>
      </c>
      <c r="D809" s="578">
        <v>5200</v>
      </c>
      <c r="E809" s="579">
        <v>2</v>
      </c>
    </row>
    <row r="810" spans="1:5" ht="13.2">
      <c r="A810" s="536"/>
      <c r="B810" s="536"/>
      <c r="C810" s="537" t="s">
        <v>382</v>
      </c>
      <c r="D810" s="580">
        <v>7165.8</v>
      </c>
      <c r="E810" s="581">
        <v>2</v>
      </c>
    </row>
    <row r="811" spans="1:5" ht="13.2">
      <c r="A811" s="536"/>
      <c r="B811" s="536"/>
      <c r="C811" s="537" t="s">
        <v>384</v>
      </c>
      <c r="D811" s="580">
        <v>11584.36</v>
      </c>
      <c r="E811" s="581">
        <v>2</v>
      </c>
    </row>
    <row r="812" spans="1:5" ht="13.2">
      <c r="A812" s="536"/>
      <c r="B812" s="536"/>
      <c r="C812" s="537" t="s">
        <v>385</v>
      </c>
      <c r="D812" s="580">
        <v>75718.8</v>
      </c>
      <c r="E812" s="581">
        <v>9</v>
      </c>
    </row>
    <row r="813" spans="1:5" ht="13.2">
      <c r="A813" s="536"/>
      <c r="B813" s="536"/>
      <c r="C813" s="537" t="s">
        <v>387</v>
      </c>
      <c r="D813" s="580">
        <v>7573.52</v>
      </c>
      <c r="E813" s="581">
        <v>4</v>
      </c>
    </row>
    <row r="814" spans="1:5" ht="13.2">
      <c r="A814" s="536"/>
      <c r="B814" s="531" t="s">
        <v>1627</v>
      </c>
      <c r="C814" s="532"/>
      <c r="D814" s="578">
        <v>107242.48000000001</v>
      </c>
      <c r="E814" s="579">
        <v>19</v>
      </c>
    </row>
    <row r="815" spans="1:5" ht="13.2">
      <c r="A815" s="536"/>
      <c r="B815" s="531" t="s">
        <v>305</v>
      </c>
      <c r="C815" s="531" t="s">
        <v>382</v>
      </c>
      <c r="D815" s="578">
        <v>3958.7</v>
      </c>
      <c r="E815" s="579">
        <v>1</v>
      </c>
    </row>
    <row r="816" spans="1:5" ht="13.2">
      <c r="A816" s="536"/>
      <c r="B816" s="536"/>
      <c r="C816" s="537" t="s">
        <v>387</v>
      </c>
      <c r="D816" s="580">
        <v>4241.42</v>
      </c>
      <c r="E816" s="581">
        <v>2</v>
      </c>
    </row>
    <row r="817" spans="1:5" ht="13.2">
      <c r="A817" s="536"/>
      <c r="B817" s="531" t="s">
        <v>1545</v>
      </c>
      <c r="C817" s="532"/>
      <c r="D817" s="578">
        <v>8200.119999999999</v>
      </c>
      <c r="E817" s="579">
        <v>3</v>
      </c>
    </row>
    <row r="818" spans="1:5" ht="13.2">
      <c r="A818" s="536"/>
      <c r="B818" s="531" t="s">
        <v>309</v>
      </c>
      <c r="C818" s="531" t="s">
        <v>376</v>
      </c>
      <c r="D818" s="578">
        <v>6180</v>
      </c>
      <c r="E818" s="579">
        <v>2</v>
      </c>
    </row>
    <row r="819" spans="1:5" ht="13.2">
      <c r="A819" s="536"/>
      <c r="B819" s="536"/>
      <c r="C819" s="537" t="s">
        <v>382</v>
      </c>
      <c r="D819" s="580">
        <v>27710.9</v>
      </c>
      <c r="E819" s="581">
        <v>7</v>
      </c>
    </row>
    <row r="820" spans="1:5" ht="13.2">
      <c r="A820" s="536"/>
      <c r="B820" s="536"/>
      <c r="C820" s="537" t="s">
        <v>384</v>
      </c>
      <c r="D820" s="580">
        <v>37975.5</v>
      </c>
      <c r="E820" s="581">
        <v>6</v>
      </c>
    </row>
    <row r="821" spans="1:5" ht="13.2">
      <c r="A821" s="536"/>
      <c r="B821" s="536"/>
      <c r="C821" s="537" t="s">
        <v>385</v>
      </c>
      <c r="D821" s="580">
        <v>594353.07999999996</v>
      </c>
      <c r="E821" s="581">
        <v>62</v>
      </c>
    </row>
    <row r="822" spans="1:5" ht="13.2">
      <c r="A822" s="536"/>
      <c r="B822" s="536"/>
      <c r="C822" s="537" t="s">
        <v>387</v>
      </c>
      <c r="D822" s="580">
        <v>8482.84</v>
      </c>
      <c r="E822" s="581">
        <v>4</v>
      </c>
    </row>
    <row r="823" spans="1:5" ht="13.2">
      <c r="A823" s="536"/>
      <c r="B823" s="531" t="s">
        <v>1628</v>
      </c>
      <c r="C823" s="532"/>
      <c r="D823" s="578">
        <v>674702.32</v>
      </c>
      <c r="E823" s="579">
        <v>81</v>
      </c>
    </row>
    <row r="824" spans="1:5" ht="13.2">
      <c r="A824" s="536"/>
      <c r="B824" s="531" t="s">
        <v>313</v>
      </c>
      <c r="C824" s="531" t="s">
        <v>376</v>
      </c>
      <c r="D824" s="578">
        <v>5200</v>
      </c>
      <c r="E824" s="579">
        <v>2</v>
      </c>
    </row>
    <row r="825" spans="1:5" ht="13.2">
      <c r="A825" s="536"/>
      <c r="B825" s="536"/>
      <c r="C825" s="537" t="s">
        <v>382</v>
      </c>
      <c r="D825" s="580">
        <v>39587</v>
      </c>
      <c r="E825" s="581">
        <v>10</v>
      </c>
    </row>
    <row r="826" spans="1:5" ht="13.2">
      <c r="A826" s="536"/>
      <c r="B826" s="536"/>
      <c r="C826" s="537" t="s">
        <v>384</v>
      </c>
      <c r="D826" s="580">
        <v>44304.75</v>
      </c>
      <c r="E826" s="581">
        <v>7</v>
      </c>
    </row>
    <row r="827" spans="1:5" ht="13.2">
      <c r="A827" s="536"/>
      <c r="B827" s="536"/>
      <c r="C827" s="537" t="s">
        <v>387</v>
      </c>
      <c r="D827" s="580">
        <v>40293.49</v>
      </c>
      <c r="E827" s="581">
        <v>19</v>
      </c>
    </row>
    <row r="828" spans="1:5" ht="13.2">
      <c r="A828" s="536"/>
      <c r="B828" s="531" t="s">
        <v>1629</v>
      </c>
      <c r="C828" s="532"/>
      <c r="D828" s="578">
        <v>129385.23999999999</v>
      </c>
      <c r="E828" s="579">
        <v>38</v>
      </c>
    </row>
    <row r="829" spans="1:5" ht="13.2">
      <c r="A829" s="536"/>
      <c r="B829" s="531" t="s">
        <v>315</v>
      </c>
      <c r="C829" s="531" t="s">
        <v>376</v>
      </c>
      <c r="D829" s="578">
        <v>3580</v>
      </c>
      <c r="E829" s="579">
        <v>1</v>
      </c>
    </row>
    <row r="830" spans="1:5" ht="13.2">
      <c r="A830" s="536"/>
      <c r="B830" s="536"/>
      <c r="C830" s="537" t="s">
        <v>382</v>
      </c>
      <c r="D830" s="580">
        <v>77295</v>
      </c>
      <c r="E830" s="581">
        <v>20</v>
      </c>
    </row>
    <row r="831" spans="1:5" ht="13.2">
      <c r="A831" s="536"/>
      <c r="B831" s="536"/>
      <c r="C831" s="537" t="s">
        <v>387</v>
      </c>
      <c r="D831" s="580">
        <v>68392.12</v>
      </c>
      <c r="E831" s="581">
        <v>33</v>
      </c>
    </row>
    <row r="832" spans="1:5" ht="13.2">
      <c r="A832" s="536"/>
      <c r="B832" s="531" t="s">
        <v>1630</v>
      </c>
      <c r="C832" s="532"/>
      <c r="D832" s="578">
        <v>149267.12</v>
      </c>
      <c r="E832" s="579">
        <v>54</v>
      </c>
    </row>
    <row r="833" spans="1:5" ht="13.2">
      <c r="A833" s="536"/>
      <c r="B833" s="531" t="s">
        <v>318</v>
      </c>
      <c r="C833" s="531" t="s">
        <v>382</v>
      </c>
      <c r="D833" s="578">
        <v>11876.1</v>
      </c>
      <c r="E833" s="579">
        <v>3</v>
      </c>
    </row>
    <row r="834" spans="1:5" ht="13.2">
      <c r="A834" s="536"/>
      <c r="B834" s="536"/>
      <c r="C834" s="537" t="s">
        <v>384</v>
      </c>
      <c r="D834" s="580">
        <v>12658.5</v>
      </c>
      <c r="E834" s="581">
        <v>2</v>
      </c>
    </row>
    <row r="835" spans="1:5" ht="13.2">
      <c r="A835" s="536"/>
      <c r="B835" s="536"/>
      <c r="C835" s="537" t="s">
        <v>385</v>
      </c>
      <c r="D835" s="580">
        <v>38345.360000000001</v>
      </c>
      <c r="E835" s="581">
        <v>4</v>
      </c>
    </row>
    <row r="836" spans="1:5" ht="13.2">
      <c r="A836" s="536"/>
      <c r="B836" s="536"/>
      <c r="C836" s="537" t="s">
        <v>387</v>
      </c>
      <c r="D836" s="580">
        <v>2120.71</v>
      </c>
      <c r="E836" s="581">
        <v>1</v>
      </c>
    </row>
    <row r="837" spans="1:5" ht="13.2">
      <c r="A837" s="536"/>
      <c r="B837" s="531" t="s">
        <v>1631</v>
      </c>
      <c r="C837" s="532"/>
      <c r="D837" s="578">
        <v>65000.67</v>
      </c>
      <c r="E837" s="579">
        <v>10</v>
      </c>
    </row>
    <row r="838" spans="1:5" ht="13.2">
      <c r="A838" s="536"/>
      <c r="B838" s="531" t="s">
        <v>319</v>
      </c>
      <c r="C838" s="531" t="s">
        <v>376</v>
      </c>
      <c r="D838" s="578">
        <v>5200</v>
      </c>
      <c r="E838" s="579">
        <v>2</v>
      </c>
    </row>
    <row r="839" spans="1:5" ht="13.2">
      <c r="A839" s="536"/>
      <c r="B839" s="536"/>
      <c r="C839" s="537" t="s">
        <v>384</v>
      </c>
      <c r="D839" s="580">
        <v>12871.5</v>
      </c>
      <c r="E839" s="581">
        <v>3</v>
      </c>
    </row>
    <row r="840" spans="1:5" ht="13.2">
      <c r="A840" s="536"/>
      <c r="B840" s="536"/>
      <c r="C840" s="537" t="s">
        <v>385</v>
      </c>
      <c r="D840" s="580">
        <v>81016</v>
      </c>
      <c r="E840" s="581">
        <v>13</v>
      </c>
    </row>
    <row r="841" spans="1:5" ht="13.2">
      <c r="A841" s="536"/>
      <c r="B841" s="536"/>
      <c r="C841" s="537" t="s">
        <v>387</v>
      </c>
      <c r="D841" s="580">
        <v>5610</v>
      </c>
      <c r="E841" s="581">
        <v>4</v>
      </c>
    </row>
    <row r="842" spans="1:5" ht="13.2">
      <c r="A842" s="536"/>
      <c r="B842" s="531" t="s">
        <v>1632</v>
      </c>
      <c r="C842" s="532"/>
      <c r="D842" s="578">
        <v>104697.5</v>
      </c>
      <c r="E842" s="579">
        <v>22</v>
      </c>
    </row>
    <row r="843" spans="1:5" ht="13.2">
      <c r="A843" s="536"/>
      <c r="B843" s="531" t="s">
        <v>321</v>
      </c>
      <c r="C843" s="531" t="s">
        <v>376</v>
      </c>
      <c r="D843" s="578">
        <v>2600</v>
      </c>
      <c r="E843" s="579">
        <v>1</v>
      </c>
    </row>
    <row r="844" spans="1:5" ht="13.2">
      <c r="A844" s="536"/>
      <c r="B844" s="536"/>
      <c r="C844" s="537" t="s">
        <v>382</v>
      </c>
      <c r="D844" s="580">
        <v>11876.1</v>
      </c>
      <c r="E844" s="581">
        <v>3</v>
      </c>
    </row>
    <row r="845" spans="1:5" ht="13.2">
      <c r="A845" s="536"/>
      <c r="B845" s="536"/>
      <c r="C845" s="537" t="s">
        <v>384</v>
      </c>
      <c r="D845" s="580">
        <v>6329.25</v>
      </c>
      <c r="E845" s="581">
        <v>1</v>
      </c>
    </row>
    <row r="846" spans="1:5" ht="13.2">
      <c r="A846" s="536"/>
      <c r="B846" s="536"/>
      <c r="C846" s="537" t="s">
        <v>385</v>
      </c>
      <c r="D846" s="580">
        <v>191726.8</v>
      </c>
      <c r="E846" s="581">
        <v>20</v>
      </c>
    </row>
    <row r="847" spans="1:5" ht="13.2">
      <c r="A847" s="536"/>
      <c r="B847" s="536"/>
      <c r="C847" s="537" t="s">
        <v>387</v>
      </c>
      <c r="D847" s="580">
        <v>4241.42</v>
      </c>
      <c r="E847" s="581">
        <v>2</v>
      </c>
    </row>
    <row r="848" spans="1:5" ht="13.2">
      <c r="A848" s="536"/>
      <c r="B848" s="531" t="s">
        <v>1633</v>
      </c>
      <c r="C848" s="532"/>
      <c r="D848" s="578">
        <v>216773.57</v>
      </c>
      <c r="E848" s="579">
        <v>27</v>
      </c>
    </row>
    <row r="849" spans="1:5" ht="13.2">
      <c r="A849" s="536"/>
      <c r="B849" s="531" t="s">
        <v>323</v>
      </c>
      <c r="C849" s="531" t="s">
        <v>376</v>
      </c>
      <c r="D849" s="578">
        <v>5200</v>
      </c>
      <c r="E849" s="579">
        <v>2</v>
      </c>
    </row>
    <row r="850" spans="1:5" ht="13.2">
      <c r="A850" s="536"/>
      <c r="B850" s="536"/>
      <c r="C850" s="537" t="s">
        <v>382</v>
      </c>
      <c r="D850" s="580">
        <v>55421.799999999996</v>
      </c>
      <c r="E850" s="581">
        <v>14</v>
      </c>
    </row>
    <row r="851" spans="1:5" ht="13.2">
      <c r="A851" s="536"/>
      <c r="B851" s="536"/>
      <c r="C851" s="537" t="s">
        <v>384</v>
      </c>
      <c r="D851" s="580">
        <v>18987.75</v>
      </c>
      <c r="E851" s="581">
        <v>3</v>
      </c>
    </row>
    <row r="852" spans="1:5" ht="13.2">
      <c r="A852" s="536"/>
      <c r="B852" s="536"/>
      <c r="C852" s="537" t="s">
        <v>385</v>
      </c>
      <c r="D852" s="580">
        <v>38345.360000000001</v>
      </c>
      <c r="E852" s="581">
        <v>4</v>
      </c>
    </row>
    <row r="853" spans="1:5" ht="13.2">
      <c r="A853" s="536"/>
      <c r="B853" s="536"/>
      <c r="C853" s="537" t="s">
        <v>387</v>
      </c>
      <c r="D853" s="580">
        <v>14844.97</v>
      </c>
      <c r="E853" s="581">
        <v>7</v>
      </c>
    </row>
    <row r="854" spans="1:5" ht="13.2">
      <c r="A854" s="536"/>
      <c r="B854" s="531" t="s">
        <v>1634</v>
      </c>
      <c r="C854" s="532"/>
      <c r="D854" s="578">
        <v>132799.87999999998</v>
      </c>
      <c r="E854" s="579">
        <v>30</v>
      </c>
    </row>
    <row r="855" spans="1:5" ht="13.2">
      <c r="A855" s="536"/>
      <c r="B855" s="531" t="s">
        <v>324</v>
      </c>
      <c r="C855" s="531" t="s">
        <v>382</v>
      </c>
      <c r="D855" s="578">
        <v>39587</v>
      </c>
      <c r="E855" s="579">
        <v>10</v>
      </c>
    </row>
    <row r="856" spans="1:5" ht="13.2">
      <c r="A856" s="536"/>
      <c r="B856" s="536"/>
      <c r="C856" s="537" t="s">
        <v>385</v>
      </c>
      <c r="D856" s="580">
        <v>38345.360000000001</v>
      </c>
      <c r="E856" s="581">
        <v>4</v>
      </c>
    </row>
    <row r="857" spans="1:5" ht="13.2">
      <c r="A857" s="536"/>
      <c r="B857" s="536"/>
      <c r="C857" s="537" t="s">
        <v>387</v>
      </c>
      <c r="D857" s="580">
        <v>4241.42</v>
      </c>
      <c r="E857" s="581">
        <v>2</v>
      </c>
    </row>
    <row r="858" spans="1:5" ht="13.2">
      <c r="A858" s="536"/>
      <c r="B858" s="531" t="s">
        <v>1635</v>
      </c>
      <c r="C858" s="532"/>
      <c r="D858" s="578">
        <v>82173.78</v>
      </c>
      <c r="E858" s="579">
        <v>16</v>
      </c>
    </row>
    <row r="859" spans="1:5" ht="13.2">
      <c r="A859" s="536"/>
      <c r="B859" s="531" t="s">
        <v>327</v>
      </c>
      <c r="C859" s="531" t="s">
        <v>376</v>
      </c>
      <c r="D859" s="578">
        <v>5200</v>
      </c>
      <c r="E859" s="579">
        <v>2</v>
      </c>
    </row>
    <row r="860" spans="1:5" ht="13.2">
      <c r="A860" s="536"/>
      <c r="B860" s="536"/>
      <c r="C860" s="537" t="s">
        <v>382</v>
      </c>
      <c r="D860" s="580">
        <v>7917.4</v>
      </c>
      <c r="E860" s="581">
        <v>2</v>
      </c>
    </row>
    <row r="861" spans="1:5" ht="13.2">
      <c r="A861" s="536"/>
      <c r="B861" s="536"/>
      <c r="C861" s="537" t="s">
        <v>384</v>
      </c>
      <c r="D861" s="580">
        <v>31646.25</v>
      </c>
      <c r="E861" s="581">
        <v>5</v>
      </c>
    </row>
    <row r="862" spans="1:5" ht="13.2">
      <c r="A862" s="536"/>
      <c r="B862" s="536"/>
      <c r="C862" s="537" t="s">
        <v>387</v>
      </c>
      <c r="D862" s="580">
        <v>10603.55</v>
      </c>
      <c r="E862" s="581">
        <v>5</v>
      </c>
    </row>
    <row r="863" spans="1:5" ht="13.2">
      <c r="A863" s="536"/>
      <c r="B863" s="531" t="s">
        <v>1636</v>
      </c>
      <c r="C863" s="532"/>
      <c r="D863" s="578">
        <v>55367.199999999997</v>
      </c>
      <c r="E863" s="579">
        <v>14</v>
      </c>
    </row>
    <row r="864" spans="1:5" ht="13.2">
      <c r="A864" s="536"/>
      <c r="B864" s="531" t="s">
        <v>329</v>
      </c>
      <c r="C864" s="531" t="s">
        <v>376</v>
      </c>
      <c r="D864" s="578">
        <v>7160</v>
      </c>
      <c r="E864" s="579">
        <v>2</v>
      </c>
    </row>
    <row r="865" spans="1:5" ht="13.2">
      <c r="A865" s="536"/>
      <c r="B865" s="536"/>
      <c r="C865" s="537" t="s">
        <v>382</v>
      </c>
      <c r="D865" s="580">
        <v>19793.5</v>
      </c>
      <c r="E865" s="581">
        <v>5</v>
      </c>
    </row>
    <row r="866" spans="1:5" ht="13.2">
      <c r="A866" s="536"/>
      <c r="B866" s="536"/>
      <c r="C866" s="537" t="s">
        <v>385</v>
      </c>
      <c r="D866" s="580">
        <v>9586.34</v>
      </c>
      <c r="E866" s="581">
        <v>1</v>
      </c>
    </row>
    <row r="867" spans="1:5" ht="13.2">
      <c r="A867" s="536"/>
      <c r="B867" s="536"/>
      <c r="C867" s="537" t="s">
        <v>387</v>
      </c>
      <c r="D867" s="580">
        <v>38172.78</v>
      </c>
      <c r="E867" s="581">
        <v>18</v>
      </c>
    </row>
    <row r="868" spans="1:5" ht="13.2">
      <c r="A868" s="536"/>
      <c r="B868" s="531" t="s">
        <v>1637</v>
      </c>
      <c r="C868" s="532"/>
      <c r="D868" s="578">
        <v>74712.62</v>
      </c>
      <c r="E868" s="579">
        <v>26</v>
      </c>
    </row>
    <row r="869" spans="1:5" ht="13.2">
      <c r="A869" s="536"/>
      <c r="B869" s="531" t="s">
        <v>330</v>
      </c>
      <c r="C869" s="531" t="s">
        <v>376</v>
      </c>
      <c r="D869" s="578">
        <v>5200</v>
      </c>
      <c r="E869" s="579">
        <v>2</v>
      </c>
    </row>
    <row r="870" spans="1:5" ht="13.2">
      <c r="A870" s="536"/>
      <c r="B870" s="536"/>
      <c r="C870" s="537" t="s">
        <v>387</v>
      </c>
      <c r="D870" s="580">
        <v>8482.84</v>
      </c>
      <c r="E870" s="581">
        <v>4</v>
      </c>
    </row>
    <row r="871" spans="1:5" ht="13.2">
      <c r="A871" s="536"/>
      <c r="B871" s="531" t="s">
        <v>1638</v>
      </c>
      <c r="C871" s="532"/>
      <c r="D871" s="578">
        <v>13682.84</v>
      </c>
      <c r="E871" s="579">
        <v>6</v>
      </c>
    </row>
    <row r="872" spans="1:5" ht="13.2">
      <c r="A872" s="536"/>
      <c r="B872" s="531" t="s">
        <v>341</v>
      </c>
      <c r="C872" s="531" t="s">
        <v>376</v>
      </c>
      <c r="D872" s="578">
        <v>7160</v>
      </c>
      <c r="E872" s="579">
        <v>2</v>
      </c>
    </row>
    <row r="873" spans="1:5" ht="13.2">
      <c r="A873" s="536"/>
      <c r="B873" s="536"/>
      <c r="C873" s="537" t="s">
        <v>384</v>
      </c>
      <c r="D873" s="580">
        <v>6329.25</v>
      </c>
      <c r="E873" s="581">
        <v>1</v>
      </c>
    </row>
    <row r="874" spans="1:5" ht="13.2">
      <c r="A874" s="536"/>
      <c r="B874" s="536"/>
      <c r="C874" s="537" t="s">
        <v>385</v>
      </c>
      <c r="D874" s="580">
        <v>143795.1</v>
      </c>
      <c r="E874" s="581">
        <v>15</v>
      </c>
    </row>
    <row r="875" spans="1:5" ht="13.2">
      <c r="A875" s="536"/>
      <c r="B875" s="536"/>
      <c r="C875" s="537" t="s">
        <v>387</v>
      </c>
      <c r="D875" s="580">
        <v>10603.55</v>
      </c>
      <c r="E875" s="581">
        <v>5</v>
      </c>
    </row>
    <row r="876" spans="1:5" ht="13.2">
      <c r="A876" s="536"/>
      <c r="B876" s="531" t="s">
        <v>1639</v>
      </c>
      <c r="C876" s="532"/>
      <c r="D876" s="578">
        <v>167887.9</v>
      </c>
      <c r="E876" s="579">
        <v>23</v>
      </c>
    </row>
    <row r="877" spans="1:5" ht="13.2">
      <c r="A877" s="536"/>
      <c r="B877" s="531" t="s">
        <v>343</v>
      </c>
      <c r="C877" s="531" t="s">
        <v>376</v>
      </c>
      <c r="D877" s="578">
        <v>3580</v>
      </c>
      <c r="E877" s="579">
        <v>1</v>
      </c>
    </row>
    <row r="878" spans="1:5" ht="13.2">
      <c r="A878" s="536"/>
      <c r="B878" s="536"/>
      <c r="C878" s="537" t="s">
        <v>382</v>
      </c>
      <c r="D878" s="580">
        <v>3582.9</v>
      </c>
      <c r="E878" s="581">
        <v>1</v>
      </c>
    </row>
    <row r="879" spans="1:5" ht="13.2">
      <c r="A879" s="536"/>
      <c r="B879" s="536"/>
      <c r="C879" s="537" t="s">
        <v>384</v>
      </c>
      <c r="D879" s="580">
        <v>23168.720000000001</v>
      </c>
      <c r="E879" s="581">
        <v>4</v>
      </c>
    </row>
    <row r="880" spans="1:5" ht="13.2">
      <c r="A880" s="536"/>
      <c r="B880" s="536"/>
      <c r="C880" s="537" t="s">
        <v>385</v>
      </c>
      <c r="D880" s="580">
        <v>44412.28</v>
      </c>
      <c r="E880" s="581">
        <v>5</v>
      </c>
    </row>
    <row r="881" spans="1:5" ht="13.2">
      <c r="A881" s="536"/>
      <c r="B881" s="536"/>
      <c r="C881" s="537" t="s">
        <v>387</v>
      </c>
      <c r="D881" s="580">
        <v>30882.94</v>
      </c>
      <c r="E881" s="581">
        <v>22</v>
      </c>
    </row>
    <row r="882" spans="1:5" ht="13.2">
      <c r="A882" s="536"/>
      <c r="B882" s="531" t="s">
        <v>1640</v>
      </c>
      <c r="C882" s="532"/>
      <c r="D882" s="578">
        <v>105626.84</v>
      </c>
      <c r="E882" s="579">
        <v>33</v>
      </c>
    </row>
    <row r="883" spans="1:5" ht="13.2">
      <c r="A883" s="536"/>
      <c r="B883" s="531" t="s">
        <v>347</v>
      </c>
      <c r="C883" s="531" t="s">
        <v>382</v>
      </c>
      <c r="D883" s="578">
        <v>17914.5</v>
      </c>
      <c r="E883" s="579">
        <v>5</v>
      </c>
    </row>
    <row r="884" spans="1:5" ht="13.2">
      <c r="A884" s="536"/>
      <c r="B884" s="536"/>
      <c r="C884" s="537" t="s">
        <v>385</v>
      </c>
      <c r="D884" s="580">
        <v>16826.400000000001</v>
      </c>
      <c r="E884" s="581">
        <v>2</v>
      </c>
    </row>
    <row r="885" spans="1:5" ht="13.2">
      <c r="A885" s="536"/>
      <c r="B885" s="531" t="s">
        <v>1641</v>
      </c>
      <c r="C885" s="532"/>
      <c r="D885" s="578">
        <v>34740.9</v>
      </c>
      <c r="E885" s="579">
        <v>7</v>
      </c>
    </row>
    <row r="886" spans="1:5" ht="13.2">
      <c r="A886" s="536"/>
      <c r="B886" s="531" t="s">
        <v>354</v>
      </c>
      <c r="C886" s="531" t="s">
        <v>376</v>
      </c>
      <c r="D886" s="578">
        <v>6180</v>
      </c>
      <c r="E886" s="579">
        <v>2</v>
      </c>
    </row>
    <row r="887" spans="1:5" ht="13.2">
      <c r="A887" s="536"/>
      <c r="B887" s="536"/>
      <c r="C887" s="537" t="s">
        <v>382</v>
      </c>
      <c r="D887" s="580">
        <v>42418.3</v>
      </c>
      <c r="E887" s="581">
        <v>11</v>
      </c>
    </row>
    <row r="888" spans="1:5" ht="13.2">
      <c r="A888" s="536"/>
      <c r="B888" s="536"/>
      <c r="C888" s="537" t="s">
        <v>384</v>
      </c>
      <c r="D888" s="580">
        <v>12658.5</v>
      </c>
      <c r="E888" s="581">
        <v>2</v>
      </c>
    </row>
    <row r="889" spans="1:5" ht="13.2">
      <c r="A889" s="536"/>
      <c r="B889" s="536"/>
      <c r="C889" s="537" t="s">
        <v>385</v>
      </c>
      <c r="D889" s="580">
        <v>35999.08</v>
      </c>
      <c r="E889" s="581">
        <v>4</v>
      </c>
    </row>
    <row r="890" spans="1:5" ht="13.2">
      <c r="A890" s="536"/>
      <c r="B890" s="536"/>
      <c r="C890" s="537" t="s">
        <v>387</v>
      </c>
      <c r="D890" s="580">
        <v>18631.73</v>
      </c>
      <c r="E890" s="581">
        <v>9</v>
      </c>
    </row>
    <row r="891" spans="1:5" ht="13.2">
      <c r="A891" s="536"/>
      <c r="B891" s="531" t="s">
        <v>1642</v>
      </c>
      <c r="C891" s="532"/>
      <c r="D891" s="578">
        <v>115887.61</v>
      </c>
      <c r="E891" s="579">
        <v>28</v>
      </c>
    </row>
    <row r="892" spans="1:5" ht="13.2">
      <c r="A892" s="536"/>
      <c r="B892" s="531" t="s">
        <v>355</v>
      </c>
      <c r="C892" s="531" t="s">
        <v>382</v>
      </c>
      <c r="D892" s="578">
        <v>14331.6</v>
      </c>
      <c r="E892" s="579">
        <v>4</v>
      </c>
    </row>
    <row r="893" spans="1:5" ht="13.2">
      <c r="A893" s="536"/>
      <c r="B893" s="531" t="s">
        <v>1643</v>
      </c>
      <c r="C893" s="532"/>
      <c r="D893" s="578">
        <v>14331.6</v>
      </c>
      <c r="E893" s="579">
        <v>4</v>
      </c>
    </row>
    <row r="894" spans="1:5" ht="13.2">
      <c r="A894" s="531" t="s">
        <v>1644</v>
      </c>
      <c r="B894" s="532"/>
      <c r="C894" s="532"/>
      <c r="D894" s="578">
        <v>8322746.6399999959</v>
      </c>
      <c r="E894" s="579">
        <v>12462</v>
      </c>
    </row>
    <row r="895" spans="1:5" ht="13.2">
      <c r="A895" s="531" t="s">
        <v>599</v>
      </c>
      <c r="B895" s="531" t="s">
        <v>3</v>
      </c>
      <c r="C895" s="531" t="s">
        <v>401</v>
      </c>
      <c r="D895" s="578">
        <v>2073</v>
      </c>
      <c r="E895" s="579">
        <v>30</v>
      </c>
    </row>
    <row r="896" spans="1:5" ht="13.2">
      <c r="A896" s="536"/>
      <c r="B896" s="536"/>
      <c r="C896" s="537" t="s">
        <v>397</v>
      </c>
      <c r="D896" s="580">
        <v>3602.34</v>
      </c>
      <c r="E896" s="581">
        <v>189</v>
      </c>
    </row>
    <row r="897" spans="1:5" ht="13.2">
      <c r="A897" s="536"/>
      <c r="B897" s="536"/>
      <c r="C897" s="537" t="s">
        <v>399</v>
      </c>
      <c r="D897" s="580">
        <v>14996.52</v>
      </c>
      <c r="E897" s="581">
        <v>231</v>
      </c>
    </row>
    <row r="898" spans="1:5" ht="13.2">
      <c r="A898" s="536"/>
      <c r="B898" s="531" t="s">
        <v>1555</v>
      </c>
      <c r="C898" s="532"/>
      <c r="D898" s="578">
        <v>20671.86</v>
      </c>
      <c r="E898" s="579">
        <v>450</v>
      </c>
    </row>
    <row r="899" spans="1:5" ht="13.2">
      <c r="A899" s="536"/>
      <c r="B899" s="531" t="s">
        <v>7</v>
      </c>
      <c r="C899" s="531" t="s">
        <v>401</v>
      </c>
      <c r="D899" s="578">
        <v>691</v>
      </c>
      <c r="E899" s="579">
        <v>10</v>
      </c>
    </row>
    <row r="900" spans="1:5" ht="13.2">
      <c r="A900" s="536"/>
      <c r="B900" s="536"/>
      <c r="C900" s="537" t="s">
        <v>397</v>
      </c>
      <c r="D900" s="580">
        <v>96977.279999999999</v>
      </c>
      <c r="E900" s="581">
        <v>5088</v>
      </c>
    </row>
    <row r="901" spans="1:5" ht="13.2">
      <c r="A901" s="536"/>
      <c r="B901" s="536"/>
      <c r="C901" s="537" t="s">
        <v>399</v>
      </c>
      <c r="D901" s="580">
        <v>10517.04</v>
      </c>
      <c r="E901" s="581">
        <v>162</v>
      </c>
    </row>
    <row r="902" spans="1:5" ht="13.2">
      <c r="A902" s="536"/>
      <c r="B902" s="531" t="s">
        <v>1556</v>
      </c>
      <c r="C902" s="532"/>
      <c r="D902" s="578">
        <v>108185.32</v>
      </c>
      <c r="E902" s="579">
        <v>5260</v>
      </c>
    </row>
    <row r="903" spans="1:5" ht="13.2">
      <c r="A903" s="536"/>
      <c r="B903" s="531" t="s">
        <v>102</v>
      </c>
      <c r="C903" s="531" t="s">
        <v>562</v>
      </c>
      <c r="D903" s="578">
        <v>10468.780000000001</v>
      </c>
      <c r="E903" s="579">
        <v>658</v>
      </c>
    </row>
    <row r="904" spans="1:5" ht="13.2">
      <c r="A904" s="536"/>
      <c r="B904" s="536"/>
      <c r="C904" s="537" t="s">
        <v>401</v>
      </c>
      <c r="D904" s="580">
        <v>68616.299999999988</v>
      </c>
      <c r="E904" s="581">
        <v>993</v>
      </c>
    </row>
    <row r="905" spans="1:5" ht="13.2">
      <c r="A905" s="536"/>
      <c r="B905" s="536"/>
      <c r="C905" s="537" t="s">
        <v>397</v>
      </c>
      <c r="D905" s="580">
        <v>186006.53999999998</v>
      </c>
      <c r="E905" s="581">
        <v>9759</v>
      </c>
    </row>
    <row r="906" spans="1:5" ht="13.2">
      <c r="A906" s="536"/>
      <c r="B906" s="536"/>
      <c r="C906" s="537" t="s">
        <v>399</v>
      </c>
      <c r="D906" s="580">
        <v>572724.24</v>
      </c>
      <c r="E906" s="581">
        <v>8822</v>
      </c>
    </row>
    <row r="907" spans="1:5" ht="13.2">
      <c r="A907" s="536"/>
      <c r="B907" s="531" t="s">
        <v>1566</v>
      </c>
      <c r="C907" s="532"/>
      <c r="D907" s="578">
        <v>837815.86</v>
      </c>
      <c r="E907" s="579">
        <v>20232</v>
      </c>
    </row>
    <row r="908" spans="1:5" ht="13.2">
      <c r="A908" s="536"/>
      <c r="B908" s="531" t="s">
        <v>119</v>
      </c>
      <c r="C908" s="531" t="s">
        <v>562</v>
      </c>
      <c r="D908" s="578">
        <v>1065.97</v>
      </c>
      <c r="E908" s="579">
        <v>67</v>
      </c>
    </row>
    <row r="909" spans="1:5" ht="13.2">
      <c r="A909" s="536"/>
      <c r="B909" s="536"/>
      <c r="C909" s="537" t="s">
        <v>397</v>
      </c>
      <c r="D909" s="580">
        <v>18087.940000000002</v>
      </c>
      <c r="E909" s="581">
        <v>949</v>
      </c>
    </row>
    <row r="910" spans="1:5" ht="13.2">
      <c r="A910" s="536"/>
      <c r="B910" s="536"/>
      <c r="C910" s="537" t="s">
        <v>399</v>
      </c>
      <c r="D910" s="580">
        <v>15450.960000000001</v>
      </c>
      <c r="E910" s="581">
        <v>238</v>
      </c>
    </row>
    <row r="911" spans="1:5" ht="13.2">
      <c r="A911" s="536"/>
      <c r="B911" s="531" t="s">
        <v>1571</v>
      </c>
      <c r="C911" s="532"/>
      <c r="D911" s="578">
        <v>34604.870000000003</v>
      </c>
      <c r="E911" s="579">
        <v>1254</v>
      </c>
    </row>
    <row r="912" spans="1:5" ht="13.2">
      <c r="A912" s="536"/>
      <c r="B912" s="531" t="s">
        <v>120</v>
      </c>
      <c r="C912" s="531" t="s">
        <v>405</v>
      </c>
      <c r="D912" s="578">
        <v>8639.130000000001</v>
      </c>
      <c r="E912" s="579">
        <v>37</v>
      </c>
    </row>
    <row r="913" spans="1:5" ht="13.2">
      <c r="A913" s="536"/>
      <c r="B913" s="536"/>
      <c r="C913" s="537" t="s">
        <v>404</v>
      </c>
      <c r="D913" s="580">
        <v>7004.88</v>
      </c>
      <c r="E913" s="581">
        <v>36</v>
      </c>
    </row>
    <row r="914" spans="1:5" ht="13.2">
      <c r="A914" s="536"/>
      <c r="B914" s="536"/>
      <c r="C914" s="537" t="s">
        <v>402</v>
      </c>
      <c r="D914" s="580">
        <v>311.32</v>
      </c>
      <c r="E914" s="581">
        <v>2</v>
      </c>
    </row>
    <row r="915" spans="1:5" ht="13.2">
      <c r="A915" s="536"/>
      <c r="B915" s="536"/>
      <c r="C915" s="537" t="s">
        <v>636</v>
      </c>
      <c r="D915" s="580">
        <v>16.68</v>
      </c>
      <c r="E915" s="581">
        <v>12</v>
      </c>
    </row>
    <row r="916" spans="1:5" ht="13.2">
      <c r="A916" s="536"/>
      <c r="B916" s="536"/>
      <c r="C916" s="537" t="s">
        <v>635</v>
      </c>
      <c r="D916" s="580">
        <v>1188</v>
      </c>
      <c r="E916" s="581">
        <v>48</v>
      </c>
    </row>
    <row r="917" spans="1:5" ht="13.2">
      <c r="A917" s="536"/>
      <c r="B917" s="536"/>
      <c r="C917" s="537" t="s">
        <v>397</v>
      </c>
      <c r="D917" s="580">
        <v>23767.82</v>
      </c>
      <c r="E917" s="581">
        <v>1247</v>
      </c>
    </row>
    <row r="918" spans="1:5" ht="13.2">
      <c r="A918" s="536"/>
      <c r="B918" s="536"/>
      <c r="C918" s="537" t="s">
        <v>399</v>
      </c>
      <c r="D918" s="580">
        <v>649.20000000000005</v>
      </c>
      <c r="E918" s="581">
        <v>10</v>
      </c>
    </row>
    <row r="919" spans="1:5" ht="13.2">
      <c r="A919" s="536"/>
      <c r="B919" s="531" t="s">
        <v>1531</v>
      </c>
      <c r="C919" s="532"/>
      <c r="D919" s="578">
        <v>41577.03</v>
      </c>
      <c r="E919" s="579">
        <v>1392</v>
      </c>
    </row>
    <row r="920" spans="1:5" ht="13.2">
      <c r="A920" s="536"/>
      <c r="B920" s="531" t="s">
        <v>125</v>
      </c>
      <c r="C920" s="531" t="s">
        <v>405</v>
      </c>
      <c r="D920" s="578">
        <v>933.96</v>
      </c>
      <c r="E920" s="579">
        <v>4</v>
      </c>
    </row>
    <row r="921" spans="1:5" ht="13.2">
      <c r="A921" s="536"/>
      <c r="B921" s="536"/>
      <c r="C921" s="537" t="s">
        <v>404</v>
      </c>
      <c r="D921" s="580">
        <v>194.58</v>
      </c>
      <c r="E921" s="581">
        <v>1</v>
      </c>
    </row>
    <row r="922" spans="1:5" ht="13.2">
      <c r="A922" s="536"/>
      <c r="B922" s="536"/>
      <c r="C922" s="537" t="s">
        <v>562</v>
      </c>
      <c r="D922" s="580">
        <v>1065.97</v>
      </c>
      <c r="E922" s="581">
        <v>67</v>
      </c>
    </row>
    <row r="923" spans="1:5" ht="13.2">
      <c r="A923" s="536"/>
      <c r="B923" s="536"/>
      <c r="C923" s="537" t="s">
        <v>401</v>
      </c>
      <c r="D923" s="580">
        <v>13889.099999999999</v>
      </c>
      <c r="E923" s="581">
        <v>201</v>
      </c>
    </row>
    <row r="924" spans="1:5" ht="13.2">
      <c r="A924" s="536"/>
      <c r="B924" s="536"/>
      <c r="C924" s="537" t="s">
        <v>636</v>
      </c>
      <c r="D924" s="580">
        <v>4484.1399999999994</v>
      </c>
      <c r="E924" s="581">
        <v>3226</v>
      </c>
    </row>
    <row r="925" spans="1:5" ht="13.2">
      <c r="A925" s="536"/>
      <c r="B925" s="536"/>
      <c r="C925" s="537" t="s">
        <v>635</v>
      </c>
      <c r="D925" s="580">
        <v>371.25</v>
      </c>
      <c r="E925" s="581">
        <v>15</v>
      </c>
    </row>
    <row r="926" spans="1:5" ht="13.2">
      <c r="A926" s="536"/>
      <c r="B926" s="536"/>
      <c r="C926" s="537" t="s">
        <v>397</v>
      </c>
      <c r="D926" s="580">
        <v>10216.16</v>
      </c>
      <c r="E926" s="581">
        <v>536</v>
      </c>
    </row>
    <row r="927" spans="1:5" ht="13.2">
      <c r="A927" s="536"/>
      <c r="B927" s="536"/>
      <c r="C927" s="537" t="s">
        <v>399</v>
      </c>
      <c r="D927" s="580">
        <v>104715.96</v>
      </c>
      <c r="E927" s="581">
        <v>1613</v>
      </c>
    </row>
    <row r="928" spans="1:5" ht="13.2">
      <c r="A928" s="536"/>
      <c r="B928" s="531" t="s">
        <v>1645</v>
      </c>
      <c r="C928" s="532"/>
      <c r="D928" s="578">
        <v>135871.12</v>
      </c>
      <c r="E928" s="579">
        <v>5663</v>
      </c>
    </row>
    <row r="929" spans="1:5" ht="13.2">
      <c r="A929" s="536"/>
      <c r="B929" s="531" t="s">
        <v>126</v>
      </c>
      <c r="C929" s="531" t="s">
        <v>635</v>
      </c>
      <c r="D929" s="578">
        <v>742.5</v>
      </c>
      <c r="E929" s="579">
        <v>30</v>
      </c>
    </row>
    <row r="930" spans="1:5" ht="13.2">
      <c r="A930" s="536"/>
      <c r="B930" s="536"/>
      <c r="C930" s="537" t="s">
        <v>397</v>
      </c>
      <c r="D930" s="580">
        <v>20584.8</v>
      </c>
      <c r="E930" s="581">
        <v>1080</v>
      </c>
    </row>
    <row r="931" spans="1:5" ht="13.2">
      <c r="A931" s="536"/>
      <c r="B931" s="531" t="s">
        <v>1646</v>
      </c>
      <c r="C931" s="532"/>
      <c r="D931" s="578">
        <v>21327.3</v>
      </c>
      <c r="E931" s="579">
        <v>1110</v>
      </c>
    </row>
    <row r="932" spans="1:5" ht="13.2">
      <c r="A932" s="536"/>
      <c r="B932" s="531" t="s">
        <v>130</v>
      </c>
      <c r="C932" s="531" t="s">
        <v>562</v>
      </c>
      <c r="D932" s="578">
        <v>9609.64</v>
      </c>
      <c r="E932" s="579">
        <v>604</v>
      </c>
    </row>
    <row r="933" spans="1:5" ht="13.2">
      <c r="A933" s="536"/>
      <c r="B933" s="536"/>
      <c r="C933" s="537" t="s">
        <v>401</v>
      </c>
      <c r="D933" s="580">
        <v>41252.699999999997</v>
      </c>
      <c r="E933" s="581">
        <v>597</v>
      </c>
    </row>
    <row r="934" spans="1:5" ht="13.2">
      <c r="A934" s="536"/>
      <c r="B934" s="536"/>
      <c r="C934" s="537" t="s">
        <v>397</v>
      </c>
      <c r="D934" s="580">
        <v>92231.34</v>
      </c>
      <c r="E934" s="581">
        <v>4839</v>
      </c>
    </row>
    <row r="935" spans="1:5" ht="13.2">
      <c r="A935" s="536"/>
      <c r="B935" s="536"/>
      <c r="C935" s="537" t="s">
        <v>399</v>
      </c>
      <c r="D935" s="580">
        <v>310057.92</v>
      </c>
      <c r="E935" s="581">
        <v>4776</v>
      </c>
    </row>
    <row r="936" spans="1:5" ht="13.2">
      <c r="A936" s="536"/>
      <c r="B936" s="531" t="s">
        <v>1647</v>
      </c>
      <c r="C936" s="532"/>
      <c r="D936" s="578">
        <v>453151.6</v>
      </c>
      <c r="E936" s="579">
        <v>10816</v>
      </c>
    </row>
    <row r="937" spans="1:5" ht="13.2">
      <c r="A937" s="536"/>
      <c r="B937" s="531" t="s">
        <v>133</v>
      </c>
      <c r="C937" s="531" t="s">
        <v>562</v>
      </c>
      <c r="D937" s="578">
        <v>4645.72</v>
      </c>
      <c r="E937" s="579">
        <v>292</v>
      </c>
    </row>
    <row r="938" spans="1:5" ht="13.2">
      <c r="A938" s="536"/>
      <c r="B938" s="536"/>
      <c r="C938" s="537" t="s">
        <v>401</v>
      </c>
      <c r="D938" s="580">
        <v>8568.4</v>
      </c>
      <c r="E938" s="581">
        <v>124</v>
      </c>
    </row>
    <row r="939" spans="1:5" ht="13.2">
      <c r="A939" s="536"/>
      <c r="B939" s="536"/>
      <c r="C939" s="537" t="s">
        <v>397</v>
      </c>
      <c r="D939" s="580">
        <v>44714.759999999995</v>
      </c>
      <c r="E939" s="581">
        <v>2346</v>
      </c>
    </row>
    <row r="940" spans="1:5" ht="13.2">
      <c r="A940" s="536"/>
      <c r="B940" s="536"/>
      <c r="C940" s="537" t="s">
        <v>399</v>
      </c>
      <c r="D940" s="580">
        <v>65049.84</v>
      </c>
      <c r="E940" s="581">
        <v>1002</v>
      </c>
    </row>
    <row r="941" spans="1:5" ht="13.2">
      <c r="A941" s="536"/>
      <c r="B941" s="531" t="s">
        <v>1577</v>
      </c>
      <c r="C941" s="532"/>
      <c r="D941" s="578">
        <v>122978.71999999999</v>
      </c>
      <c r="E941" s="579">
        <v>3764</v>
      </c>
    </row>
    <row r="942" spans="1:5" ht="13.2">
      <c r="A942" s="536"/>
      <c r="B942" s="531" t="s">
        <v>147</v>
      </c>
      <c r="C942" s="531" t="s">
        <v>424</v>
      </c>
      <c r="D942" s="578">
        <v>6876</v>
      </c>
      <c r="E942" s="579">
        <v>382</v>
      </c>
    </row>
    <row r="943" spans="1:5" ht="13.2">
      <c r="A943" s="536"/>
      <c r="B943" s="536"/>
      <c r="C943" s="537" t="s">
        <v>427</v>
      </c>
      <c r="D943" s="580">
        <v>12138.869999999999</v>
      </c>
      <c r="E943" s="581">
        <v>123</v>
      </c>
    </row>
    <row r="944" spans="1:5" ht="13.2">
      <c r="A944" s="536"/>
      <c r="B944" s="536"/>
      <c r="C944" s="537" t="s">
        <v>405</v>
      </c>
      <c r="D944" s="580">
        <v>28719.27</v>
      </c>
      <c r="E944" s="581">
        <v>123</v>
      </c>
    </row>
    <row r="945" spans="1:5" ht="13.2">
      <c r="A945" s="536"/>
      <c r="B945" s="536"/>
      <c r="C945" s="537" t="s">
        <v>404</v>
      </c>
      <c r="D945" s="580">
        <v>23933.34</v>
      </c>
      <c r="E945" s="581">
        <v>123</v>
      </c>
    </row>
    <row r="946" spans="1:5" ht="13.2">
      <c r="A946" s="536"/>
      <c r="B946" s="536"/>
      <c r="C946" s="537" t="s">
        <v>406</v>
      </c>
      <c r="D946" s="580">
        <v>19146.18</v>
      </c>
      <c r="E946" s="581">
        <v>123</v>
      </c>
    </row>
    <row r="947" spans="1:5" ht="13.2">
      <c r="A947" s="536"/>
      <c r="B947" s="536"/>
      <c r="C947" s="537" t="s">
        <v>402</v>
      </c>
      <c r="D947" s="580">
        <v>19146.18</v>
      </c>
      <c r="E947" s="581">
        <v>123</v>
      </c>
    </row>
    <row r="948" spans="1:5" ht="13.2">
      <c r="A948" s="536"/>
      <c r="B948" s="536"/>
      <c r="C948" s="537" t="s">
        <v>399</v>
      </c>
      <c r="D948" s="580">
        <v>40899.599999999999</v>
      </c>
      <c r="E948" s="581">
        <v>630</v>
      </c>
    </row>
    <row r="949" spans="1:5" ht="13.2">
      <c r="A949" s="536"/>
      <c r="B949" s="531" t="s">
        <v>1583</v>
      </c>
      <c r="C949" s="532"/>
      <c r="D949" s="578">
        <v>150859.44</v>
      </c>
      <c r="E949" s="579">
        <v>1627</v>
      </c>
    </row>
    <row r="950" spans="1:5" ht="13.2">
      <c r="A950" s="536"/>
      <c r="B950" s="531" t="s">
        <v>169</v>
      </c>
      <c r="C950" s="531" t="s">
        <v>405</v>
      </c>
      <c r="D950" s="578">
        <v>21305.199999999997</v>
      </c>
      <c r="E950" s="579">
        <v>42</v>
      </c>
    </row>
    <row r="951" spans="1:5" ht="13.2">
      <c r="A951" s="536"/>
      <c r="B951" s="536"/>
      <c r="C951" s="537" t="s">
        <v>404</v>
      </c>
      <c r="D951" s="580">
        <v>3376.1</v>
      </c>
      <c r="E951" s="581">
        <v>13</v>
      </c>
    </row>
    <row r="952" spans="1:5" ht="13.2">
      <c r="A952" s="536"/>
      <c r="B952" s="536"/>
      <c r="C952" s="537" t="s">
        <v>562</v>
      </c>
      <c r="D952" s="580">
        <v>3961.5899999999997</v>
      </c>
      <c r="E952" s="581">
        <v>249</v>
      </c>
    </row>
    <row r="953" spans="1:5" ht="13.2">
      <c r="A953" s="536"/>
      <c r="B953" s="536"/>
      <c r="C953" s="537" t="s">
        <v>401</v>
      </c>
      <c r="D953" s="580">
        <v>2280.3000000000002</v>
      </c>
      <c r="E953" s="581">
        <v>33</v>
      </c>
    </row>
    <row r="954" spans="1:5" ht="13.2">
      <c r="A954" s="536"/>
      <c r="B954" s="536"/>
      <c r="C954" s="537" t="s">
        <v>406</v>
      </c>
      <c r="D954" s="580">
        <v>6249.6</v>
      </c>
      <c r="E954" s="581">
        <v>36</v>
      </c>
    </row>
    <row r="955" spans="1:5" ht="13.2">
      <c r="A955" s="536"/>
      <c r="B955" s="536"/>
      <c r="C955" s="537" t="s">
        <v>402</v>
      </c>
      <c r="D955" s="580">
        <v>1372.41</v>
      </c>
      <c r="E955" s="581">
        <v>9</v>
      </c>
    </row>
    <row r="956" spans="1:5" ht="13.2">
      <c r="A956" s="536"/>
      <c r="B956" s="536"/>
      <c r="C956" s="537" t="s">
        <v>397</v>
      </c>
      <c r="D956" s="580">
        <v>40483.439999999995</v>
      </c>
      <c r="E956" s="581">
        <v>2124</v>
      </c>
    </row>
    <row r="957" spans="1:5" ht="13.2">
      <c r="A957" s="536"/>
      <c r="B957" s="536"/>
      <c r="C957" s="537" t="s">
        <v>399</v>
      </c>
      <c r="D957" s="580">
        <v>18372.36</v>
      </c>
      <c r="E957" s="581">
        <v>283</v>
      </c>
    </row>
    <row r="958" spans="1:5" ht="13.2">
      <c r="A958" s="536"/>
      <c r="B958" s="531" t="s">
        <v>1648</v>
      </c>
      <c r="C958" s="532"/>
      <c r="D958" s="578">
        <v>97400.999999999985</v>
      </c>
      <c r="E958" s="579">
        <v>2789</v>
      </c>
    </row>
    <row r="959" spans="1:5" ht="13.2">
      <c r="A959" s="536"/>
      <c r="B959" s="531" t="s">
        <v>182</v>
      </c>
      <c r="C959" s="531" t="s">
        <v>405</v>
      </c>
      <c r="D959" s="578">
        <v>75183.78</v>
      </c>
      <c r="E959" s="579">
        <v>322</v>
      </c>
    </row>
    <row r="960" spans="1:5" ht="13.2">
      <c r="A960" s="536"/>
      <c r="B960" s="536"/>
      <c r="C960" s="537" t="s">
        <v>404</v>
      </c>
      <c r="D960" s="580">
        <v>34829.82</v>
      </c>
      <c r="E960" s="581">
        <v>179</v>
      </c>
    </row>
    <row r="961" spans="1:5" ht="13.2">
      <c r="A961" s="536"/>
      <c r="B961" s="536"/>
      <c r="C961" s="537" t="s">
        <v>562</v>
      </c>
      <c r="D961" s="580">
        <v>29322.13</v>
      </c>
      <c r="E961" s="581">
        <v>1843</v>
      </c>
    </row>
    <row r="962" spans="1:5" ht="13.2">
      <c r="A962" s="536"/>
      <c r="B962" s="536"/>
      <c r="C962" s="537" t="s">
        <v>401</v>
      </c>
      <c r="D962" s="580">
        <v>7117.2999999999993</v>
      </c>
      <c r="E962" s="581">
        <v>103</v>
      </c>
    </row>
    <row r="963" spans="1:5" ht="13.2">
      <c r="A963" s="536"/>
      <c r="B963" s="536"/>
      <c r="C963" s="537" t="s">
        <v>406</v>
      </c>
      <c r="D963" s="580">
        <v>51212.14</v>
      </c>
      <c r="E963" s="581">
        <v>329</v>
      </c>
    </row>
    <row r="964" spans="1:5" ht="13.2">
      <c r="A964" s="536"/>
      <c r="B964" s="536"/>
      <c r="C964" s="537" t="s">
        <v>402</v>
      </c>
      <c r="D964" s="580">
        <v>28174.46</v>
      </c>
      <c r="E964" s="581">
        <v>181</v>
      </c>
    </row>
    <row r="965" spans="1:5" ht="13.2">
      <c r="A965" s="536"/>
      <c r="B965" s="536"/>
      <c r="C965" s="537" t="s">
        <v>397</v>
      </c>
      <c r="D965" s="580">
        <v>255137.15999999997</v>
      </c>
      <c r="E965" s="581">
        <v>13386</v>
      </c>
    </row>
    <row r="966" spans="1:5" ht="13.2">
      <c r="A966" s="536"/>
      <c r="B966" s="536"/>
      <c r="C966" s="537" t="s">
        <v>399</v>
      </c>
      <c r="D966" s="580">
        <v>71801.52</v>
      </c>
      <c r="E966" s="581">
        <v>1106</v>
      </c>
    </row>
    <row r="967" spans="1:5" ht="13.2">
      <c r="A967" s="536"/>
      <c r="B967" s="531" t="s">
        <v>1593</v>
      </c>
      <c r="C967" s="532"/>
      <c r="D967" s="578">
        <v>552778.30999999994</v>
      </c>
      <c r="E967" s="579">
        <v>17449</v>
      </c>
    </row>
    <row r="968" spans="1:5" ht="13.2">
      <c r="A968" s="536"/>
      <c r="B968" s="531" t="s">
        <v>185</v>
      </c>
      <c r="C968" s="531" t="s">
        <v>562</v>
      </c>
      <c r="D968" s="578">
        <v>986.42</v>
      </c>
      <c r="E968" s="579">
        <v>62</v>
      </c>
    </row>
    <row r="969" spans="1:5" ht="13.2">
      <c r="A969" s="536"/>
      <c r="B969" s="536"/>
      <c r="C969" s="537" t="s">
        <v>401</v>
      </c>
      <c r="D969" s="580">
        <v>3385.8999999999996</v>
      </c>
      <c r="E969" s="581">
        <v>49</v>
      </c>
    </row>
    <row r="970" spans="1:5" ht="13.2">
      <c r="A970" s="536"/>
      <c r="B970" s="536"/>
      <c r="C970" s="537" t="s">
        <v>397</v>
      </c>
      <c r="D970" s="580">
        <v>4440.9799999999996</v>
      </c>
      <c r="E970" s="581">
        <v>233</v>
      </c>
    </row>
    <row r="971" spans="1:5" ht="13.2">
      <c r="A971" s="536"/>
      <c r="B971" s="536"/>
      <c r="C971" s="537" t="s">
        <v>399</v>
      </c>
      <c r="D971" s="580">
        <v>12789.24</v>
      </c>
      <c r="E971" s="581">
        <v>197</v>
      </c>
    </row>
    <row r="972" spans="1:5" ht="13.2">
      <c r="A972" s="536"/>
      <c r="B972" s="531" t="s">
        <v>1649</v>
      </c>
      <c r="C972" s="532"/>
      <c r="D972" s="578">
        <v>21602.54</v>
      </c>
      <c r="E972" s="579">
        <v>541</v>
      </c>
    </row>
    <row r="973" spans="1:5" ht="13.2">
      <c r="A973" s="536"/>
      <c r="B973" s="531" t="s">
        <v>207</v>
      </c>
      <c r="C973" s="531" t="s">
        <v>562</v>
      </c>
      <c r="D973" s="578">
        <v>206.83</v>
      </c>
      <c r="E973" s="579">
        <v>13</v>
      </c>
    </row>
    <row r="974" spans="1:5" ht="13.2">
      <c r="A974" s="536"/>
      <c r="B974" s="536"/>
      <c r="C974" s="537" t="s">
        <v>397</v>
      </c>
      <c r="D974" s="580">
        <v>1181.72</v>
      </c>
      <c r="E974" s="581">
        <v>62</v>
      </c>
    </row>
    <row r="975" spans="1:5" ht="13.2">
      <c r="A975" s="536"/>
      <c r="B975" s="536"/>
      <c r="C975" s="537" t="s">
        <v>399</v>
      </c>
      <c r="D975" s="580">
        <v>4414.5600000000004</v>
      </c>
      <c r="E975" s="581">
        <v>68</v>
      </c>
    </row>
    <row r="976" spans="1:5" ht="13.2">
      <c r="A976" s="536"/>
      <c r="B976" s="531" t="s">
        <v>1600</v>
      </c>
      <c r="C976" s="532"/>
      <c r="D976" s="578">
        <v>5803.1100000000006</v>
      </c>
      <c r="E976" s="579">
        <v>143</v>
      </c>
    </row>
    <row r="977" spans="1:5" ht="13.2">
      <c r="A977" s="536"/>
      <c r="B977" s="531" t="s">
        <v>210</v>
      </c>
      <c r="C977" s="531" t="s">
        <v>397</v>
      </c>
      <c r="D977" s="578">
        <v>20832.580000000002</v>
      </c>
      <c r="E977" s="579">
        <v>1093</v>
      </c>
    </row>
    <row r="978" spans="1:5" ht="13.2">
      <c r="A978" s="536"/>
      <c r="B978" s="536"/>
      <c r="C978" s="537" t="s">
        <v>399</v>
      </c>
      <c r="D978" s="580">
        <v>17593.32</v>
      </c>
      <c r="E978" s="581">
        <v>271</v>
      </c>
    </row>
    <row r="979" spans="1:5" ht="13.2">
      <c r="A979" s="536"/>
      <c r="B979" s="531" t="s">
        <v>1601</v>
      </c>
      <c r="C979" s="532"/>
      <c r="D979" s="578">
        <v>38425.9</v>
      </c>
      <c r="E979" s="579">
        <v>1364</v>
      </c>
    </row>
    <row r="980" spans="1:5" ht="13.2">
      <c r="A980" s="536"/>
      <c r="B980" s="531" t="s">
        <v>217</v>
      </c>
      <c r="C980" s="531" t="s">
        <v>562</v>
      </c>
      <c r="D980" s="578">
        <v>42638.8</v>
      </c>
      <c r="E980" s="579">
        <v>2680</v>
      </c>
    </row>
    <row r="981" spans="1:5" ht="13.2">
      <c r="A981" s="536"/>
      <c r="B981" s="536"/>
      <c r="C981" s="537" t="s">
        <v>401</v>
      </c>
      <c r="D981" s="580">
        <v>201979.3</v>
      </c>
      <c r="E981" s="581">
        <v>2923</v>
      </c>
    </row>
    <row r="982" spans="1:5" ht="13.2">
      <c r="A982" s="536"/>
      <c r="B982" s="536"/>
      <c r="C982" s="537" t="s">
        <v>636</v>
      </c>
      <c r="D982" s="580">
        <v>60854.2</v>
      </c>
      <c r="E982" s="581">
        <v>43780</v>
      </c>
    </row>
    <row r="983" spans="1:5" ht="13.2">
      <c r="A983" s="536"/>
      <c r="B983" s="536"/>
      <c r="C983" s="537" t="s">
        <v>635</v>
      </c>
      <c r="D983" s="580">
        <v>12028.5</v>
      </c>
      <c r="E983" s="581">
        <v>486</v>
      </c>
    </row>
    <row r="984" spans="1:5" ht="13.2">
      <c r="A984" s="536"/>
      <c r="B984" s="536"/>
      <c r="C984" s="537" t="s">
        <v>397</v>
      </c>
      <c r="D984" s="580">
        <v>292609.12</v>
      </c>
      <c r="E984" s="581">
        <v>15352</v>
      </c>
    </row>
    <row r="985" spans="1:5" ht="13.2">
      <c r="A985" s="536"/>
      <c r="B985" s="536"/>
      <c r="C985" s="537" t="s">
        <v>399</v>
      </c>
      <c r="D985" s="580">
        <v>1485877.96</v>
      </c>
      <c r="E985" s="581">
        <v>25883</v>
      </c>
    </row>
    <row r="986" spans="1:5" ht="13.2">
      <c r="A986" s="536"/>
      <c r="B986" s="536"/>
      <c r="C986" s="537" t="s">
        <v>1729</v>
      </c>
      <c r="D986" s="580">
        <v>484562.88</v>
      </c>
      <c r="E986" s="581">
        <v>7464</v>
      </c>
    </row>
    <row r="987" spans="1:5" ht="13.2">
      <c r="A987" s="536"/>
      <c r="B987" s="531" t="s">
        <v>1603</v>
      </c>
      <c r="C987" s="532"/>
      <c r="D987" s="578">
        <v>2580550.7599999998</v>
      </c>
      <c r="E987" s="579">
        <v>98568</v>
      </c>
    </row>
    <row r="988" spans="1:5" ht="13.2">
      <c r="A988" s="536"/>
      <c r="B988" s="531" t="s">
        <v>222</v>
      </c>
      <c r="C988" s="531" t="s">
        <v>397</v>
      </c>
      <c r="D988" s="578">
        <v>9911.1999999999989</v>
      </c>
      <c r="E988" s="579">
        <v>520</v>
      </c>
    </row>
    <row r="989" spans="1:5" ht="13.2">
      <c r="A989" s="536"/>
      <c r="B989" s="536"/>
      <c r="C989" s="537" t="s">
        <v>399</v>
      </c>
      <c r="D989" s="580">
        <v>9932.76</v>
      </c>
      <c r="E989" s="581">
        <v>153</v>
      </c>
    </row>
    <row r="990" spans="1:5" ht="13.2">
      <c r="A990" s="536"/>
      <c r="B990" s="531" t="s">
        <v>1650</v>
      </c>
      <c r="C990" s="532"/>
      <c r="D990" s="578">
        <v>19843.96</v>
      </c>
      <c r="E990" s="579">
        <v>673</v>
      </c>
    </row>
    <row r="991" spans="1:5" ht="13.2">
      <c r="A991" s="536"/>
      <c r="B991" s="531" t="s">
        <v>229</v>
      </c>
      <c r="C991" s="531" t="s">
        <v>405</v>
      </c>
      <c r="D991" s="578">
        <v>13044</v>
      </c>
      <c r="E991" s="579">
        <v>30</v>
      </c>
    </row>
    <row r="992" spans="1:5" ht="13.2">
      <c r="A992" s="536"/>
      <c r="B992" s="536"/>
      <c r="C992" s="537" t="s">
        <v>404</v>
      </c>
      <c r="D992" s="580">
        <v>2597</v>
      </c>
      <c r="E992" s="581">
        <v>10</v>
      </c>
    </row>
    <row r="993" spans="1:5" ht="13.2">
      <c r="A993" s="536"/>
      <c r="B993" s="536"/>
      <c r="C993" s="537" t="s">
        <v>401</v>
      </c>
      <c r="D993" s="580">
        <v>4837</v>
      </c>
      <c r="E993" s="581">
        <v>70</v>
      </c>
    </row>
    <row r="994" spans="1:5" ht="13.2">
      <c r="A994" s="536"/>
      <c r="B994" s="536"/>
      <c r="C994" s="537" t="s">
        <v>406</v>
      </c>
      <c r="D994" s="580">
        <v>5208</v>
      </c>
      <c r="E994" s="581">
        <v>30</v>
      </c>
    </row>
    <row r="995" spans="1:5" ht="13.2">
      <c r="A995" s="536"/>
      <c r="B995" s="536"/>
      <c r="C995" s="537" t="s">
        <v>399</v>
      </c>
      <c r="D995" s="580">
        <v>35835.839999999997</v>
      </c>
      <c r="E995" s="581">
        <v>552</v>
      </c>
    </row>
    <row r="996" spans="1:5" ht="13.2">
      <c r="A996" s="536"/>
      <c r="B996" s="531" t="s">
        <v>1651</v>
      </c>
      <c r="C996" s="532"/>
      <c r="D996" s="578">
        <v>61521.84</v>
      </c>
      <c r="E996" s="579">
        <v>692</v>
      </c>
    </row>
    <row r="997" spans="1:5" ht="13.2">
      <c r="A997" s="536"/>
      <c r="B997" s="531" t="s">
        <v>242</v>
      </c>
      <c r="C997" s="531" t="s">
        <v>405</v>
      </c>
      <c r="D997" s="578">
        <v>2334.9</v>
      </c>
      <c r="E997" s="579">
        <v>10</v>
      </c>
    </row>
    <row r="998" spans="1:5" ht="13.2">
      <c r="A998" s="536"/>
      <c r="B998" s="536"/>
      <c r="C998" s="537" t="s">
        <v>404</v>
      </c>
      <c r="D998" s="580">
        <v>778.32</v>
      </c>
      <c r="E998" s="581">
        <v>4</v>
      </c>
    </row>
    <row r="999" spans="1:5" ht="13.2">
      <c r="A999" s="536"/>
      <c r="B999" s="536"/>
      <c r="C999" s="537" t="s">
        <v>562</v>
      </c>
      <c r="D999" s="580">
        <v>540.94000000000005</v>
      </c>
      <c r="E999" s="581">
        <v>34</v>
      </c>
    </row>
    <row r="1000" spans="1:5" ht="13.2">
      <c r="A1000" s="536"/>
      <c r="B1000" s="536"/>
      <c r="C1000" s="537" t="s">
        <v>401</v>
      </c>
      <c r="D1000" s="580">
        <v>2806.6</v>
      </c>
      <c r="E1000" s="581">
        <v>56</v>
      </c>
    </row>
    <row r="1001" spans="1:5" ht="13.2">
      <c r="A1001" s="536"/>
      <c r="B1001" s="536"/>
      <c r="C1001" s="537" t="s">
        <v>406</v>
      </c>
      <c r="D1001" s="580">
        <v>1556.6</v>
      </c>
      <c r="E1001" s="581">
        <v>10</v>
      </c>
    </row>
    <row r="1002" spans="1:5" ht="13.2">
      <c r="A1002" s="536"/>
      <c r="B1002" s="536"/>
      <c r="C1002" s="537" t="s">
        <v>402</v>
      </c>
      <c r="D1002" s="580">
        <v>622.64</v>
      </c>
      <c r="E1002" s="581">
        <v>4</v>
      </c>
    </row>
    <row r="1003" spans="1:5" ht="13.2">
      <c r="A1003" s="536"/>
      <c r="B1003" s="536"/>
      <c r="C1003" s="537" t="s">
        <v>397</v>
      </c>
      <c r="D1003" s="580">
        <v>31372.76</v>
      </c>
      <c r="E1003" s="581">
        <v>1646</v>
      </c>
    </row>
    <row r="1004" spans="1:5" ht="13.2">
      <c r="A1004" s="536"/>
      <c r="B1004" s="536"/>
      <c r="C1004" s="537" t="s">
        <v>399</v>
      </c>
      <c r="D1004" s="580">
        <v>77839.08</v>
      </c>
      <c r="E1004" s="581">
        <v>1199</v>
      </c>
    </row>
    <row r="1005" spans="1:5" ht="13.2">
      <c r="A1005" s="536"/>
      <c r="B1005" s="531" t="s">
        <v>1612</v>
      </c>
      <c r="C1005" s="532"/>
      <c r="D1005" s="578">
        <v>117851.84</v>
      </c>
      <c r="E1005" s="579">
        <v>2963</v>
      </c>
    </row>
    <row r="1006" spans="1:5" ht="13.2">
      <c r="A1006" s="536"/>
      <c r="B1006" s="531" t="s">
        <v>252</v>
      </c>
      <c r="C1006" s="531" t="s">
        <v>397</v>
      </c>
      <c r="D1006" s="578">
        <v>10768.9</v>
      </c>
      <c r="E1006" s="579">
        <v>565</v>
      </c>
    </row>
    <row r="1007" spans="1:5" ht="13.2">
      <c r="A1007" s="536"/>
      <c r="B1007" s="536"/>
      <c r="C1007" s="537" t="s">
        <v>399</v>
      </c>
      <c r="D1007" s="580">
        <v>908.88</v>
      </c>
      <c r="E1007" s="581">
        <v>14</v>
      </c>
    </row>
    <row r="1008" spans="1:5" ht="13.2">
      <c r="A1008" s="536"/>
      <c r="B1008" s="531" t="s">
        <v>1652</v>
      </c>
      <c r="C1008" s="532"/>
      <c r="D1008" s="578">
        <v>11677.779999999999</v>
      </c>
      <c r="E1008" s="579">
        <v>579</v>
      </c>
    </row>
    <row r="1009" spans="1:5" ht="13.2">
      <c r="A1009" s="536"/>
      <c r="B1009" s="531" t="s">
        <v>277</v>
      </c>
      <c r="C1009" s="531" t="s">
        <v>397</v>
      </c>
      <c r="D1009" s="578">
        <v>5565.52</v>
      </c>
      <c r="E1009" s="579">
        <v>292</v>
      </c>
    </row>
    <row r="1010" spans="1:5" ht="13.2">
      <c r="A1010" s="536"/>
      <c r="B1010" s="536"/>
      <c r="C1010" s="537" t="s">
        <v>399</v>
      </c>
      <c r="D1010" s="580">
        <v>40250.400000000001</v>
      </c>
      <c r="E1010" s="581">
        <v>620</v>
      </c>
    </row>
    <row r="1011" spans="1:5" ht="13.2">
      <c r="A1011" s="536"/>
      <c r="B1011" s="531" t="s">
        <v>1514</v>
      </c>
      <c r="C1011" s="532"/>
      <c r="D1011" s="578">
        <v>45815.92</v>
      </c>
      <c r="E1011" s="579">
        <v>912</v>
      </c>
    </row>
    <row r="1012" spans="1:5" ht="13.2">
      <c r="A1012" s="536"/>
      <c r="B1012" s="531" t="s">
        <v>304</v>
      </c>
      <c r="C1012" s="531" t="s">
        <v>397</v>
      </c>
      <c r="D1012" s="578">
        <v>290569.69999999995</v>
      </c>
      <c r="E1012" s="579">
        <v>15245</v>
      </c>
    </row>
    <row r="1013" spans="1:5" ht="13.2">
      <c r="A1013" s="536"/>
      <c r="B1013" s="531" t="s">
        <v>1653</v>
      </c>
      <c r="C1013" s="532"/>
      <c r="D1013" s="578">
        <v>290569.69999999995</v>
      </c>
      <c r="E1013" s="579">
        <v>15245</v>
      </c>
    </row>
    <row r="1014" spans="1:5" ht="13.2">
      <c r="A1014" s="536"/>
      <c r="B1014" s="531" t="s">
        <v>314</v>
      </c>
      <c r="C1014" s="531" t="s">
        <v>397</v>
      </c>
      <c r="D1014" s="578">
        <v>24625.52</v>
      </c>
      <c r="E1014" s="579">
        <v>1292</v>
      </c>
    </row>
    <row r="1015" spans="1:5" ht="13.2">
      <c r="A1015" s="536"/>
      <c r="B1015" s="536"/>
      <c r="C1015" s="537" t="s">
        <v>399</v>
      </c>
      <c r="D1015" s="580">
        <v>14087.64</v>
      </c>
      <c r="E1015" s="581">
        <v>217</v>
      </c>
    </row>
    <row r="1016" spans="1:5" ht="13.2">
      <c r="A1016" s="536"/>
      <c r="B1016" s="531" t="s">
        <v>1654</v>
      </c>
      <c r="C1016" s="532"/>
      <c r="D1016" s="578">
        <v>38713.160000000003</v>
      </c>
      <c r="E1016" s="579">
        <v>1509</v>
      </c>
    </row>
    <row r="1017" spans="1:5" ht="13.2">
      <c r="A1017" s="536"/>
      <c r="B1017" s="531" t="s">
        <v>326</v>
      </c>
      <c r="C1017" s="531" t="s">
        <v>401</v>
      </c>
      <c r="D1017" s="578">
        <v>1036.5</v>
      </c>
      <c r="E1017" s="579">
        <v>15</v>
      </c>
    </row>
    <row r="1018" spans="1:5" ht="13.2">
      <c r="A1018" s="536"/>
      <c r="B1018" s="536"/>
      <c r="C1018" s="537" t="s">
        <v>397</v>
      </c>
      <c r="D1018" s="580">
        <v>23386.62</v>
      </c>
      <c r="E1018" s="581">
        <v>1227</v>
      </c>
    </row>
    <row r="1019" spans="1:5" ht="13.2">
      <c r="A1019" s="536"/>
      <c r="B1019" s="536"/>
      <c r="C1019" s="537" t="s">
        <v>399</v>
      </c>
      <c r="D1019" s="580">
        <v>27850.68</v>
      </c>
      <c r="E1019" s="581">
        <v>429</v>
      </c>
    </row>
    <row r="1020" spans="1:5" ht="13.2">
      <c r="A1020" s="536"/>
      <c r="B1020" s="531" t="s">
        <v>1655</v>
      </c>
      <c r="C1020" s="532"/>
      <c r="D1020" s="578">
        <v>52273.8</v>
      </c>
      <c r="E1020" s="579">
        <v>1671</v>
      </c>
    </row>
    <row r="1021" spans="1:5" ht="13.2">
      <c r="A1021" s="536"/>
      <c r="B1021" s="531" t="s">
        <v>334</v>
      </c>
      <c r="C1021" s="531" t="s">
        <v>397</v>
      </c>
      <c r="D1021" s="578">
        <v>241957.65</v>
      </c>
      <c r="E1021" s="579">
        <v>13331</v>
      </c>
    </row>
    <row r="1022" spans="1:5" ht="13.2">
      <c r="A1022" s="536"/>
      <c r="B1022" s="536"/>
      <c r="C1022" s="537" t="s">
        <v>399</v>
      </c>
      <c r="D1022" s="580">
        <v>381126.58</v>
      </c>
      <c r="E1022" s="581">
        <v>5534</v>
      </c>
    </row>
    <row r="1023" spans="1:5" ht="13.2">
      <c r="A1023" s="536"/>
      <c r="B1023" s="531" t="s">
        <v>1656</v>
      </c>
      <c r="C1023" s="532"/>
      <c r="D1023" s="578">
        <v>623084.23</v>
      </c>
      <c r="E1023" s="579">
        <v>18865</v>
      </c>
    </row>
    <row r="1024" spans="1:5" ht="13.2">
      <c r="A1024" s="536"/>
      <c r="B1024" s="531" t="s">
        <v>345</v>
      </c>
      <c r="C1024" s="531" t="s">
        <v>405</v>
      </c>
      <c r="D1024" s="578">
        <v>3268.86</v>
      </c>
      <c r="E1024" s="579">
        <v>14</v>
      </c>
    </row>
    <row r="1025" spans="1:5" ht="13.2">
      <c r="A1025" s="536"/>
      <c r="B1025" s="536"/>
      <c r="C1025" s="537" t="s">
        <v>404</v>
      </c>
      <c r="D1025" s="580">
        <v>194.58</v>
      </c>
      <c r="E1025" s="581">
        <v>1</v>
      </c>
    </row>
    <row r="1026" spans="1:5" ht="13.2">
      <c r="A1026" s="536"/>
      <c r="B1026" s="536"/>
      <c r="C1026" s="537" t="s">
        <v>406</v>
      </c>
      <c r="D1026" s="580">
        <v>2179.2399999999998</v>
      </c>
      <c r="E1026" s="581">
        <v>14</v>
      </c>
    </row>
    <row r="1027" spans="1:5" ht="13.2">
      <c r="A1027" s="536"/>
      <c r="B1027" s="536"/>
      <c r="C1027" s="537" t="s">
        <v>402</v>
      </c>
      <c r="D1027" s="580">
        <v>155.66</v>
      </c>
      <c r="E1027" s="581">
        <v>1</v>
      </c>
    </row>
    <row r="1028" spans="1:5" ht="13.2">
      <c r="A1028" s="536"/>
      <c r="B1028" s="536"/>
      <c r="C1028" s="537" t="s">
        <v>635</v>
      </c>
      <c r="D1028" s="580">
        <v>544.5</v>
      </c>
      <c r="E1028" s="581">
        <v>22</v>
      </c>
    </row>
    <row r="1029" spans="1:5" ht="13.2">
      <c r="A1029" s="536"/>
      <c r="B1029" s="536"/>
      <c r="C1029" s="537" t="s">
        <v>397</v>
      </c>
      <c r="D1029" s="580">
        <v>6690.06</v>
      </c>
      <c r="E1029" s="581">
        <v>351</v>
      </c>
    </row>
    <row r="1030" spans="1:5" ht="13.2">
      <c r="A1030" s="536"/>
      <c r="B1030" s="531" t="s">
        <v>1657</v>
      </c>
      <c r="C1030" s="532"/>
      <c r="D1030" s="578">
        <v>13032.900000000001</v>
      </c>
      <c r="E1030" s="579">
        <v>403</v>
      </c>
    </row>
    <row r="1031" spans="1:5" ht="13.2">
      <c r="A1031" s="536"/>
      <c r="B1031" s="531" t="s">
        <v>348</v>
      </c>
      <c r="C1031" s="531" t="s">
        <v>401</v>
      </c>
      <c r="D1031" s="578">
        <v>3178.6</v>
      </c>
      <c r="E1031" s="579">
        <v>46</v>
      </c>
    </row>
    <row r="1032" spans="1:5" ht="13.2">
      <c r="A1032" s="536"/>
      <c r="B1032" s="536"/>
      <c r="C1032" s="537" t="s">
        <v>397</v>
      </c>
      <c r="D1032" s="580">
        <v>2859</v>
      </c>
      <c r="E1032" s="581">
        <v>150</v>
      </c>
    </row>
    <row r="1033" spans="1:5" ht="13.2">
      <c r="A1033" s="536"/>
      <c r="B1033" s="536"/>
      <c r="C1033" s="537" t="s">
        <v>399</v>
      </c>
      <c r="D1033" s="580">
        <v>13633.2</v>
      </c>
      <c r="E1033" s="581">
        <v>210</v>
      </c>
    </row>
    <row r="1034" spans="1:5" ht="13.2">
      <c r="A1034" s="536"/>
      <c r="B1034" s="531" t="s">
        <v>1658</v>
      </c>
      <c r="C1034" s="532"/>
      <c r="D1034" s="578">
        <v>19670.800000000003</v>
      </c>
      <c r="E1034" s="579">
        <v>406</v>
      </c>
    </row>
    <row r="1035" spans="1:5" ht="13.2">
      <c r="A1035" s="536"/>
      <c r="B1035" s="531" t="s">
        <v>349</v>
      </c>
      <c r="C1035" s="531" t="s">
        <v>562</v>
      </c>
      <c r="D1035" s="578">
        <v>588.66999999999996</v>
      </c>
      <c r="E1035" s="579">
        <v>37</v>
      </c>
    </row>
    <row r="1036" spans="1:5" ht="13.2">
      <c r="A1036" s="536"/>
      <c r="B1036" s="536"/>
      <c r="C1036" s="537" t="s">
        <v>401</v>
      </c>
      <c r="D1036" s="580">
        <v>9328.5</v>
      </c>
      <c r="E1036" s="581">
        <v>135</v>
      </c>
    </row>
    <row r="1037" spans="1:5" ht="13.2">
      <c r="A1037" s="536"/>
      <c r="B1037" s="536"/>
      <c r="C1037" s="537" t="s">
        <v>636</v>
      </c>
      <c r="D1037" s="580">
        <v>3019.08</v>
      </c>
      <c r="E1037" s="581">
        <v>2172</v>
      </c>
    </row>
    <row r="1038" spans="1:5" ht="13.2">
      <c r="A1038" s="536"/>
      <c r="B1038" s="536"/>
      <c r="C1038" s="537" t="s">
        <v>635</v>
      </c>
      <c r="D1038" s="580">
        <v>198</v>
      </c>
      <c r="E1038" s="581">
        <v>8</v>
      </c>
    </row>
    <row r="1039" spans="1:5" ht="13.2">
      <c r="A1039" s="536"/>
      <c r="B1039" s="536"/>
      <c r="C1039" s="537" t="s">
        <v>397</v>
      </c>
      <c r="D1039" s="580">
        <v>5641.7599999999993</v>
      </c>
      <c r="E1039" s="581">
        <v>296</v>
      </c>
    </row>
    <row r="1040" spans="1:5" ht="13.2">
      <c r="A1040" s="536"/>
      <c r="B1040" s="536"/>
      <c r="C1040" s="537" t="s">
        <v>399</v>
      </c>
      <c r="D1040" s="580">
        <v>70503.12</v>
      </c>
      <c r="E1040" s="581">
        <v>1086</v>
      </c>
    </row>
    <row r="1041" spans="1:5" ht="13.2">
      <c r="A1041" s="536"/>
      <c r="B1041" s="531" t="s">
        <v>1659</v>
      </c>
      <c r="C1041" s="532"/>
      <c r="D1041" s="578">
        <v>89279.12999999999</v>
      </c>
      <c r="E1041" s="579">
        <v>3734</v>
      </c>
    </row>
    <row r="1042" spans="1:5" ht="13.2">
      <c r="A1042" s="531" t="s">
        <v>1660</v>
      </c>
      <c r="B1042" s="532"/>
      <c r="C1042" s="532"/>
      <c r="D1042" s="578">
        <v>6606939.7999999989</v>
      </c>
      <c r="E1042" s="579">
        <v>220074</v>
      </c>
    </row>
    <row r="1043" spans="1:5" ht="13.2">
      <c r="A1043" s="531" t="s">
        <v>602</v>
      </c>
      <c r="B1043" s="531" t="s">
        <v>125</v>
      </c>
      <c r="C1043" s="531" t="s">
        <v>405</v>
      </c>
      <c r="D1043" s="578">
        <v>700.47</v>
      </c>
      <c r="E1043" s="579">
        <v>3</v>
      </c>
    </row>
    <row r="1044" spans="1:5" ht="13.2">
      <c r="A1044" s="536"/>
      <c r="B1044" s="536"/>
      <c r="C1044" s="537" t="s">
        <v>404</v>
      </c>
      <c r="D1044" s="580">
        <v>972.90000000000009</v>
      </c>
      <c r="E1044" s="581">
        <v>5</v>
      </c>
    </row>
    <row r="1045" spans="1:5" ht="13.2">
      <c r="A1045" s="536"/>
      <c r="B1045" s="536"/>
      <c r="C1045" s="537" t="s">
        <v>562</v>
      </c>
      <c r="D1045" s="580">
        <v>2036.48</v>
      </c>
      <c r="E1045" s="581">
        <v>128</v>
      </c>
    </row>
    <row r="1046" spans="1:5" ht="13.2">
      <c r="A1046" s="536"/>
      <c r="B1046" s="536"/>
      <c r="C1046" s="537" t="s">
        <v>401</v>
      </c>
      <c r="D1046" s="580">
        <v>26948.999999999996</v>
      </c>
      <c r="E1046" s="581">
        <v>390</v>
      </c>
    </row>
    <row r="1047" spans="1:5" ht="13.2">
      <c r="A1047" s="536"/>
      <c r="B1047" s="536"/>
      <c r="C1047" s="537" t="s">
        <v>636</v>
      </c>
      <c r="D1047" s="580">
        <v>8690.2799999999988</v>
      </c>
      <c r="E1047" s="581">
        <v>6252</v>
      </c>
    </row>
    <row r="1048" spans="1:5" ht="13.2">
      <c r="A1048" s="536"/>
      <c r="B1048" s="536"/>
      <c r="C1048" s="537" t="s">
        <v>635</v>
      </c>
      <c r="D1048" s="580">
        <v>693</v>
      </c>
      <c r="E1048" s="581">
        <v>28</v>
      </c>
    </row>
    <row r="1049" spans="1:5" ht="13.2">
      <c r="A1049" s="536"/>
      <c r="B1049" s="536"/>
      <c r="C1049" s="537" t="s">
        <v>397</v>
      </c>
      <c r="D1049" s="580">
        <v>19555.559999999998</v>
      </c>
      <c r="E1049" s="581">
        <v>1026</v>
      </c>
    </row>
    <row r="1050" spans="1:5" ht="13.2">
      <c r="A1050" s="536"/>
      <c r="B1050" s="536"/>
      <c r="C1050" s="537" t="s">
        <v>399</v>
      </c>
      <c r="D1050" s="580">
        <v>202939.92</v>
      </c>
      <c r="E1050" s="581">
        <v>3126</v>
      </c>
    </row>
    <row r="1051" spans="1:5" ht="13.2">
      <c r="A1051" s="536"/>
      <c r="B1051" s="531" t="s">
        <v>1645</v>
      </c>
      <c r="C1051" s="532"/>
      <c r="D1051" s="578">
        <v>262537.61</v>
      </c>
      <c r="E1051" s="579">
        <v>10958</v>
      </c>
    </row>
    <row r="1052" spans="1:5" ht="13.2">
      <c r="A1052" s="536"/>
      <c r="B1052" s="531" t="s">
        <v>141</v>
      </c>
      <c r="C1052" s="531" t="s">
        <v>427</v>
      </c>
      <c r="D1052" s="578">
        <v>2072.4899999999998</v>
      </c>
      <c r="E1052" s="579">
        <v>21</v>
      </c>
    </row>
    <row r="1053" spans="1:5" ht="13.2">
      <c r="A1053" s="536"/>
      <c r="B1053" s="536"/>
      <c r="C1053" s="537" t="s">
        <v>405</v>
      </c>
      <c r="D1053" s="580">
        <v>2334.9</v>
      </c>
      <c r="E1053" s="581">
        <v>10</v>
      </c>
    </row>
    <row r="1054" spans="1:5" ht="13.2">
      <c r="A1054" s="536"/>
      <c r="B1054" s="536"/>
      <c r="C1054" s="537" t="s">
        <v>404</v>
      </c>
      <c r="D1054" s="580">
        <v>3891.6000000000004</v>
      </c>
      <c r="E1054" s="581">
        <v>20</v>
      </c>
    </row>
    <row r="1055" spans="1:5" ht="13.2">
      <c r="A1055" s="536"/>
      <c r="B1055" s="536"/>
      <c r="C1055" s="537" t="s">
        <v>562</v>
      </c>
      <c r="D1055" s="580">
        <v>1384.17</v>
      </c>
      <c r="E1055" s="581">
        <v>87</v>
      </c>
    </row>
    <row r="1056" spans="1:5" ht="13.2">
      <c r="A1056" s="536"/>
      <c r="B1056" s="536"/>
      <c r="C1056" s="537" t="s">
        <v>401</v>
      </c>
      <c r="D1056" s="580">
        <v>3454.9999999999995</v>
      </c>
      <c r="E1056" s="581">
        <v>50</v>
      </c>
    </row>
    <row r="1057" spans="1:5" ht="13.2">
      <c r="A1057" s="536"/>
      <c r="B1057" s="536"/>
      <c r="C1057" s="537" t="s">
        <v>406</v>
      </c>
      <c r="D1057" s="580">
        <v>1556.6</v>
      </c>
      <c r="E1057" s="581">
        <v>10</v>
      </c>
    </row>
    <row r="1058" spans="1:5" ht="13.2">
      <c r="A1058" s="536"/>
      <c r="B1058" s="536"/>
      <c r="C1058" s="537" t="s">
        <v>402</v>
      </c>
      <c r="D1058" s="580">
        <v>3113.2</v>
      </c>
      <c r="E1058" s="581">
        <v>20</v>
      </c>
    </row>
    <row r="1059" spans="1:5" ht="13.2">
      <c r="A1059" s="536"/>
      <c r="B1059" s="536"/>
      <c r="C1059" s="537" t="s">
        <v>636</v>
      </c>
      <c r="D1059" s="580">
        <v>1112</v>
      </c>
      <c r="E1059" s="581">
        <v>800</v>
      </c>
    </row>
    <row r="1060" spans="1:5" ht="13.2">
      <c r="A1060" s="536"/>
      <c r="B1060" s="536"/>
      <c r="C1060" s="537" t="s">
        <v>397</v>
      </c>
      <c r="D1060" s="580">
        <v>14847.739999999998</v>
      </c>
      <c r="E1060" s="581">
        <v>779</v>
      </c>
    </row>
    <row r="1061" spans="1:5" ht="13.2">
      <c r="A1061" s="536"/>
      <c r="B1061" s="536"/>
      <c r="C1061" s="537" t="s">
        <v>399</v>
      </c>
      <c r="D1061" s="580">
        <v>38952</v>
      </c>
      <c r="E1061" s="581">
        <v>600</v>
      </c>
    </row>
    <row r="1062" spans="1:5" ht="13.2">
      <c r="A1062" s="536"/>
      <c r="B1062" s="531" t="s">
        <v>1580</v>
      </c>
      <c r="C1062" s="532"/>
      <c r="D1062" s="578">
        <v>72719.7</v>
      </c>
      <c r="E1062" s="579">
        <v>2397</v>
      </c>
    </row>
    <row r="1063" spans="1:5" ht="13.2">
      <c r="A1063" s="536"/>
      <c r="B1063" s="531" t="s">
        <v>147</v>
      </c>
      <c r="C1063" s="531" t="s">
        <v>424</v>
      </c>
      <c r="D1063" s="578">
        <v>5166</v>
      </c>
      <c r="E1063" s="579">
        <v>287</v>
      </c>
    </row>
    <row r="1064" spans="1:5" ht="13.2">
      <c r="A1064" s="536"/>
      <c r="B1064" s="536"/>
      <c r="C1064" s="537" t="s">
        <v>427</v>
      </c>
      <c r="D1064" s="580">
        <v>4539.74</v>
      </c>
      <c r="E1064" s="581">
        <v>46</v>
      </c>
    </row>
    <row r="1065" spans="1:5" ht="13.2">
      <c r="A1065" s="536"/>
      <c r="B1065" s="536"/>
      <c r="C1065" s="537" t="s">
        <v>405</v>
      </c>
      <c r="D1065" s="580">
        <v>10740.54</v>
      </c>
      <c r="E1065" s="581">
        <v>46</v>
      </c>
    </row>
    <row r="1066" spans="1:5" ht="13.2">
      <c r="A1066" s="536"/>
      <c r="B1066" s="536"/>
      <c r="C1066" s="537" t="s">
        <v>404</v>
      </c>
      <c r="D1066" s="580">
        <v>8950.68</v>
      </c>
      <c r="E1066" s="581">
        <v>46</v>
      </c>
    </row>
    <row r="1067" spans="1:5" ht="13.2">
      <c r="A1067" s="536"/>
      <c r="B1067" s="536"/>
      <c r="C1067" s="537" t="s">
        <v>406</v>
      </c>
      <c r="D1067" s="580">
        <v>7160.36</v>
      </c>
      <c r="E1067" s="581">
        <v>46</v>
      </c>
    </row>
    <row r="1068" spans="1:5" ht="13.2">
      <c r="A1068" s="536"/>
      <c r="B1068" s="536"/>
      <c r="C1068" s="537" t="s">
        <v>402</v>
      </c>
      <c r="D1068" s="580">
        <v>7160.36</v>
      </c>
      <c r="E1068" s="581">
        <v>46</v>
      </c>
    </row>
    <row r="1069" spans="1:5" ht="13.2">
      <c r="A1069" s="536"/>
      <c r="B1069" s="536"/>
      <c r="C1069" s="537" t="s">
        <v>397</v>
      </c>
      <c r="D1069" s="580">
        <v>4860.2999999999993</v>
      </c>
      <c r="E1069" s="581">
        <v>255</v>
      </c>
    </row>
    <row r="1070" spans="1:5" ht="13.2">
      <c r="A1070" s="536"/>
      <c r="B1070" s="536"/>
      <c r="C1070" s="537" t="s">
        <v>399</v>
      </c>
      <c r="D1070" s="580">
        <v>27915.600000000002</v>
      </c>
      <c r="E1070" s="581">
        <v>430</v>
      </c>
    </row>
    <row r="1071" spans="1:5" ht="13.2">
      <c r="A1071" s="536"/>
      <c r="B1071" s="531" t="s">
        <v>1583</v>
      </c>
      <c r="C1071" s="532"/>
      <c r="D1071" s="578">
        <v>76493.58</v>
      </c>
      <c r="E1071" s="579">
        <v>1202</v>
      </c>
    </row>
    <row r="1072" spans="1:5" ht="13.2">
      <c r="A1072" s="536"/>
      <c r="B1072" s="531" t="s">
        <v>182</v>
      </c>
      <c r="C1072" s="531" t="s">
        <v>562</v>
      </c>
      <c r="D1072" s="578">
        <v>6729.93</v>
      </c>
      <c r="E1072" s="579">
        <v>423</v>
      </c>
    </row>
    <row r="1073" spans="1:5" ht="13.2">
      <c r="A1073" s="536"/>
      <c r="B1073" s="536"/>
      <c r="C1073" s="537" t="s">
        <v>401</v>
      </c>
      <c r="D1073" s="580">
        <v>1312.8999999999999</v>
      </c>
      <c r="E1073" s="581">
        <v>19</v>
      </c>
    </row>
    <row r="1074" spans="1:5" ht="13.2">
      <c r="A1074" s="536"/>
      <c r="B1074" s="536"/>
      <c r="C1074" s="537" t="s">
        <v>397</v>
      </c>
      <c r="D1074" s="580">
        <v>64613.399999999994</v>
      </c>
      <c r="E1074" s="581">
        <v>3390</v>
      </c>
    </row>
    <row r="1075" spans="1:5" ht="13.2">
      <c r="A1075" s="536"/>
      <c r="B1075" s="536"/>
      <c r="C1075" s="537" t="s">
        <v>399</v>
      </c>
      <c r="D1075" s="580">
        <v>12269.880000000001</v>
      </c>
      <c r="E1075" s="581">
        <v>189</v>
      </c>
    </row>
    <row r="1076" spans="1:5" ht="13.2">
      <c r="A1076" s="536"/>
      <c r="B1076" s="531" t="s">
        <v>1593</v>
      </c>
      <c r="C1076" s="532"/>
      <c r="D1076" s="578">
        <v>84926.11</v>
      </c>
      <c r="E1076" s="579">
        <v>4021</v>
      </c>
    </row>
    <row r="1077" spans="1:5" ht="13.2">
      <c r="A1077" s="536"/>
      <c r="B1077" s="531" t="s">
        <v>304</v>
      </c>
      <c r="C1077" s="531" t="s">
        <v>427</v>
      </c>
      <c r="D1077" s="578">
        <v>24179.05</v>
      </c>
      <c r="E1077" s="579">
        <v>245</v>
      </c>
    </row>
    <row r="1078" spans="1:5" ht="13.2">
      <c r="A1078" s="536"/>
      <c r="B1078" s="536"/>
      <c r="C1078" s="537" t="s">
        <v>562</v>
      </c>
      <c r="D1078" s="580">
        <v>41111.440000000002</v>
      </c>
      <c r="E1078" s="581">
        <v>2584</v>
      </c>
    </row>
    <row r="1079" spans="1:5" ht="13.2">
      <c r="A1079" s="536"/>
      <c r="B1079" s="536"/>
      <c r="C1079" s="537" t="s">
        <v>401</v>
      </c>
      <c r="D1079" s="580">
        <v>27778.199999999997</v>
      </c>
      <c r="E1079" s="581">
        <v>402</v>
      </c>
    </row>
    <row r="1080" spans="1:5" ht="13.2">
      <c r="A1080" s="536"/>
      <c r="B1080" s="536"/>
      <c r="C1080" s="537" t="s">
        <v>636</v>
      </c>
      <c r="D1080" s="580">
        <v>7519.9</v>
      </c>
      <c r="E1080" s="581">
        <v>5410</v>
      </c>
    </row>
    <row r="1081" spans="1:5" ht="13.2">
      <c r="A1081" s="536"/>
      <c r="B1081" s="536"/>
      <c r="C1081" s="537" t="s">
        <v>635</v>
      </c>
      <c r="D1081" s="580">
        <v>13959</v>
      </c>
      <c r="E1081" s="581">
        <v>564</v>
      </c>
    </row>
    <row r="1082" spans="1:5" ht="13.2">
      <c r="A1082" s="536"/>
      <c r="B1082" s="536"/>
      <c r="C1082" s="537" t="s">
        <v>397</v>
      </c>
      <c r="D1082" s="580">
        <v>103610.15999999999</v>
      </c>
      <c r="E1082" s="581">
        <v>5436</v>
      </c>
    </row>
    <row r="1083" spans="1:5" ht="13.2">
      <c r="A1083" s="536"/>
      <c r="B1083" s="536"/>
      <c r="C1083" s="537" t="s">
        <v>399</v>
      </c>
      <c r="D1083" s="580">
        <v>208782.72</v>
      </c>
      <c r="E1083" s="581">
        <v>3216</v>
      </c>
    </row>
    <row r="1084" spans="1:5" ht="13.2">
      <c r="A1084" s="536"/>
      <c r="B1084" s="531" t="s">
        <v>1653</v>
      </c>
      <c r="C1084" s="532"/>
      <c r="D1084" s="578">
        <v>426940.47</v>
      </c>
      <c r="E1084" s="579">
        <v>17857</v>
      </c>
    </row>
    <row r="1085" spans="1:5" ht="13.2">
      <c r="A1085" s="536"/>
      <c r="B1085" s="531" t="s">
        <v>349</v>
      </c>
      <c r="C1085" s="531" t="s">
        <v>405</v>
      </c>
      <c r="D1085" s="578">
        <v>32688.600000000002</v>
      </c>
      <c r="E1085" s="579">
        <v>140</v>
      </c>
    </row>
    <row r="1086" spans="1:5" ht="13.2">
      <c r="A1086" s="536"/>
      <c r="B1086" s="536"/>
      <c r="C1086" s="537" t="s">
        <v>404</v>
      </c>
      <c r="D1086" s="580">
        <v>7783.2000000000007</v>
      </c>
      <c r="E1086" s="581">
        <v>40</v>
      </c>
    </row>
    <row r="1087" spans="1:5" ht="13.2">
      <c r="A1087" s="536"/>
      <c r="B1087" s="536"/>
      <c r="C1087" s="537" t="s">
        <v>562</v>
      </c>
      <c r="D1087" s="580">
        <v>5902.61</v>
      </c>
      <c r="E1087" s="581">
        <v>371</v>
      </c>
    </row>
    <row r="1088" spans="1:5" ht="13.2">
      <c r="A1088" s="536"/>
      <c r="B1088" s="536"/>
      <c r="C1088" s="537" t="s">
        <v>401</v>
      </c>
      <c r="D1088" s="580">
        <v>33513.5</v>
      </c>
      <c r="E1088" s="581">
        <v>485</v>
      </c>
    </row>
    <row r="1089" spans="1:5" ht="13.2">
      <c r="A1089" s="536"/>
      <c r="B1089" s="536"/>
      <c r="C1089" s="537" t="s">
        <v>636</v>
      </c>
      <c r="D1089" s="580">
        <v>10803.08</v>
      </c>
      <c r="E1089" s="581">
        <v>7772</v>
      </c>
    </row>
    <row r="1090" spans="1:5" ht="13.2">
      <c r="A1090" s="536"/>
      <c r="B1090" s="536"/>
      <c r="C1090" s="537" t="s">
        <v>635</v>
      </c>
      <c r="D1090" s="580">
        <v>2004.75</v>
      </c>
      <c r="E1090" s="581">
        <v>81</v>
      </c>
    </row>
    <row r="1091" spans="1:5" ht="13.2">
      <c r="A1091" s="536"/>
      <c r="B1091" s="536"/>
      <c r="C1091" s="537" t="s">
        <v>397</v>
      </c>
      <c r="D1091" s="580">
        <v>56646.32</v>
      </c>
      <c r="E1091" s="581">
        <v>2972</v>
      </c>
    </row>
    <row r="1092" spans="1:5" ht="13.2">
      <c r="A1092" s="536"/>
      <c r="B1092" s="536"/>
      <c r="C1092" s="537" t="s">
        <v>399</v>
      </c>
      <c r="D1092" s="580">
        <v>252279.12</v>
      </c>
      <c r="E1092" s="581">
        <v>3886</v>
      </c>
    </row>
    <row r="1093" spans="1:5" ht="13.2">
      <c r="A1093" s="536"/>
      <c r="B1093" s="531" t="s">
        <v>1659</v>
      </c>
      <c r="C1093" s="532"/>
      <c r="D1093" s="578">
        <v>401621.18</v>
      </c>
      <c r="E1093" s="579">
        <v>15747</v>
      </c>
    </row>
    <row r="1094" spans="1:5" ht="13.2">
      <c r="A1094" s="531" t="s">
        <v>1661</v>
      </c>
      <c r="B1094" s="532"/>
      <c r="C1094" s="532"/>
      <c r="D1094" s="578">
        <v>1325238.6499999999</v>
      </c>
      <c r="E1094" s="579">
        <v>52182</v>
      </c>
    </row>
    <row r="1095" spans="1:5" ht="13.2">
      <c r="A1095" s="531" t="s">
        <v>901</v>
      </c>
      <c r="B1095" s="531" t="s">
        <v>269</v>
      </c>
      <c r="C1095" s="531" t="s">
        <v>427</v>
      </c>
      <c r="D1095" s="578">
        <v>2269.87</v>
      </c>
      <c r="E1095" s="579">
        <v>23</v>
      </c>
    </row>
    <row r="1096" spans="1:5" ht="13.2">
      <c r="A1096" s="536"/>
      <c r="B1096" s="536"/>
      <c r="C1096" s="537" t="s">
        <v>405</v>
      </c>
      <c r="D1096" s="580">
        <v>8696</v>
      </c>
      <c r="E1096" s="581">
        <v>20</v>
      </c>
    </row>
    <row r="1097" spans="1:5" ht="13.2">
      <c r="A1097" s="536"/>
      <c r="B1097" s="536"/>
      <c r="C1097" s="537" t="s">
        <v>404</v>
      </c>
      <c r="D1097" s="580">
        <v>10388</v>
      </c>
      <c r="E1097" s="581">
        <v>40</v>
      </c>
    </row>
    <row r="1098" spans="1:5" ht="13.2">
      <c r="A1098" s="536"/>
      <c r="B1098" s="536"/>
      <c r="C1098" s="537" t="s">
        <v>406</v>
      </c>
      <c r="D1098" s="580">
        <v>3819.2</v>
      </c>
      <c r="E1098" s="581">
        <v>22</v>
      </c>
    </row>
    <row r="1099" spans="1:5" ht="13.2">
      <c r="A1099" s="536"/>
      <c r="B1099" s="536"/>
      <c r="C1099" s="537" t="s">
        <v>402</v>
      </c>
      <c r="D1099" s="580">
        <v>5947.11</v>
      </c>
      <c r="E1099" s="581">
        <v>39</v>
      </c>
    </row>
    <row r="1100" spans="1:5" ht="13.2">
      <c r="A1100" s="536"/>
      <c r="B1100" s="536"/>
      <c r="C1100" s="537" t="s">
        <v>429</v>
      </c>
      <c r="D1100" s="580">
        <v>412.8</v>
      </c>
      <c r="E1100" s="581">
        <v>64</v>
      </c>
    </row>
    <row r="1101" spans="1:5" ht="13.2">
      <c r="A1101" s="536"/>
      <c r="B1101" s="536"/>
      <c r="C1101" s="537" t="s">
        <v>431</v>
      </c>
      <c r="D1101" s="580">
        <v>1081</v>
      </c>
      <c r="E1101" s="581">
        <v>23</v>
      </c>
    </row>
    <row r="1102" spans="1:5" ht="13.2">
      <c r="A1102" s="536"/>
      <c r="B1102" s="531" t="s">
        <v>1662</v>
      </c>
      <c r="C1102" s="532"/>
      <c r="D1102" s="578">
        <v>32613.98</v>
      </c>
      <c r="E1102" s="579">
        <v>231</v>
      </c>
    </row>
    <row r="1103" spans="1:5" ht="13.2">
      <c r="A1103" s="531" t="s">
        <v>1663</v>
      </c>
      <c r="B1103" s="532"/>
      <c r="C1103" s="532"/>
      <c r="D1103" s="578">
        <v>32613.98</v>
      </c>
      <c r="E1103" s="579">
        <v>231</v>
      </c>
    </row>
    <row r="1104" spans="1:5" ht="13.2">
      <c r="A1104" s="531" t="s">
        <v>394</v>
      </c>
      <c r="B1104" s="531" t="s">
        <v>119</v>
      </c>
      <c r="C1104" s="531" t="s">
        <v>424</v>
      </c>
      <c r="D1104" s="578">
        <v>396</v>
      </c>
      <c r="E1104" s="579">
        <v>22</v>
      </c>
    </row>
    <row r="1105" spans="1:5" ht="13.2">
      <c r="A1105" s="536"/>
      <c r="B1105" s="536"/>
      <c r="C1105" s="537" t="s">
        <v>427</v>
      </c>
      <c r="D1105" s="580">
        <v>2565.94</v>
      </c>
      <c r="E1105" s="581">
        <v>26</v>
      </c>
    </row>
    <row r="1106" spans="1:5" ht="13.2">
      <c r="A1106" s="536"/>
      <c r="B1106" s="536"/>
      <c r="C1106" s="537" t="s">
        <v>404</v>
      </c>
      <c r="D1106" s="580">
        <v>17512.2</v>
      </c>
      <c r="E1106" s="581">
        <v>90</v>
      </c>
    </row>
    <row r="1107" spans="1:5" ht="13.2">
      <c r="A1107" s="536"/>
      <c r="B1107" s="536"/>
      <c r="C1107" s="537" t="s">
        <v>562</v>
      </c>
      <c r="D1107" s="580">
        <v>4820.7299999999996</v>
      </c>
      <c r="E1107" s="581">
        <v>303</v>
      </c>
    </row>
    <row r="1108" spans="1:5" ht="13.2">
      <c r="A1108" s="536"/>
      <c r="B1108" s="536"/>
      <c r="C1108" s="537" t="s">
        <v>401</v>
      </c>
      <c r="D1108" s="580">
        <v>14096.400000000001</v>
      </c>
      <c r="E1108" s="581">
        <v>204</v>
      </c>
    </row>
    <row r="1109" spans="1:5" ht="13.2">
      <c r="A1109" s="536"/>
      <c r="B1109" s="536"/>
      <c r="C1109" s="537" t="s">
        <v>402</v>
      </c>
      <c r="D1109" s="580">
        <v>14009.4</v>
      </c>
      <c r="E1109" s="581">
        <v>90</v>
      </c>
    </row>
    <row r="1110" spans="1:5" ht="13.2">
      <c r="A1110" s="536"/>
      <c r="B1110" s="536"/>
      <c r="C1110" s="537" t="s">
        <v>397</v>
      </c>
      <c r="D1110" s="580">
        <v>42961.239999999991</v>
      </c>
      <c r="E1110" s="581">
        <v>2254</v>
      </c>
    </row>
    <row r="1111" spans="1:5" ht="13.2">
      <c r="A1111" s="536"/>
      <c r="B1111" s="536"/>
      <c r="C1111" s="537" t="s">
        <v>399</v>
      </c>
      <c r="D1111" s="580">
        <v>96211.44</v>
      </c>
      <c r="E1111" s="581">
        <v>1482</v>
      </c>
    </row>
    <row r="1112" spans="1:5" ht="13.2">
      <c r="A1112" s="536"/>
      <c r="B1112" s="531" t="s">
        <v>1571</v>
      </c>
      <c r="C1112" s="532"/>
      <c r="D1112" s="578">
        <v>192573.35</v>
      </c>
      <c r="E1112" s="579">
        <v>4471</v>
      </c>
    </row>
    <row r="1113" spans="1:5" ht="13.2">
      <c r="A1113" s="536"/>
      <c r="B1113" s="531" t="s">
        <v>182</v>
      </c>
      <c r="C1113" s="531" t="s">
        <v>405</v>
      </c>
      <c r="D1113" s="578">
        <v>4436.3100000000004</v>
      </c>
      <c r="E1113" s="579">
        <v>19</v>
      </c>
    </row>
    <row r="1114" spans="1:5" ht="13.2">
      <c r="A1114" s="536"/>
      <c r="B1114" s="536"/>
      <c r="C1114" s="537" t="s">
        <v>404</v>
      </c>
      <c r="D1114" s="580">
        <v>389.16</v>
      </c>
      <c r="E1114" s="581">
        <v>2</v>
      </c>
    </row>
    <row r="1115" spans="1:5" ht="13.2">
      <c r="A1115" s="536"/>
      <c r="B1115" s="536"/>
      <c r="C1115" s="537" t="s">
        <v>401</v>
      </c>
      <c r="D1115" s="580">
        <v>3253.1200000000003</v>
      </c>
      <c r="E1115" s="581">
        <v>68</v>
      </c>
    </row>
    <row r="1116" spans="1:5" ht="13.2">
      <c r="A1116" s="536"/>
      <c r="B1116" s="536"/>
      <c r="C1116" s="537" t="s">
        <v>406</v>
      </c>
      <c r="D1116" s="580">
        <v>2957.54</v>
      </c>
      <c r="E1116" s="581">
        <v>19</v>
      </c>
    </row>
    <row r="1117" spans="1:5" ht="13.2">
      <c r="A1117" s="536"/>
      <c r="B1117" s="536"/>
      <c r="C1117" s="537" t="s">
        <v>402</v>
      </c>
      <c r="D1117" s="580">
        <v>311.32</v>
      </c>
      <c r="E1117" s="581">
        <v>2</v>
      </c>
    </row>
    <row r="1118" spans="1:5" ht="13.2">
      <c r="A1118" s="536"/>
      <c r="B1118" s="536"/>
      <c r="C1118" s="537" t="s">
        <v>397</v>
      </c>
      <c r="D1118" s="580">
        <v>2867.7</v>
      </c>
      <c r="E1118" s="581">
        <v>158</v>
      </c>
    </row>
    <row r="1119" spans="1:5" ht="13.2">
      <c r="A1119" s="536"/>
      <c r="B1119" s="536"/>
      <c r="C1119" s="537" t="s">
        <v>399</v>
      </c>
      <c r="D1119" s="580">
        <v>8677.6200000000008</v>
      </c>
      <c r="E1119" s="581">
        <v>126</v>
      </c>
    </row>
    <row r="1120" spans="1:5" ht="13.2">
      <c r="A1120" s="536"/>
      <c r="B1120" s="531" t="s">
        <v>1593</v>
      </c>
      <c r="C1120" s="532"/>
      <c r="D1120" s="578">
        <v>22892.770000000004</v>
      </c>
      <c r="E1120" s="579">
        <v>394</v>
      </c>
    </row>
    <row r="1121" spans="1:5" ht="13.2">
      <c r="A1121" s="536"/>
      <c r="B1121" s="531" t="s">
        <v>217</v>
      </c>
      <c r="C1121" s="531" t="s">
        <v>562</v>
      </c>
      <c r="D1121" s="578">
        <v>18153.309999999998</v>
      </c>
      <c r="E1121" s="579">
        <v>1141</v>
      </c>
    </row>
    <row r="1122" spans="1:5" ht="13.2">
      <c r="A1122" s="536"/>
      <c r="B1122" s="536"/>
      <c r="C1122" s="537" t="s">
        <v>401</v>
      </c>
      <c r="D1122" s="580">
        <v>69030.899999999994</v>
      </c>
      <c r="E1122" s="581">
        <v>999</v>
      </c>
    </row>
    <row r="1123" spans="1:5" ht="13.2">
      <c r="A1123" s="536"/>
      <c r="B1123" s="536"/>
      <c r="C1123" s="537" t="s">
        <v>636</v>
      </c>
      <c r="D1123" s="580">
        <v>7375.3399999999992</v>
      </c>
      <c r="E1123" s="581">
        <v>5306</v>
      </c>
    </row>
    <row r="1124" spans="1:5" ht="13.2">
      <c r="A1124" s="536"/>
      <c r="B1124" s="536"/>
      <c r="C1124" s="537" t="s">
        <v>635</v>
      </c>
      <c r="D1124" s="580">
        <v>6162.75</v>
      </c>
      <c r="E1124" s="581">
        <v>249</v>
      </c>
    </row>
    <row r="1125" spans="1:5" ht="13.2">
      <c r="A1125" s="536"/>
      <c r="B1125" s="536"/>
      <c r="C1125" s="537" t="s">
        <v>397</v>
      </c>
      <c r="D1125" s="580">
        <v>173750.96</v>
      </c>
      <c r="E1125" s="581">
        <v>9116</v>
      </c>
    </row>
    <row r="1126" spans="1:5" ht="13.2">
      <c r="A1126" s="536"/>
      <c r="B1126" s="536"/>
      <c r="C1126" s="537" t="s">
        <v>399</v>
      </c>
      <c r="D1126" s="580">
        <v>518516.04000000004</v>
      </c>
      <c r="E1126" s="581">
        <v>7987</v>
      </c>
    </row>
    <row r="1127" spans="1:5" ht="13.2">
      <c r="A1127" s="536"/>
      <c r="B1127" s="531" t="s">
        <v>1603</v>
      </c>
      <c r="C1127" s="532"/>
      <c r="D1127" s="578">
        <v>792989.3</v>
      </c>
      <c r="E1127" s="579">
        <v>24798</v>
      </c>
    </row>
    <row r="1128" spans="1:5" ht="13.2">
      <c r="A1128" s="536"/>
      <c r="B1128" s="531" t="s">
        <v>241</v>
      </c>
      <c r="C1128" s="531" t="s">
        <v>405</v>
      </c>
      <c r="D1128" s="578">
        <v>4436.3100000000004</v>
      </c>
      <c r="E1128" s="579">
        <v>19</v>
      </c>
    </row>
    <row r="1129" spans="1:5" ht="13.2">
      <c r="A1129" s="536"/>
      <c r="B1129" s="536"/>
      <c r="C1129" s="537" t="s">
        <v>404</v>
      </c>
      <c r="D1129" s="580">
        <v>1751.22</v>
      </c>
      <c r="E1129" s="581">
        <v>9</v>
      </c>
    </row>
    <row r="1130" spans="1:5" ht="13.2">
      <c r="A1130" s="536"/>
      <c r="B1130" s="536"/>
      <c r="C1130" s="537" t="s">
        <v>562</v>
      </c>
      <c r="D1130" s="580">
        <v>95.46</v>
      </c>
      <c r="E1130" s="581">
        <v>6</v>
      </c>
    </row>
    <row r="1131" spans="1:5" ht="13.2">
      <c r="A1131" s="536"/>
      <c r="B1131" s="536"/>
      <c r="C1131" s="537" t="s">
        <v>401</v>
      </c>
      <c r="D1131" s="580">
        <v>4906.1000000000004</v>
      </c>
      <c r="E1131" s="581">
        <v>71</v>
      </c>
    </row>
    <row r="1132" spans="1:5" ht="13.2">
      <c r="A1132" s="536"/>
      <c r="B1132" s="536"/>
      <c r="C1132" s="537" t="s">
        <v>406</v>
      </c>
      <c r="D1132" s="580">
        <v>2334.9</v>
      </c>
      <c r="E1132" s="581">
        <v>15</v>
      </c>
    </row>
    <row r="1133" spans="1:5" ht="13.2">
      <c r="A1133" s="536"/>
      <c r="B1133" s="536"/>
      <c r="C1133" s="537" t="s">
        <v>402</v>
      </c>
      <c r="D1133" s="580">
        <v>778.3</v>
      </c>
      <c r="E1133" s="581">
        <v>5</v>
      </c>
    </row>
    <row r="1134" spans="1:5" ht="13.2">
      <c r="A1134" s="536"/>
      <c r="B1134" s="536"/>
      <c r="C1134" s="537" t="s">
        <v>636</v>
      </c>
      <c r="D1134" s="580">
        <v>1573.48</v>
      </c>
      <c r="E1134" s="581">
        <v>1132</v>
      </c>
    </row>
    <row r="1135" spans="1:5" ht="13.2">
      <c r="A1135" s="536"/>
      <c r="B1135" s="536"/>
      <c r="C1135" s="537" t="s">
        <v>635</v>
      </c>
      <c r="D1135" s="580">
        <v>49.5</v>
      </c>
      <c r="E1135" s="581">
        <v>2</v>
      </c>
    </row>
    <row r="1136" spans="1:5" ht="13.2">
      <c r="A1136" s="536"/>
      <c r="B1136" s="536"/>
      <c r="C1136" s="537" t="s">
        <v>397</v>
      </c>
      <c r="D1136" s="580">
        <v>400.26</v>
      </c>
      <c r="E1136" s="581">
        <v>21</v>
      </c>
    </row>
    <row r="1137" spans="1:5" ht="13.2">
      <c r="A1137" s="536"/>
      <c r="B1137" s="536"/>
      <c r="C1137" s="537" t="s">
        <v>399</v>
      </c>
      <c r="D1137" s="580">
        <v>36744.720000000001</v>
      </c>
      <c r="E1137" s="581">
        <v>566</v>
      </c>
    </row>
    <row r="1138" spans="1:5" ht="13.2">
      <c r="A1138" s="536"/>
      <c r="B1138" s="531" t="s">
        <v>1664</v>
      </c>
      <c r="C1138" s="532"/>
      <c r="D1138" s="578">
        <v>53070.25</v>
      </c>
      <c r="E1138" s="579">
        <v>1846</v>
      </c>
    </row>
    <row r="1139" spans="1:5" ht="13.2">
      <c r="A1139" s="531" t="s">
        <v>1665</v>
      </c>
      <c r="B1139" s="532"/>
      <c r="C1139" s="532"/>
      <c r="D1139" s="578">
        <v>1061525.6700000002</v>
      </c>
      <c r="E1139" s="579">
        <v>31509</v>
      </c>
    </row>
    <row r="1140" spans="1:5" ht="13.2">
      <c r="A1140" s="531" t="s">
        <v>868</v>
      </c>
      <c r="B1140" s="531" t="s">
        <v>270</v>
      </c>
      <c r="C1140" s="531" t="s">
        <v>562</v>
      </c>
      <c r="D1140" s="578">
        <v>795.5</v>
      </c>
      <c r="E1140" s="579">
        <v>50</v>
      </c>
    </row>
    <row r="1141" spans="1:5" ht="13.2">
      <c r="A1141" s="536"/>
      <c r="B1141" s="536"/>
      <c r="C1141" s="537" t="s">
        <v>401</v>
      </c>
      <c r="D1141" s="580">
        <v>1243.8</v>
      </c>
      <c r="E1141" s="581">
        <v>18</v>
      </c>
    </row>
    <row r="1142" spans="1:5" ht="13.2">
      <c r="A1142" s="536"/>
      <c r="B1142" s="536"/>
      <c r="C1142" s="537" t="s">
        <v>636</v>
      </c>
      <c r="D1142" s="580">
        <v>397.54</v>
      </c>
      <c r="E1142" s="581">
        <v>286</v>
      </c>
    </row>
    <row r="1143" spans="1:5" ht="13.2">
      <c r="A1143" s="536"/>
      <c r="B1143" s="536"/>
      <c r="C1143" s="537" t="s">
        <v>635</v>
      </c>
      <c r="D1143" s="580">
        <v>272.25</v>
      </c>
      <c r="E1143" s="581">
        <v>11</v>
      </c>
    </row>
    <row r="1144" spans="1:5" ht="13.2">
      <c r="A1144" s="536"/>
      <c r="B1144" s="536"/>
      <c r="C1144" s="537" t="s">
        <v>397</v>
      </c>
      <c r="D1144" s="580">
        <v>7585.88</v>
      </c>
      <c r="E1144" s="581">
        <v>398</v>
      </c>
    </row>
    <row r="1145" spans="1:5" ht="13.2">
      <c r="A1145" s="536"/>
      <c r="B1145" s="536"/>
      <c r="C1145" s="537" t="s">
        <v>399</v>
      </c>
      <c r="D1145" s="580">
        <v>9283.56</v>
      </c>
      <c r="E1145" s="581">
        <v>143</v>
      </c>
    </row>
    <row r="1146" spans="1:5" ht="13.2">
      <c r="A1146" s="536"/>
      <c r="B1146" s="531" t="s">
        <v>1666</v>
      </c>
      <c r="C1146" s="532"/>
      <c r="D1146" s="578">
        <v>19578.53</v>
      </c>
      <c r="E1146" s="579">
        <v>906</v>
      </c>
    </row>
    <row r="1147" spans="1:5" ht="13.2">
      <c r="A1147" s="531" t="s">
        <v>1667</v>
      </c>
      <c r="B1147" s="532"/>
      <c r="C1147" s="532"/>
      <c r="D1147" s="578">
        <v>19578.53</v>
      </c>
      <c r="E1147" s="579">
        <v>906</v>
      </c>
    </row>
    <row r="1148" spans="1:5" ht="13.2">
      <c r="A1148" s="531" t="s">
        <v>1729</v>
      </c>
      <c r="B1148" s="532"/>
      <c r="C1148" s="532"/>
      <c r="D1148" s="578">
        <v>0</v>
      </c>
      <c r="E1148" s="579"/>
    </row>
    <row r="1149" spans="1:5" ht="15.75" customHeight="1">
      <c r="A1149" s="538" t="s">
        <v>1731</v>
      </c>
      <c r="B1149" s="539"/>
      <c r="C1149" s="539"/>
      <c r="D1149" s="582">
        <v>28105341.869999968</v>
      </c>
      <c r="E1149" s="583">
        <v>428821</v>
      </c>
    </row>
  </sheetData>
  <autoFilter ref="A1:E1212" xr:uid="{00000000-0009-0000-0000-00000A000000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1005"/>
  <sheetViews>
    <sheetView workbookViewId="0">
      <pane ySplit="6" topLeftCell="A7" activePane="bottomLeft" state="frozen"/>
      <selection pane="bottomLeft" activeCell="B8" sqref="B8"/>
    </sheetView>
  </sheetViews>
  <sheetFormatPr defaultColWidth="12.5546875" defaultRowHeight="15.75" customHeight="1"/>
  <cols>
    <col min="1" max="1" width="16.44140625" customWidth="1"/>
    <col min="2" max="2" width="16.88671875" customWidth="1"/>
    <col min="3" max="3" width="17.88671875" customWidth="1"/>
    <col min="5" max="5" width="15.109375" customWidth="1"/>
    <col min="6" max="6" width="13.6640625" customWidth="1"/>
    <col min="7" max="7" width="17" customWidth="1"/>
    <col min="8" max="8" width="20.33203125" customWidth="1"/>
  </cols>
  <sheetData>
    <row r="1" spans="1:27" ht="6" customHeight="1">
      <c r="A1" s="452"/>
      <c r="B1" s="452"/>
      <c r="C1" s="453"/>
      <c r="D1" s="453"/>
      <c r="E1" s="453"/>
      <c r="F1" s="453"/>
      <c r="G1" s="453"/>
      <c r="H1" s="453"/>
      <c r="I1" s="454"/>
      <c r="J1" s="454"/>
      <c r="K1" s="454"/>
      <c r="L1" s="454"/>
      <c r="M1" s="454"/>
      <c r="N1" s="454"/>
      <c r="O1" s="454"/>
      <c r="P1" s="454"/>
      <c r="Q1" s="454"/>
      <c r="R1" s="454"/>
      <c r="S1" s="454"/>
      <c r="T1" s="454"/>
      <c r="U1" s="454"/>
      <c r="V1" s="454"/>
      <c r="W1" s="454"/>
      <c r="X1" s="454"/>
      <c r="Y1" s="454"/>
      <c r="Z1" s="454"/>
      <c r="AA1" s="454"/>
    </row>
    <row r="2" spans="1:27" ht="15.6">
      <c r="A2" s="455"/>
      <c r="B2" s="456" t="s">
        <v>1668</v>
      </c>
      <c r="C2" s="456" t="s">
        <v>1669</v>
      </c>
      <c r="D2" s="456" t="s">
        <v>1670</v>
      </c>
      <c r="E2" s="456" t="s">
        <v>1671</v>
      </c>
      <c r="F2" s="456" t="s">
        <v>1672</v>
      </c>
      <c r="G2" s="456" t="s">
        <v>1673</v>
      </c>
      <c r="H2" s="456" t="s">
        <v>1674</v>
      </c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</row>
    <row r="3" spans="1:27" ht="6" customHeight="1">
      <c r="A3" s="452"/>
      <c r="B3" s="452"/>
      <c r="C3" s="453"/>
      <c r="D3" s="453"/>
      <c r="E3" s="453"/>
      <c r="F3" s="453"/>
      <c r="G3" s="453"/>
      <c r="H3" s="453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4"/>
      <c r="W3" s="454"/>
      <c r="X3" s="454"/>
      <c r="Y3" s="454"/>
      <c r="Z3" s="454"/>
      <c r="AA3" s="454"/>
    </row>
    <row r="4" spans="1:27" ht="31.2" hidden="1">
      <c r="A4" s="458" t="s">
        <v>1675</v>
      </c>
      <c r="B4" s="560" t="s">
        <v>1676</v>
      </c>
      <c r="C4" s="460" t="s">
        <v>1677</v>
      </c>
      <c r="D4" s="460" t="s">
        <v>1678</v>
      </c>
      <c r="E4" s="460" t="s">
        <v>1144</v>
      </c>
      <c r="F4" s="461">
        <v>44082</v>
      </c>
      <c r="G4" s="462">
        <v>44447</v>
      </c>
      <c r="H4" s="562" t="s">
        <v>1679</v>
      </c>
      <c r="I4" s="463"/>
      <c r="J4" s="454"/>
      <c r="K4" s="454"/>
      <c r="L4" s="454"/>
      <c r="M4" s="454"/>
      <c r="N4" s="454"/>
      <c r="O4" s="454"/>
      <c r="P4" s="454"/>
      <c r="Q4" s="454"/>
      <c r="R4" s="454"/>
      <c r="S4" s="454"/>
      <c r="T4" s="454"/>
      <c r="U4" s="454"/>
      <c r="V4" s="454"/>
      <c r="W4" s="454"/>
      <c r="X4" s="454"/>
      <c r="Y4" s="454"/>
      <c r="Z4" s="454"/>
      <c r="AA4" s="454"/>
    </row>
    <row r="5" spans="1:27" ht="15.6" hidden="1">
      <c r="A5" s="464" t="s">
        <v>1680</v>
      </c>
      <c r="B5" s="561"/>
      <c r="C5" s="465" t="s">
        <v>1677</v>
      </c>
      <c r="D5" s="466" t="s">
        <v>1681</v>
      </c>
      <c r="E5" s="466" t="s">
        <v>1682</v>
      </c>
      <c r="F5" s="467">
        <v>44475</v>
      </c>
      <c r="G5" s="468">
        <v>44840</v>
      </c>
      <c r="H5" s="541"/>
      <c r="I5" s="463"/>
      <c r="J5" s="454"/>
      <c r="K5" s="454"/>
      <c r="L5" s="454"/>
      <c r="M5" s="454"/>
      <c r="N5" s="454"/>
      <c r="O5" s="454"/>
      <c r="P5" s="454"/>
      <c r="Q5" s="454"/>
      <c r="R5" s="454"/>
      <c r="S5" s="454"/>
      <c r="T5" s="454"/>
      <c r="U5" s="454"/>
      <c r="V5" s="454"/>
      <c r="W5" s="454"/>
      <c r="X5" s="454"/>
      <c r="Y5" s="454"/>
      <c r="Z5" s="454"/>
      <c r="AA5" s="454"/>
    </row>
    <row r="6" spans="1:27" ht="6" customHeight="1">
      <c r="A6" s="452"/>
      <c r="B6" s="452"/>
      <c r="C6" s="453"/>
      <c r="D6" s="453"/>
      <c r="E6" s="453"/>
      <c r="F6" s="453"/>
      <c r="G6" s="469"/>
      <c r="H6" s="453"/>
      <c r="I6" s="454"/>
      <c r="J6" s="454"/>
      <c r="K6" s="454"/>
      <c r="L6" s="454"/>
      <c r="M6" s="454"/>
      <c r="N6" s="454"/>
      <c r="O6" s="454"/>
      <c r="P6" s="454"/>
      <c r="Q6" s="454"/>
      <c r="R6" s="454"/>
      <c r="S6" s="454"/>
      <c r="T6" s="454"/>
      <c r="U6" s="454"/>
      <c r="V6" s="454"/>
      <c r="W6" s="454"/>
      <c r="X6" s="454"/>
      <c r="Y6" s="454"/>
      <c r="Z6" s="454"/>
      <c r="AA6" s="454"/>
    </row>
    <row r="7" spans="1:27" ht="31.2">
      <c r="A7" s="458" t="s">
        <v>1675</v>
      </c>
      <c r="B7" s="563" t="s">
        <v>1683</v>
      </c>
      <c r="C7" s="460" t="s">
        <v>1684</v>
      </c>
      <c r="D7" s="470" t="s">
        <v>1685</v>
      </c>
      <c r="E7" s="460" t="s">
        <v>1686</v>
      </c>
      <c r="F7" s="461">
        <v>44432</v>
      </c>
      <c r="G7" s="471">
        <v>44797</v>
      </c>
      <c r="H7" s="566" t="s">
        <v>1687</v>
      </c>
      <c r="I7" s="454"/>
      <c r="J7" s="454"/>
      <c r="K7" s="454"/>
      <c r="L7" s="454"/>
      <c r="M7" s="454"/>
      <c r="N7" s="454"/>
      <c r="O7" s="454"/>
      <c r="P7" s="454"/>
      <c r="Q7" s="454"/>
      <c r="R7" s="454"/>
      <c r="S7" s="454"/>
      <c r="T7" s="454"/>
      <c r="U7" s="454"/>
      <c r="V7" s="454"/>
      <c r="W7" s="454"/>
      <c r="X7" s="454"/>
      <c r="Y7" s="454"/>
      <c r="Z7" s="454"/>
      <c r="AA7" s="454"/>
    </row>
    <row r="8" spans="1:27" ht="15.6">
      <c r="A8" s="472" t="s">
        <v>1680</v>
      </c>
      <c r="B8" s="564"/>
      <c r="C8" s="473" t="s">
        <v>1688</v>
      </c>
      <c r="D8" s="474" t="s">
        <v>1461</v>
      </c>
      <c r="E8" s="475" t="s">
        <v>1689</v>
      </c>
      <c r="F8" s="476">
        <v>44708</v>
      </c>
      <c r="G8" s="477">
        <v>45073</v>
      </c>
      <c r="H8" s="567"/>
      <c r="I8" s="454"/>
      <c r="J8" s="454"/>
      <c r="K8" s="454"/>
      <c r="L8" s="454"/>
      <c r="M8" s="454"/>
      <c r="N8" s="454"/>
      <c r="O8" s="454"/>
      <c r="P8" s="454"/>
      <c r="Q8" s="454"/>
      <c r="R8" s="454"/>
      <c r="S8" s="454"/>
      <c r="T8" s="454"/>
      <c r="U8" s="454"/>
      <c r="V8" s="454"/>
      <c r="W8" s="454"/>
      <c r="X8" s="454"/>
      <c r="Y8" s="454"/>
      <c r="Z8" s="454"/>
      <c r="AA8" s="454"/>
    </row>
    <row r="9" spans="1:27" ht="31.2">
      <c r="A9" s="478" t="s">
        <v>1690</v>
      </c>
      <c r="B9" s="565"/>
      <c r="C9" s="479" t="s">
        <v>1144</v>
      </c>
      <c r="D9" s="479"/>
      <c r="E9" s="480" t="s">
        <v>1691</v>
      </c>
      <c r="F9" s="481"/>
      <c r="G9" s="482"/>
      <c r="H9" s="568"/>
      <c r="I9" s="463"/>
      <c r="J9" s="454"/>
      <c r="K9" s="454"/>
      <c r="L9" s="454"/>
      <c r="M9" s="454"/>
      <c r="N9" s="454"/>
      <c r="O9" s="454"/>
      <c r="P9" s="454"/>
      <c r="Q9" s="454"/>
      <c r="R9" s="454"/>
      <c r="S9" s="454"/>
      <c r="T9" s="454"/>
      <c r="U9" s="454"/>
      <c r="V9" s="454"/>
      <c r="W9" s="454"/>
      <c r="X9" s="454"/>
      <c r="Y9" s="454"/>
      <c r="Z9" s="454"/>
      <c r="AA9" s="454"/>
    </row>
    <row r="10" spans="1:27" ht="6" customHeight="1">
      <c r="A10" s="452"/>
      <c r="B10" s="452" t="s">
        <v>1692</v>
      </c>
      <c r="C10" s="453"/>
      <c r="D10" s="453"/>
      <c r="E10" s="453"/>
      <c r="F10" s="453"/>
      <c r="G10" s="469"/>
      <c r="H10" s="453"/>
      <c r="I10" s="454"/>
      <c r="J10" s="454"/>
      <c r="K10" s="454"/>
      <c r="L10" s="454"/>
      <c r="M10" s="454"/>
      <c r="N10" s="454"/>
      <c r="O10" s="454"/>
      <c r="P10" s="454"/>
      <c r="Q10" s="454"/>
      <c r="R10" s="454"/>
      <c r="S10" s="454"/>
      <c r="T10" s="454"/>
      <c r="U10" s="454"/>
      <c r="V10" s="454"/>
      <c r="W10" s="454"/>
      <c r="X10" s="454"/>
      <c r="Y10" s="454"/>
      <c r="Z10" s="454"/>
      <c r="AA10" s="454"/>
    </row>
    <row r="11" spans="1:27" ht="31.2">
      <c r="A11" s="458" t="s">
        <v>1675</v>
      </c>
      <c r="B11" s="560" t="s">
        <v>1693</v>
      </c>
      <c r="C11" s="483" t="s">
        <v>1694</v>
      </c>
      <c r="D11" s="484" t="s">
        <v>1695</v>
      </c>
      <c r="E11" s="460" t="s">
        <v>1696</v>
      </c>
      <c r="F11" s="461">
        <v>44223</v>
      </c>
      <c r="G11" s="471">
        <v>44588</v>
      </c>
      <c r="H11" s="557" t="s">
        <v>1687</v>
      </c>
      <c r="I11" s="454"/>
      <c r="J11" s="454"/>
      <c r="K11" s="454"/>
      <c r="L11" s="454"/>
      <c r="M11" s="454"/>
      <c r="N11" s="454"/>
      <c r="O11" s="454"/>
      <c r="P11" s="454"/>
      <c r="Q11" s="454"/>
      <c r="R11" s="454"/>
      <c r="S11" s="454"/>
      <c r="T11" s="454"/>
      <c r="U11" s="454"/>
      <c r="V11" s="454"/>
      <c r="W11" s="454"/>
      <c r="X11" s="454"/>
      <c r="Y11" s="454"/>
      <c r="Z11" s="454"/>
      <c r="AA11" s="454"/>
    </row>
    <row r="12" spans="1:27" ht="31.2">
      <c r="A12" s="485" t="s">
        <v>1680</v>
      </c>
      <c r="B12" s="569"/>
      <c r="C12" s="486" t="s">
        <v>1694</v>
      </c>
      <c r="D12" s="487" t="s">
        <v>1697</v>
      </c>
      <c r="E12" s="488" t="s">
        <v>1698</v>
      </c>
      <c r="F12" s="489">
        <v>44586</v>
      </c>
      <c r="G12" s="489">
        <v>44951</v>
      </c>
      <c r="H12" s="558"/>
      <c r="I12" s="454"/>
      <c r="J12" s="454"/>
      <c r="K12" s="454"/>
      <c r="L12" s="454"/>
      <c r="M12" s="454"/>
      <c r="N12" s="454"/>
      <c r="O12" s="454"/>
      <c r="P12" s="454"/>
      <c r="Q12" s="454"/>
      <c r="R12" s="454"/>
      <c r="S12" s="454"/>
      <c r="T12" s="454"/>
      <c r="U12" s="454"/>
      <c r="V12" s="454"/>
      <c r="W12" s="454"/>
      <c r="X12" s="454"/>
      <c r="Y12" s="454"/>
      <c r="Z12" s="454"/>
      <c r="AA12" s="454"/>
    </row>
    <row r="13" spans="1:27" ht="31.2">
      <c r="A13" s="478" t="s">
        <v>1690</v>
      </c>
      <c r="B13" s="490"/>
      <c r="C13" s="490"/>
      <c r="D13" s="491"/>
      <c r="E13" s="480" t="s">
        <v>1173</v>
      </c>
      <c r="F13" s="481"/>
      <c r="G13" s="482"/>
      <c r="H13" s="559"/>
      <c r="I13" s="463"/>
      <c r="J13" s="454"/>
      <c r="K13" s="454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454"/>
      <c r="X13" s="454"/>
      <c r="Y13" s="454"/>
      <c r="Z13" s="454"/>
      <c r="AA13" s="454"/>
    </row>
    <row r="14" spans="1:27" ht="15.6">
      <c r="A14" s="452"/>
      <c r="B14" s="452"/>
      <c r="C14" s="453"/>
      <c r="D14" s="453"/>
      <c r="E14" s="453"/>
      <c r="F14" s="453"/>
      <c r="G14" s="469"/>
      <c r="H14" s="453"/>
      <c r="I14" s="454"/>
      <c r="J14" s="454"/>
      <c r="K14" s="454"/>
      <c r="L14" s="454"/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</row>
    <row r="15" spans="1:27" ht="31.2">
      <c r="A15" s="458" t="s">
        <v>1675</v>
      </c>
      <c r="B15" s="560" t="s">
        <v>1699</v>
      </c>
      <c r="C15" s="459" t="s">
        <v>1700</v>
      </c>
      <c r="D15" s="460" t="s">
        <v>1701</v>
      </c>
      <c r="E15" s="460" t="s">
        <v>1702</v>
      </c>
      <c r="F15" s="461">
        <v>44111</v>
      </c>
      <c r="G15" s="471">
        <v>44475</v>
      </c>
      <c r="H15" s="557" t="s">
        <v>1687</v>
      </c>
      <c r="I15" s="454"/>
      <c r="J15" s="454"/>
      <c r="K15" s="454"/>
      <c r="L15" s="454"/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</row>
    <row r="16" spans="1:27" ht="15.6">
      <c r="A16" s="485" t="s">
        <v>1680</v>
      </c>
      <c r="B16" s="570"/>
      <c r="C16" s="492" t="s">
        <v>1700</v>
      </c>
      <c r="D16" s="488" t="s">
        <v>1703</v>
      </c>
      <c r="E16" s="488" t="s">
        <v>1704</v>
      </c>
      <c r="F16" s="489">
        <v>44484</v>
      </c>
      <c r="G16" s="493">
        <v>44849</v>
      </c>
      <c r="H16" s="558"/>
      <c r="I16" s="454"/>
      <c r="J16" s="454"/>
      <c r="K16" s="454"/>
      <c r="L16" s="454"/>
      <c r="M16" s="454"/>
      <c r="N16" s="454"/>
      <c r="O16" s="454"/>
      <c r="P16" s="454"/>
      <c r="Q16" s="454"/>
      <c r="R16" s="454"/>
      <c r="S16" s="454"/>
      <c r="T16" s="454"/>
      <c r="U16" s="454"/>
      <c r="V16" s="454"/>
      <c r="W16" s="454"/>
      <c r="X16" s="454"/>
      <c r="Y16" s="454"/>
      <c r="Z16" s="454"/>
      <c r="AA16" s="454"/>
    </row>
    <row r="17" spans="1:27" ht="31.2">
      <c r="A17" s="478" t="s">
        <v>1690</v>
      </c>
      <c r="B17" s="571"/>
      <c r="C17" s="494" t="s">
        <v>1700</v>
      </c>
      <c r="D17" s="491" t="s">
        <v>1705</v>
      </c>
      <c r="E17" s="480" t="s">
        <v>1706</v>
      </c>
      <c r="F17" s="481">
        <v>44942</v>
      </c>
      <c r="G17" s="482">
        <v>45307</v>
      </c>
      <c r="H17" s="559"/>
      <c r="I17" s="463"/>
      <c r="J17" s="454"/>
      <c r="K17" s="454"/>
      <c r="L17" s="454"/>
      <c r="M17" s="454"/>
      <c r="N17" s="454"/>
      <c r="O17" s="454"/>
      <c r="P17" s="454"/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</row>
    <row r="18" spans="1:27" ht="6" customHeight="1">
      <c r="A18" s="452"/>
      <c r="B18" s="452"/>
      <c r="C18" s="453"/>
      <c r="D18" s="453"/>
      <c r="E18" s="453"/>
      <c r="F18" s="453"/>
      <c r="G18" s="469"/>
      <c r="H18" s="453"/>
      <c r="I18" s="454"/>
      <c r="J18" s="454"/>
      <c r="K18" s="454"/>
      <c r="L18" s="454"/>
      <c r="M18" s="454"/>
      <c r="N18" s="454"/>
      <c r="O18" s="454"/>
      <c r="P18" s="454"/>
      <c r="Q18" s="454"/>
      <c r="R18" s="454"/>
      <c r="S18" s="454"/>
      <c r="T18" s="454"/>
      <c r="U18" s="454"/>
      <c r="V18" s="454"/>
      <c r="W18" s="454"/>
      <c r="X18" s="454"/>
      <c r="Y18" s="454"/>
      <c r="Z18" s="454"/>
      <c r="AA18" s="454"/>
    </row>
    <row r="19" spans="1:27" ht="31.2">
      <c r="A19" s="458" t="s">
        <v>1675</v>
      </c>
      <c r="B19" s="560" t="s">
        <v>1147</v>
      </c>
      <c r="C19" s="495" t="s">
        <v>1707</v>
      </c>
      <c r="D19" s="460" t="s">
        <v>1701</v>
      </c>
      <c r="E19" s="460" t="s">
        <v>1702</v>
      </c>
      <c r="F19" s="461">
        <v>44111</v>
      </c>
      <c r="G19" s="471">
        <v>44475</v>
      </c>
      <c r="H19" s="557" t="s">
        <v>1687</v>
      </c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54"/>
    </row>
    <row r="20" spans="1:27" ht="15.6">
      <c r="A20" s="464" t="s">
        <v>1680</v>
      </c>
      <c r="B20" s="570"/>
      <c r="C20" s="496" t="s">
        <v>1707</v>
      </c>
      <c r="D20" s="497" t="s">
        <v>1703</v>
      </c>
      <c r="E20" s="497" t="s">
        <v>1704</v>
      </c>
      <c r="F20" s="498">
        <v>44484</v>
      </c>
      <c r="G20" s="499">
        <v>44849</v>
      </c>
      <c r="H20" s="558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454"/>
      <c r="AA20" s="454"/>
    </row>
    <row r="21" spans="1:27" ht="31.2">
      <c r="A21" s="478" t="s">
        <v>1690</v>
      </c>
      <c r="B21" s="571"/>
      <c r="C21" s="500" t="s">
        <v>1707</v>
      </c>
      <c r="D21" s="501" t="s">
        <v>1708</v>
      </c>
      <c r="E21" s="502" t="s">
        <v>1709</v>
      </c>
      <c r="F21" s="503">
        <v>44967</v>
      </c>
      <c r="G21" s="504">
        <v>45332</v>
      </c>
      <c r="H21" s="559"/>
      <c r="I21" s="463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454"/>
    </row>
    <row r="22" spans="1:27" ht="15.6">
      <c r="A22" s="478"/>
      <c r="B22" s="505"/>
      <c r="C22" s="506"/>
      <c r="D22" s="507"/>
      <c r="E22" s="507"/>
      <c r="F22" s="508"/>
      <c r="G22" s="508"/>
      <c r="H22" s="505"/>
      <c r="I22" s="454"/>
      <c r="J22" s="454"/>
      <c r="K22" s="454"/>
      <c r="L22" s="454"/>
      <c r="M22" s="454"/>
      <c r="N22" s="454"/>
      <c r="O22" s="454"/>
      <c r="P22" s="454"/>
      <c r="Q22" s="454"/>
      <c r="R22" s="454"/>
      <c r="S22" s="454"/>
      <c r="T22" s="454"/>
      <c r="U22" s="454"/>
      <c r="V22" s="454"/>
      <c r="W22" s="454"/>
      <c r="X22" s="454"/>
      <c r="Y22" s="454"/>
      <c r="Z22" s="454"/>
      <c r="AA22" s="454"/>
    </row>
    <row r="23" spans="1:27" ht="1.5" customHeight="1">
      <c r="A23" s="452"/>
      <c r="B23" s="452"/>
      <c r="C23" s="453"/>
      <c r="D23" s="453"/>
      <c r="E23" s="453"/>
      <c r="F23" s="453"/>
      <c r="G23" s="469"/>
      <c r="H23" s="453"/>
      <c r="I23" s="454"/>
      <c r="J23" s="454"/>
      <c r="K23" s="454"/>
      <c r="L23" s="454"/>
      <c r="M23" s="454"/>
      <c r="N23" s="454"/>
      <c r="O23" s="454"/>
      <c r="P23" s="454"/>
      <c r="Q23" s="454"/>
      <c r="R23" s="454"/>
      <c r="S23" s="454"/>
      <c r="T23" s="454"/>
      <c r="U23" s="454"/>
      <c r="V23" s="454"/>
      <c r="W23" s="454"/>
      <c r="X23" s="454"/>
      <c r="Y23" s="454"/>
      <c r="Z23" s="454"/>
      <c r="AA23" s="454"/>
    </row>
    <row r="24" spans="1:27" ht="31.2">
      <c r="A24" s="458" t="s">
        <v>1675</v>
      </c>
      <c r="B24" s="576" t="s">
        <v>1710</v>
      </c>
      <c r="C24" s="509" t="s">
        <v>1711</v>
      </c>
      <c r="D24" s="460" t="s">
        <v>1712</v>
      </c>
      <c r="E24" s="460" t="s">
        <v>1713</v>
      </c>
      <c r="F24" s="461">
        <v>44111</v>
      </c>
      <c r="G24" s="471">
        <v>44476</v>
      </c>
      <c r="H24" s="557" t="s">
        <v>1687</v>
      </c>
      <c r="I24" s="454"/>
      <c r="J24" s="454"/>
      <c r="K24" s="454"/>
      <c r="L24" s="454"/>
      <c r="M24" s="454"/>
      <c r="N24" s="454"/>
      <c r="O24" s="454"/>
      <c r="P24" s="454"/>
      <c r="Q24" s="454"/>
      <c r="R24" s="454"/>
      <c r="S24" s="454"/>
      <c r="T24" s="454"/>
      <c r="U24" s="454"/>
      <c r="V24" s="454"/>
      <c r="W24" s="454"/>
      <c r="X24" s="454"/>
      <c r="Y24" s="454"/>
      <c r="Z24" s="454"/>
      <c r="AA24" s="454"/>
    </row>
    <row r="25" spans="1:27" ht="15.6">
      <c r="A25" s="464" t="s">
        <v>1680</v>
      </c>
      <c r="B25" s="573"/>
      <c r="C25" s="510" t="s">
        <v>1714</v>
      </c>
      <c r="D25" s="497" t="s">
        <v>1715</v>
      </c>
      <c r="E25" s="497" t="s">
        <v>1716</v>
      </c>
      <c r="F25" s="511">
        <v>44438</v>
      </c>
      <c r="G25" s="499">
        <v>44803</v>
      </c>
      <c r="H25" s="558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54"/>
    </row>
    <row r="26" spans="1:27" ht="31.2">
      <c r="A26" s="478" t="s">
        <v>1690</v>
      </c>
      <c r="B26" s="574"/>
      <c r="C26" s="494" t="s">
        <v>1714</v>
      </c>
      <c r="D26" s="479" t="s">
        <v>1717</v>
      </c>
      <c r="E26" s="512" t="s">
        <v>1718</v>
      </c>
      <c r="F26" s="513">
        <v>44895</v>
      </c>
      <c r="G26" s="514">
        <v>45260</v>
      </c>
      <c r="H26" s="559"/>
      <c r="I26" s="463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454"/>
      <c r="AA26" s="454"/>
    </row>
    <row r="27" spans="1:27" ht="6" customHeight="1">
      <c r="A27" s="452"/>
      <c r="B27" s="452"/>
      <c r="C27" s="453"/>
      <c r="D27" s="453"/>
      <c r="E27" s="453"/>
      <c r="F27" s="453"/>
      <c r="G27" s="469"/>
      <c r="H27" s="453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  <c r="V27" s="454"/>
      <c r="W27" s="454"/>
      <c r="X27" s="454"/>
      <c r="Y27" s="454"/>
      <c r="Z27" s="454"/>
      <c r="AA27" s="454"/>
    </row>
    <row r="28" spans="1:27" ht="31.2">
      <c r="A28" s="458" t="s">
        <v>1675</v>
      </c>
      <c r="B28" s="560" t="s">
        <v>1719</v>
      </c>
      <c r="C28" s="509" t="s">
        <v>1720</v>
      </c>
      <c r="D28" s="460" t="s">
        <v>1712</v>
      </c>
      <c r="E28" s="460" t="s">
        <v>1713</v>
      </c>
      <c r="F28" s="461">
        <v>44111</v>
      </c>
      <c r="G28" s="471">
        <v>44476</v>
      </c>
      <c r="H28" s="557" t="s">
        <v>1687</v>
      </c>
      <c r="I28" s="454"/>
      <c r="J28" s="454"/>
      <c r="K28" s="454"/>
      <c r="L28" s="454"/>
      <c r="M28" s="454"/>
      <c r="N28" s="454"/>
      <c r="O28" s="454"/>
      <c r="P28" s="454"/>
      <c r="Q28" s="454"/>
      <c r="R28" s="454"/>
      <c r="S28" s="454"/>
      <c r="T28" s="454"/>
      <c r="U28" s="454"/>
      <c r="V28" s="454"/>
      <c r="W28" s="454"/>
      <c r="X28" s="454"/>
      <c r="Y28" s="454"/>
      <c r="Z28" s="454"/>
      <c r="AA28" s="454"/>
    </row>
    <row r="29" spans="1:27" ht="27">
      <c r="A29" s="464" t="s">
        <v>1680</v>
      </c>
      <c r="B29" s="570"/>
      <c r="C29" s="515" t="s">
        <v>1721</v>
      </c>
      <c r="D29" s="497" t="s">
        <v>1715</v>
      </c>
      <c r="E29" s="497" t="s">
        <v>1716</v>
      </c>
      <c r="F29" s="511">
        <v>44438</v>
      </c>
      <c r="G29" s="499">
        <v>44803</v>
      </c>
      <c r="H29" s="558"/>
      <c r="I29" s="454"/>
      <c r="J29" s="454"/>
      <c r="K29" s="454"/>
      <c r="L29" s="454"/>
      <c r="M29" s="454"/>
      <c r="N29" s="454"/>
      <c r="O29" s="454"/>
      <c r="P29" s="454"/>
      <c r="Q29" s="454"/>
      <c r="R29" s="454"/>
      <c r="S29" s="454"/>
      <c r="T29" s="454"/>
      <c r="U29" s="454"/>
      <c r="V29" s="454"/>
      <c r="W29" s="454"/>
      <c r="X29" s="454"/>
      <c r="Y29" s="454"/>
      <c r="Z29" s="454"/>
      <c r="AA29" s="454"/>
    </row>
    <row r="30" spans="1:27" ht="31.2">
      <c r="A30" s="478" t="s">
        <v>1690</v>
      </c>
      <c r="B30" s="571"/>
      <c r="C30" s="516" t="s">
        <v>1721</v>
      </c>
      <c r="D30" s="479" t="s">
        <v>1470</v>
      </c>
      <c r="E30" s="512" t="s">
        <v>1718</v>
      </c>
      <c r="F30" s="517">
        <v>44780</v>
      </c>
      <c r="G30" s="517">
        <v>44780</v>
      </c>
      <c r="H30" s="559"/>
      <c r="I30" s="463"/>
      <c r="J30" s="454"/>
      <c r="K30" s="454"/>
      <c r="L30" s="454"/>
      <c r="M30" s="454"/>
      <c r="N30" s="454"/>
      <c r="O30" s="454"/>
      <c r="P30" s="454"/>
      <c r="Q30" s="454"/>
      <c r="R30" s="454"/>
      <c r="S30" s="454"/>
      <c r="T30" s="454"/>
      <c r="U30" s="454"/>
      <c r="V30" s="454"/>
      <c r="W30" s="454"/>
      <c r="X30" s="454"/>
      <c r="Y30" s="454"/>
      <c r="Z30" s="454"/>
      <c r="AA30" s="454"/>
    </row>
    <row r="31" spans="1:27" ht="6" customHeight="1">
      <c r="A31" s="452"/>
      <c r="B31" s="452"/>
      <c r="C31" s="453"/>
      <c r="D31" s="453"/>
      <c r="E31" s="453"/>
      <c r="F31" s="453"/>
      <c r="G31" s="469"/>
      <c r="H31" s="453"/>
      <c r="I31" s="454"/>
      <c r="J31" s="454"/>
      <c r="K31" s="454"/>
      <c r="L31" s="454"/>
      <c r="M31" s="454"/>
      <c r="N31" s="454"/>
      <c r="O31" s="454"/>
      <c r="P31" s="454"/>
      <c r="Q31" s="454"/>
      <c r="R31" s="454"/>
      <c r="S31" s="454"/>
      <c r="T31" s="454"/>
      <c r="U31" s="454"/>
      <c r="V31" s="454"/>
      <c r="W31" s="454"/>
      <c r="X31" s="454"/>
      <c r="Y31" s="454"/>
      <c r="Z31" s="454"/>
      <c r="AA31" s="454"/>
    </row>
    <row r="32" spans="1:27" ht="6" customHeight="1">
      <c r="A32" s="452"/>
      <c r="B32" s="452"/>
      <c r="C32" s="453"/>
      <c r="D32" s="453"/>
      <c r="E32" s="453"/>
      <c r="F32" s="453"/>
      <c r="G32" s="469"/>
      <c r="H32" s="453"/>
      <c r="I32" s="454"/>
      <c r="J32" s="454"/>
      <c r="K32" s="454"/>
      <c r="L32" s="454"/>
      <c r="M32" s="454"/>
      <c r="N32" s="454"/>
      <c r="O32" s="454"/>
      <c r="P32" s="454"/>
      <c r="Q32" s="454"/>
      <c r="R32" s="454"/>
      <c r="S32" s="454"/>
      <c r="T32" s="454"/>
      <c r="U32" s="454"/>
      <c r="V32" s="454"/>
      <c r="W32" s="454"/>
      <c r="X32" s="454"/>
      <c r="Y32" s="454"/>
      <c r="Z32" s="454"/>
      <c r="AA32" s="454"/>
    </row>
    <row r="33" spans="1:27" ht="31.2">
      <c r="A33" s="458" t="s">
        <v>1675</v>
      </c>
      <c r="B33" s="572" t="s">
        <v>1722</v>
      </c>
      <c r="C33" s="509" t="s">
        <v>1723</v>
      </c>
      <c r="D33" s="460" t="s">
        <v>1712</v>
      </c>
      <c r="E33" s="460" t="s">
        <v>1713</v>
      </c>
      <c r="F33" s="461">
        <v>44111</v>
      </c>
      <c r="G33" s="471">
        <v>44476</v>
      </c>
      <c r="H33" s="557" t="s">
        <v>1687</v>
      </c>
      <c r="I33" s="454"/>
      <c r="J33" s="454"/>
      <c r="K33" s="454"/>
      <c r="L33" s="454"/>
      <c r="M33" s="454"/>
      <c r="N33" s="454"/>
      <c r="O33" s="454"/>
      <c r="P33" s="454"/>
      <c r="Q33" s="454"/>
      <c r="R33" s="454"/>
      <c r="S33" s="454"/>
      <c r="T33" s="454"/>
      <c r="U33" s="454"/>
      <c r="V33" s="454"/>
      <c r="W33" s="454"/>
      <c r="X33" s="454"/>
      <c r="Y33" s="454"/>
      <c r="Z33" s="454"/>
      <c r="AA33" s="454"/>
    </row>
    <row r="34" spans="1:27" ht="15.6">
      <c r="A34" s="464" t="s">
        <v>1680</v>
      </c>
      <c r="B34" s="573"/>
      <c r="C34" s="518" t="s">
        <v>1724</v>
      </c>
      <c r="D34" s="466" t="s">
        <v>1715</v>
      </c>
      <c r="E34" s="466" t="s">
        <v>1716</v>
      </c>
      <c r="F34" s="467">
        <v>44438</v>
      </c>
      <c r="G34" s="519">
        <v>44803</v>
      </c>
      <c r="H34" s="558"/>
      <c r="I34" s="454"/>
      <c r="J34" s="454"/>
      <c r="K34" s="454"/>
      <c r="L34" s="454"/>
      <c r="M34" s="454"/>
      <c r="N34" s="454"/>
      <c r="O34" s="454"/>
      <c r="P34" s="454"/>
      <c r="Q34" s="454"/>
      <c r="R34" s="454"/>
      <c r="S34" s="454"/>
      <c r="T34" s="454"/>
      <c r="U34" s="454"/>
      <c r="V34" s="454"/>
      <c r="W34" s="454"/>
      <c r="X34" s="454"/>
      <c r="Y34" s="454"/>
      <c r="Z34" s="454"/>
      <c r="AA34" s="454"/>
    </row>
    <row r="35" spans="1:27" ht="31.2">
      <c r="A35" s="478" t="s">
        <v>1690</v>
      </c>
      <c r="B35" s="577"/>
      <c r="C35" s="520" t="s">
        <v>1725</v>
      </c>
      <c r="D35" s="479" t="s">
        <v>1717</v>
      </c>
      <c r="E35" s="512" t="s">
        <v>1718</v>
      </c>
      <c r="F35" s="513">
        <v>44895</v>
      </c>
      <c r="G35" s="514">
        <v>45260</v>
      </c>
      <c r="H35" s="559"/>
      <c r="I35" s="463"/>
      <c r="J35" s="454"/>
      <c r="K35" s="454"/>
      <c r="L35" s="454"/>
      <c r="M35" s="454"/>
      <c r="N35" s="454"/>
      <c r="O35" s="454"/>
      <c r="P35" s="454"/>
      <c r="Q35" s="454"/>
      <c r="R35" s="454"/>
      <c r="S35" s="454"/>
      <c r="T35" s="454"/>
      <c r="U35" s="454"/>
      <c r="V35" s="454"/>
      <c r="W35" s="454"/>
      <c r="X35" s="454"/>
      <c r="Y35" s="454"/>
      <c r="Z35" s="454"/>
      <c r="AA35" s="454"/>
    </row>
    <row r="36" spans="1:27" ht="6" customHeight="1">
      <c r="A36" s="521"/>
      <c r="B36" s="522"/>
      <c r="C36" s="523"/>
      <c r="D36" s="523"/>
      <c r="E36" s="523"/>
      <c r="F36" s="524"/>
      <c r="G36" s="525"/>
      <c r="H36" s="526"/>
      <c r="I36" s="454"/>
      <c r="J36" s="454"/>
      <c r="K36" s="454"/>
      <c r="L36" s="454"/>
      <c r="M36" s="454"/>
      <c r="N36" s="454"/>
      <c r="O36" s="454"/>
      <c r="P36" s="454"/>
      <c r="Q36" s="454"/>
      <c r="R36" s="454"/>
      <c r="S36" s="454"/>
      <c r="T36" s="454"/>
      <c r="U36" s="454"/>
      <c r="V36" s="454"/>
      <c r="W36" s="454"/>
      <c r="X36" s="454"/>
      <c r="Y36" s="454"/>
      <c r="Z36" s="454"/>
      <c r="AA36" s="454"/>
    </row>
    <row r="37" spans="1:27" ht="31.2">
      <c r="A37" s="458" t="s">
        <v>1675</v>
      </c>
      <c r="B37" s="572" t="s">
        <v>1726</v>
      </c>
      <c r="C37" s="509" t="s">
        <v>1723</v>
      </c>
      <c r="D37" s="460" t="s">
        <v>1712</v>
      </c>
      <c r="E37" s="460" t="s">
        <v>1713</v>
      </c>
      <c r="F37" s="461">
        <v>44111</v>
      </c>
      <c r="G37" s="471">
        <v>44476</v>
      </c>
      <c r="H37" s="557" t="s">
        <v>1687</v>
      </c>
      <c r="I37" s="463"/>
      <c r="J37" s="454"/>
      <c r="K37" s="454"/>
      <c r="L37" s="454"/>
      <c r="M37" s="454"/>
      <c r="N37" s="454"/>
      <c r="O37" s="454"/>
      <c r="P37" s="454"/>
      <c r="Q37" s="454"/>
      <c r="R37" s="454"/>
      <c r="S37" s="454"/>
      <c r="T37" s="454"/>
      <c r="U37" s="454"/>
      <c r="V37" s="454"/>
      <c r="W37" s="454"/>
      <c r="X37" s="454"/>
      <c r="Y37" s="454"/>
      <c r="Z37" s="454"/>
      <c r="AA37" s="454"/>
    </row>
    <row r="38" spans="1:27" ht="15.6">
      <c r="A38" s="472" t="s">
        <v>1680</v>
      </c>
      <c r="B38" s="573"/>
      <c r="C38" s="520" t="s">
        <v>1725</v>
      </c>
      <c r="D38" s="497" t="s">
        <v>1715</v>
      </c>
      <c r="E38" s="497" t="s">
        <v>1716</v>
      </c>
      <c r="F38" s="511">
        <v>44438</v>
      </c>
      <c r="G38" s="499">
        <v>44803</v>
      </c>
      <c r="H38" s="558"/>
      <c r="I38" s="463"/>
      <c r="J38" s="454"/>
      <c r="K38" s="454"/>
      <c r="L38" s="454"/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454"/>
      <c r="AA38" s="454"/>
    </row>
    <row r="39" spans="1:27" ht="31.2">
      <c r="A39" s="478" t="s">
        <v>1690</v>
      </c>
      <c r="B39" s="574"/>
      <c r="C39" s="520" t="s">
        <v>1725</v>
      </c>
      <c r="D39" s="479" t="s">
        <v>1470</v>
      </c>
      <c r="E39" s="512" t="s">
        <v>1718</v>
      </c>
      <c r="F39" s="517">
        <v>44780</v>
      </c>
      <c r="G39" s="517">
        <v>44780</v>
      </c>
      <c r="H39" s="575"/>
      <c r="I39" s="463"/>
      <c r="J39" s="454"/>
      <c r="K39" s="454"/>
      <c r="L39" s="454"/>
      <c r="M39" s="454"/>
      <c r="N39" s="454"/>
      <c r="O39" s="454"/>
      <c r="P39" s="454"/>
      <c r="Q39" s="454"/>
      <c r="R39" s="454"/>
      <c r="S39" s="454"/>
      <c r="T39" s="454"/>
      <c r="U39" s="454"/>
      <c r="V39" s="454"/>
      <c r="W39" s="454"/>
      <c r="X39" s="454"/>
      <c r="Y39" s="454"/>
      <c r="Z39" s="454"/>
      <c r="AA39" s="454"/>
    </row>
    <row r="40" spans="1:27" ht="15.6">
      <c r="A40" s="457"/>
      <c r="B40" s="527"/>
      <c r="C40" s="528"/>
      <c r="D40" s="528"/>
      <c r="E40" s="528"/>
      <c r="F40" s="528"/>
      <c r="G40" s="528"/>
      <c r="H40" s="528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454"/>
      <c r="T40" s="454"/>
      <c r="U40" s="454"/>
      <c r="V40" s="454"/>
      <c r="W40" s="454"/>
      <c r="X40" s="454"/>
      <c r="Y40" s="454"/>
      <c r="Z40" s="454"/>
      <c r="AA40" s="454"/>
    </row>
    <row r="41" spans="1:27" ht="15.6">
      <c r="A41" s="457"/>
      <c r="B41" s="457"/>
      <c r="C41" s="454"/>
      <c r="D41" s="454"/>
      <c r="E41" s="454"/>
      <c r="F41" s="454"/>
      <c r="G41" s="454"/>
      <c r="H41" s="454"/>
      <c r="I41" s="454"/>
      <c r="J41" s="454"/>
      <c r="K41" s="454"/>
      <c r="L41" s="454"/>
      <c r="M41" s="454"/>
      <c r="N41" s="454"/>
      <c r="O41" s="454"/>
      <c r="P41" s="454"/>
      <c r="Q41" s="454"/>
      <c r="R41" s="454"/>
      <c r="S41" s="454"/>
      <c r="T41" s="454"/>
      <c r="U41" s="454"/>
      <c r="V41" s="454"/>
      <c r="W41" s="454"/>
      <c r="X41" s="454"/>
      <c r="Y41" s="454"/>
      <c r="Z41" s="454"/>
      <c r="AA41" s="454"/>
    </row>
    <row r="42" spans="1:27" ht="15.6">
      <c r="A42" s="457"/>
      <c r="B42" s="457"/>
      <c r="C42" s="454"/>
      <c r="D42" s="454"/>
      <c r="E42" s="454"/>
      <c r="F42" s="454"/>
      <c r="G42" s="454"/>
      <c r="H42" s="454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454"/>
      <c r="AA42" s="454"/>
    </row>
    <row r="43" spans="1:27" ht="15.6">
      <c r="A43" s="457"/>
      <c r="B43" s="457"/>
      <c r="C43" s="454"/>
      <c r="D43" s="454"/>
      <c r="E43" s="454"/>
      <c r="F43" s="454"/>
      <c r="G43" s="454"/>
      <c r="H43" s="454"/>
      <c r="I43" s="454"/>
      <c r="J43" s="454"/>
      <c r="K43" s="454"/>
      <c r="L43" s="454"/>
      <c r="M43" s="454"/>
      <c r="N43" s="454"/>
      <c r="O43" s="454"/>
      <c r="P43" s="454"/>
      <c r="Q43" s="454"/>
      <c r="R43" s="454"/>
      <c r="S43" s="454"/>
      <c r="T43" s="454"/>
      <c r="U43" s="454"/>
      <c r="V43" s="454"/>
      <c r="W43" s="454"/>
      <c r="X43" s="454"/>
      <c r="Y43" s="454"/>
      <c r="Z43" s="454"/>
      <c r="AA43" s="454"/>
    </row>
    <row r="44" spans="1:27" ht="15.6">
      <c r="A44" s="457"/>
      <c r="B44" s="457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454"/>
      <c r="AA44" s="454"/>
    </row>
    <row r="45" spans="1:27" ht="15.6">
      <c r="A45" s="457"/>
      <c r="B45" s="457"/>
      <c r="C45" s="454"/>
      <c r="D45" s="454"/>
      <c r="E45" s="454"/>
      <c r="F45" s="454"/>
      <c r="G45" s="454"/>
      <c r="H45" s="454"/>
      <c r="I45" s="454"/>
      <c r="J45" s="454"/>
      <c r="K45" s="454"/>
      <c r="L45" s="454"/>
      <c r="M45" s="454"/>
      <c r="N45" s="454"/>
      <c r="O45" s="454"/>
      <c r="P45" s="454"/>
      <c r="Q45" s="454"/>
      <c r="R45" s="454"/>
      <c r="S45" s="454"/>
      <c r="T45" s="454"/>
      <c r="U45" s="454"/>
      <c r="V45" s="454"/>
      <c r="W45" s="454"/>
      <c r="X45" s="454"/>
      <c r="Y45" s="454"/>
      <c r="Z45" s="454"/>
      <c r="AA45" s="454"/>
    </row>
    <row r="46" spans="1:27" ht="15.6">
      <c r="A46" s="457"/>
      <c r="B46" s="457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454"/>
      <c r="AA46" s="454"/>
    </row>
    <row r="47" spans="1:27" ht="15.6">
      <c r="A47" s="457"/>
      <c r="B47" s="457"/>
      <c r="C47" s="454"/>
      <c r="D47" s="454"/>
      <c r="E47" s="454"/>
      <c r="F47" s="454"/>
      <c r="G47" s="454"/>
      <c r="H47" s="454"/>
      <c r="I47" s="454"/>
      <c r="J47" s="454"/>
      <c r="K47" s="454"/>
      <c r="L47" s="454"/>
      <c r="M47" s="454"/>
      <c r="N47" s="454"/>
      <c r="O47" s="454"/>
      <c r="P47" s="454"/>
      <c r="Q47" s="454"/>
      <c r="R47" s="454"/>
      <c r="S47" s="454"/>
      <c r="T47" s="454"/>
      <c r="U47" s="454"/>
      <c r="V47" s="454"/>
      <c r="W47" s="454"/>
      <c r="X47" s="454"/>
      <c r="Y47" s="454"/>
      <c r="Z47" s="454"/>
      <c r="AA47" s="454"/>
    </row>
    <row r="48" spans="1:27" ht="15.6">
      <c r="A48" s="457"/>
      <c r="B48" s="457"/>
      <c r="C48" s="454"/>
      <c r="D48" s="454"/>
      <c r="E48" s="454"/>
      <c r="F48" s="454"/>
      <c r="G48" s="454"/>
      <c r="H48" s="454"/>
      <c r="I48" s="454"/>
      <c r="J48" s="454"/>
      <c r="K48" s="454"/>
      <c r="L48" s="454"/>
      <c r="M48" s="454"/>
      <c r="N48" s="454"/>
      <c r="O48" s="454"/>
      <c r="P48" s="454"/>
      <c r="Q48" s="454"/>
      <c r="R48" s="454"/>
      <c r="S48" s="454"/>
      <c r="T48" s="454"/>
      <c r="U48" s="454"/>
      <c r="V48" s="454"/>
      <c r="W48" s="454"/>
      <c r="X48" s="454"/>
      <c r="Y48" s="454"/>
      <c r="Z48" s="454"/>
      <c r="AA48" s="454"/>
    </row>
    <row r="49" spans="1:27" ht="15.6">
      <c r="A49" s="457"/>
      <c r="B49" s="457"/>
      <c r="C49" s="454"/>
      <c r="D49" s="454"/>
      <c r="E49" s="454"/>
      <c r="F49" s="454"/>
      <c r="G49" s="454"/>
      <c r="H49" s="454"/>
      <c r="I49" s="454"/>
      <c r="J49" s="454"/>
      <c r="K49" s="454"/>
      <c r="L49" s="454"/>
      <c r="M49" s="454"/>
      <c r="N49" s="454"/>
      <c r="O49" s="454"/>
      <c r="P49" s="454"/>
      <c r="Q49" s="454"/>
      <c r="R49" s="454"/>
      <c r="S49" s="454"/>
      <c r="T49" s="454"/>
      <c r="U49" s="454"/>
      <c r="V49" s="454"/>
      <c r="W49" s="454"/>
      <c r="X49" s="454"/>
      <c r="Y49" s="454"/>
      <c r="Z49" s="454"/>
      <c r="AA49" s="454"/>
    </row>
    <row r="50" spans="1:27" ht="15.6">
      <c r="A50" s="457"/>
      <c r="B50" s="457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54"/>
    </row>
    <row r="51" spans="1:27" ht="15.6">
      <c r="A51" s="454"/>
      <c r="B51" s="454"/>
      <c r="C51" s="454"/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/>
      <c r="Q51" s="454"/>
      <c r="R51" s="454"/>
      <c r="S51" s="454"/>
      <c r="T51" s="454"/>
      <c r="U51" s="454"/>
      <c r="V51" s="454"/>
      <c r="W51" s="454"/>
      <c r="X51" s="454"/>
      <c r="Y51" s="454"/>
      <c r="Z51" s="454"/>
      <c r="AA51" s="454"/>
    </row>
    <row r="52" spans="1:27" ht="15.6">
      <c r="A52" s="529"/>
      <c r="B52" s="529"/>
      <c r="C52" s="529"/>
      <c r="D52" s="529"/>
      <c r="E52" s="529"/>
      <c r="F52" s="529"/>
      <c r="G52" s="529"/>
      <c r="H52" s="529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454"/>
    </row>
    <row r="53" spans="1:27" ht="15.6">
      <c r="A53" s="529"/>
      <c r="B53" s="529"/>
      <c r="C53" s="529"/>
      <c r="D53" s="529"/>
      <c r="E53" s="529"/>
      <c r="F53" s="529"/>
      <c r="G53" s="529"/>
      <c r="H53" s="529"/>
      <c r="I53" s="454"/>
      <c r="J53" s="454"/>
      <c r="K53" s="454"/>
      <c r="L53" s="454"/>
      <c r="M53" s="454"/>
      <c r="N53" s="454"/>
      <c r="O53" s="454"/>
      <c r="P53" s="454"/>
      <c r="Q53" s="454"/>
      <c r="R53" s="454"/>
      <c r="S53" s="454"/>
      <c r="T53" s="454"/>
      <c r="U53" s="454"/>
      <c r="V53" s="454"/>
      <c r="W53" s="454"/>
      <c r="X53" s="454"/>
      <c r="Y53" s="454"/>
      <c r="Z53" s="454"/>
      <c r="AA53" s="454"/>
    </row>
    <row r="54" spans="1:27" ht="15.6">
      <c r="A54" s="529"/>
      <c r="B54" s="529"/>
      <c r="C54" s="529"/>
      <c r="D54" s="529"/>
      <c r="E54" s="529"/>
      <c r="F54" s="529"/>
      <c r="G54" s="529"/>
      <c r="H54" s="529"/>
      <c r="I54" s="454"/>
      <c r="J54" s="454"/>
      <c r="K54" s="454"/>
      <c r="L54" s="454"/>
      <c r="M54" s="454"/>
      <c r="N54" s="454"/>
      <c r="O54" s="454"/>
      <c r="P54" s="454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454"/>
    </row>
    <row r="55" spans="1:27" ht="15.6">
      <c r="A55" s="529"/>
      <c r="B55" s="529"/>
      <c r="C55" s="529"/>
      <c r="D55" s="529"/>
      <c r="E55" s="529"/>
      <c r="F55" s="529"/>
      <c r="G55" s="529"/>
      <c r="H55" s="529"/>
      <c r="I55" s="454"/>
      <c r="J55" s="454"/>
      <c r="K55" s="454"/>
      <c r="L55" s="454"/>
      <c r="M55" s="454"/>
      <c r="N55" s="454"/>
      <c r="O55" s="454"/>
      <c r="P55" s="454"/>
      <c r="Q55" s="454"/>
      <c r="R55" s="454"/>
      <c r="S55" s="454"/>
      <c r="T55" s="454"/>
      <c r="U55" s="454"/>
      <c r="V55" s="454"/>
      <c r="W55" s="454"/>
      <c r="X55" s="454"/>
      <c r="Y55" s="454"/>
      <c r="Z55" s="454"/>
      <c r="AA55" s="454"/>
    </row>
    <row r="56" spans="1:27" ht="15.6">
      <c r="A56" s="529"/>
      <c r="B56" s="529"/>
      <c r="C56" s="529"/>
      <c r="D56" s="529"/>
      <c r="E56" s="529"/>
      <c r="F56" s="529"/>
      <c r="G56" s="529"/>
      <c r="H56" s="529"/>
      <c r="I56" s="454"/>
      <c r="J56" s="454"/>
      <c r="K56" s="454"/>
      <c r="L56" s="454"/>
      <c r="M56" s="454"/>
      <c r="N56" s="454"/>
      <c r="O56" s="454"/>
      <c r="P56" s="454"/>
      <c r="Q56" s="454"/>
      <c r="R56" s="454"/>
      <c r="S56" s="454"/>
      <c r="T56" s="454"/>
      <c r="U56" s="454"/>
      <c r="V56" s="454"/>
      <c r="W56" s="454"/>
      <c r="X56" s="454"/>
      <c r="Y56" s="454"/>
      <c r="Z56" s="454"/>
      <c r="AA56" s="454"/>
    </row>
    <row r="57" spans="1:27" ht="15.6">
      <c r="A57" s="529"/>
      <c r="B57" s="529"/>
      <c r="C57" s="529"/>
      <c r="D57" s="529"/>
      <c r="E57" s="529"/>
      <c r="F57" s="529"/>
      <c r="G57" s="529"/>
      <c r="H57" s="529"/>
      <c r="I57" s="454"/>
      <c r="J57" s="454"/>
      <c r="K57" s="454"/>
      <c r="L57" s="454"/>
      <c r="M57" s="454"/>
      <c r="N57" s="454"/>
      <c r="O57" s="454"/>
      <c r="P57" s="454"/>
      <c r="Q57" s="454"/>
      <c r="R57" s="454"/>
      <c r="S57" s="454"/>
      <c r="T57" s="454"/>
      <c r="U57" s="454"/>
      <c r="V57" s="454"/>
      <c r="W57" s="454"/>
      <c r="X57" s="454"/>
      <c r="Y57" s="454"/>
      <c r="Z57" s="454"/>
      <c r="AA57" s="454"/>
    </row>
    <row r="58" spans="1:27" ht="15.6">
      <c r="A58" s="529"/>
      <c r="B58" s="529"/>
      <c r="C58" s="529"/>
      <c r="D58" s="529"/>
      <c r="E58" s="529"/>
      <c r="F58" s="529"/>
      <c r="G58" s="529"/>
      <c r="H58" s="529"/>
      <c r="I58" s="454"/>
      <c r="J58" s="454"/>
      <c r="K58" s="454"/>
      <c r="L58" s="454"/>
      <c r="M58" s="454"/>
      <c r="N58" s="454"/>
      <c r="O58" s="454"/>
      <c r="P58" s="454"/>
      <c r="Q58" s="454"/>
      <c r="R58" s="454"/>
      <c r="S58" s="454"/>
      <c r="T58" s="454"/>
      <c r="U58" s="454"/>
      <c r="V58" s="454"/>
      <c r="W58" s="454"/>
      <c r="X58" s="454"/>
      <c r="Y58" s="454"/>
      <c r="Z58" s="454"/>
      <c r="AA58" s="454"/>
    </row>
    <row r="59" spans="1:27" ht="15.6">
      <c r="A59" s="529"/>
      <c r="B59" s="529"/>
      <c r="C59" s="529"/>
      <c r="D59" s="529"/>
      <c r="E59" s="529"/>
      <c r="F59" s="529"/>
      <c r="G59" s="529"/>
      <c r="H59" s="529"/>
      <c r="I59" s="454"/>
      <c r="J59" s="454"/>
      <c r="K59" s="454"/>
      <c r="L59" s="454"/>
      <c r="M59" s="454"/>
      <c r="N59" s="454"/>
      <c r="O59" s="454"/>
      <c r="P59" s="454"/>
      <c r="Q59" s="454"/>
      <c r="R59" s="454"/>
      <c r="S59" s="454"/>
      <c r="T59" s="454"/>
      <c r="U59" s="454"/>
      <c r="V59" s="454"/>
      <c r="W59" s="454"/>
      <c r="X59" s="454"/>
      <c r="Y59" s="454"/>
      <c r="Z59" s="454"/>
      <c r="AA59" s="454"/>
    </row>
    <row r="60" spans="1:27" ht="15.6">
      <c r="A60" s="529"/>
      <c r="B60" s="529"/>
      <c r="C60" s="529"/>
      <c r="D60" s="529"/>
      <c r="E60" s="529"/>
      <c r="F60" s="529"/>
      <c r="G60" s="529"/>
      <c r="H60" s="529"/>
      <c r="I60" s="454"/>
      <c r="J60" s="454"/>
      <c r="K60" s="454"/>
      <c r="L60" s="454"/>
      <c r="M60" s="454"/>
      <c r="N60" s="454"/>
      <c r="O60" s="454"/>
      <c r="P60" s="454"/>
      <c r="Q60" s="454"/>
      <c r="R60" s="454"/>
      <c r="S60" s="454"/>
      <c r="T60" s="454"/>
      <c r="U60" s="454"/>
      <c r="V60" s="454"/>
      <c r="W60" s="454"/>
      <c r="X60" s="454"/>
      <c r="Y60" s="454"/>
      <c r="Z60" s="454"/>
      <c r="AA60" s="454"/>
    </row>
    <row r="61" spans="1:27" ht="15.6">
      <c r="A61" s="529"/>
      <c r="B61" s="529"/>
      <c r="C61" s="529"/>
      <c r="D61" s="529"/>
      <c r="E61" s="529"/>
      <c r="F61" s="529"/>
      <c r="G61" s="529"/>
      <c r="H61" s="529"/>
      <c r="I61" s="454"/>
      <c r="J61" s="454"/>
      <c r="K61" s="454"/>
      <c r="L61" s="454"/>
      <c r="M61" s="454"/>
      <c r="N61" s="454"/>
      <c r="O61" s="454"/>
      <c r="P61" s="454"/>
      <c r="Q61" s="454"/>
      <c r="R61" s="454"/>
      <c r="S61" s="454"/>
      <c r="T61" s="454"/>
      <c r="U61" s="454"/>
      <c r="V61" s="454"/>
      <c r="W61" s="454"/>
      <c r="X61" s="454"/>
      <c r="Y61" s="454"/>
      <c r="Z61" s="454"/>
      <c r="AA61" s="454"/>
    </row>
    <row r="62" spans="1:27" ht="15.6">
      <c r="A62" s="529"/>
      <c r="B62" s="529"/>
      <c r="C62" s="529"/>
      <c r="D62" s="529"/>
      <c r="E62" s="529"/>
      <c r="F62" s="529"/>
      <c r="G62" s="529"/>
      <c r="H62" s="529"/>
      <c r="I62" s="454"/>
      <c r="J62" s="454"/>
      <c r="K62" s="454"/>
      <c r="L62" s="454"/>
      <c r="M62" s="454"/>
      <c r="N62" s="454"/>
      <c r="O62" s="454"/>
      <c r="P62" s="454"/>
      <c r="Q62" s="454"/>
      <c r="R62" s="454"/>
      <c r="S62" s="454"/>
      <c r="T62" s="454"/>
      <c r="U62" s="454"/>
      <c r="V62" s="454"/>
      <c r="W62" s="454"/>
      <c r="X62" s="454"/>
      <c r="Y62" s="454"/>
      <c r="Z62" s="454"/>
      <c r="AA62" s="454"/>
    </row>
    <row r="63" spans="1:27" ht="15.6">
      <c r="A63" s="529"/>
      <c r="B63" s="529"/>
      <c r="C63" s="529"/>
      <c r="D63" s="529"/>
      <c r="E63" s="529"/>
      <c r="F63" s="529"/>
      <c r="G63" s="529"/>
      <c r="H63" s="529"/>
      <c r="I63" s="454"/>
      <c r="J63" s="454"/>
      <c r="K63" s="454"/>
      <c r="L63" s="454"/>
      <c r="M63" s="454"/>
      <c r="N63" s="454"/>
      <c r="O63" s="454"/>
      <c r="P63" s="454"/>
      <c r="Q63" s="454"/>
      <c r="R63" s="454"/>
      <c r="S63" s="454"/>
      <c r="T63" s="454"/>
      <c r="U63" s="454"/>
      <c r="V63" s="454"/>
      <c r="W63" s="454"/>
      <c r="X63" s="454"/>
      <c r="Y63" s="454"/>
      <c r="Z63" s="454"/>
      <c r="AA63" s="454"/>
    </row>
    <row r="64" spans="1:27" ht="15.6">
      <c r="A64" s="529"/>
      <c r="B64" s="529"/>
      <c r="C64" s="529"/>
      <c r="D64" s="529"/>
      <c r="E64" s="529"/>
      <c r="F64" s="529"/>
      <c r="G64" s="529"/>
      <c r="H64" s="529"/>
      <c r="I64" s="454"/>
      <c r="J64" s="454"/>
      <c r="K64" s="454"/>
      <c r="L64" s="454"/>
      <c r="M64" s="454"/>
      <c r="N64" s="454"/>
      <c r="O64" s="454"/>
      <c r="P64" s="454"/>
      <c r="Q64" s="454"/>
      <c r="R64" s="454"/>
      <c r="S64" s="454"/>
      <c r="T64" s="454"/>
      <c r="U64" s="454"/>
      <c r="V64" s="454"/>
      <c r="W64" s="454"/>
      <c r="X64" s="454"/>
      <c r="Y64" s="454"/>
      <c r="Z64" s="454"/>
      <c r="AA64" s="454"/>
    </row>
    <row r="65" spans="1:27" ht="15.6">
      <c r="A65" s="529"/>
      <c r="B65" s="529"/>
      <c r="C65" s="529"/>
      <c r="D65" s="529"/>
      <c r="E65" s="529"/>
      <c r="F65" s="529"/>
      <c r="G65" s="529"/>
      <c r="H65" s="529"/>
      <c r="I65" s="454"/>
      <c r="J65" s="454"/>
      <c r="K65" s="454"/>
      <c r="L65" s="454"/>
      <c r="M65" s="454"/>
      <c r="N65" s="454"/>
      <c r="O65" s="454"/>
      <c r="P65" s="454"/>
      <c r="Q65" s="454"/>
      <c r="R65" s="454"/>
      <c r="S65" s="454"/>
      <c r="T65" s="454"/>
      <c r="U65" s="454"/>
      <c r="V65" s="454"/>
      <c r="W65" s="454"/>
      <c r="X65" s="454"/>
      <c r="Y65" s="454"/>
      <c r="Z65" s="454"/>
      <c r="AA65" s="454"/>
    </row>
    <row r="66" spans="1:27" ht="15.6">
      <c r="A66" s="529"/>
      <c r="B66" s="529"/>
      <c r="C66" s="529"/>
      <c r="D66" s="529"/>
      <c r="E66" s="529"/>
      <c r="F66" s="529"/>
      <c r="G66" s="529"/>
      <c r="H66" s="529"/>
      <c r="I66" s="454"/>
      <c r="J66" s="454"/>
      <c r="K66" s="454"/>
      <c r="L66" s="454"/>
      <c r="M66" s="454"/>
      <c r="N66" s="454"/>
      <c r="O66" s="454"/>
      <c r="P66" s="454"/>
      <c r="Q66" s="454"/>
      <c r="R66" s="454"/>
      <c r="S66" s="454"/>
      <c r="T66" s="454"/>
      <c r="U66" s="454"/>
      <c r="V66" s="454"/>
      <c r="W66" s="454"/>
      <c r="X66" s="454"/>
      <c r="Y66" s="454"/>
      <c r="Z66" s="454"/>
      <c r="AA66" s="454"/>
    </row>
    <row r="67" spans="1:27" ht="15.6">
      <c r="A67" s="529"/>
      <c r="B67" s="529"/>
      <c r="C67" s="529"/>
      <c r="D67" s="529"/>
      <c r="E67" s="529"/>
      <c r="F67" s="529"/>
      <c r="G67" s="529"/>
      <c r="H67" s="529"/>
      <c r="I67" s="454"/>
      <c r="J67" s="454"/>
      <c r="K67" s="454"/>
      <c r="L67" s="454"/>
      <c r="M67" s="454"/>
      <c r="N67" s="454"/>
      <c r="O67" s="454"/>
      <c r="P67" s="454"/>
      <c r="Q67" s="454"/>
      <c r="R67" s="454"/>
      <c r="S67" s="454"/>
      <c r="T67" s="454"/>
      <c r="U67" s="454"/>
      <c r="V67" s="454"/>
      <c r="W67" s="454"/>
      <c r="X67" s="454"/>
      <c r="Y67" s="454"/>
      <c r="Z67" s="454"/>
      <c r="AA67" s="454"/>
    </row>
    <row r="68" spans="1:27" ht="15.6">
      <c r="A68" s="529"/>
      <c r="B68" s="529"/>
      <c r="C68" s="529"/>
      <c r="D68" s="529"/>
      <c r="E68" s="529"/>
      <c r="F68" s="529"/>
      <c r="G68" s="529"/>
      <c r="H68" s="529"/>
      <c r="I68" s="454"/>
      <c r="J68" s="454"/>
      <c r="K68" s="454"/>
      <c r="L68" s="454"/>
      <c r="M68" s="454"/>
      <c r="N68" s="454"/>
      <c r="O68" s="454"/>
      <c r="P68" s="454"/>
      <c r="Q68" s="454"/>
      <c r="R68" s="454"/>
      <c r="S68" s="454"/>
      <c r="T68" s="454"/>
      <c r="U68" s="454"/>
      <c r="V68" s="454"/>
      <c r="W68" s="454"/>
      <c r="X68" s="454"/>
      <c r="Y68" s="454"/>
      <c r="Z68" s="454"/>
      <c r="AA68" s="454"/>
    </row>
    <row r="69" spans="1:27" ht="15.6">
      <c r="A69" s="529"/>
      <c r="B69" s="529"/>
      <c r="C69" s="529"/>
      <c r="D69" s="529"/>
      <c r="E69" s="529"/>
      <c r="F69" s="529"/>
      <c r="G69" s="529"/>
      <c r="H69" s="529"/>
      <c r="I69" s="454"/>
      <c r="J69" s="454"/>
      <c r="K69" s="454"/>
      <c r="L69" s="454"/>
      <c r="M69" s="454"/>
      <c r="N69" s="454"/>
      <c r="O69" s="454"/>
      <c r="P69" s="454"/>
      <c r="Q69" s="454"/>
      <c r="R69" s="454"/>
      <c r="S69" s="454"/>
      <c r="T69" s="454"/>
      <c r="U69" s="454"/>
      <c r="V69" s="454"/>
      <c r="W69" s="454"/>
      <c r="X69" s="454"/>
      <c r="Y69" s="454"/>
      <c r="Z69" s="454"/>
      <c r="AA69" s="454"/>
    </row>
    <row r="70" spans="1:27" ht="15.6">
      <c r="A70" s="529"/>
      <c r="B70" s="529"/>
      <c r="C70" s="529"/>
      <c r="D70" s="529"/>
      <c r="E70" s="529"/>
      <c r="F70" s="529"/>
      <c r="G70" s="529"/>
      <c r="H70" s="529"/>
      <c r="I70" s="454"/>
      <c r="J70" s="454"/>
      <c r="K70" s="454"/>
      <c r="L70" s="454"/>
      <c r="M70" s="454"/>
      <c r="N70" s="454"/>
      <c r="O70" s="454"/>
      <c r="P70" s="454"/>
      <c r="Q70" s="454"/>
      <c r="R70" s="454"/>
      <c r="S70" s="454"/>
      <c r="T70" s="454"/>
      <c r="U70" s="454"/>
      <c r="V70" s="454"/>
      <c r="W70" s="454"/>
      <c r="X70" s="454"/>
      <c r="Y70" s="454"/>
      <c r="Z70" s="454"/>
      <c r="AA70" s="454"/>
    </row>
    <row r="71" spans="1:27" ht="15.6">
      <c r="A71" s="529"/>
      <c r="B71" s="529"/>
      <c r="C71" s="529"/>
      <c r="D71" s="529"/>
      <c r="E71" s="529"/>
      <c r="F71" s="529"/>
      <c r="G71" s="529"/>
      <c r="H71" s="529"/>
      <c r="I71" s="454"/>
      <c r="J71" s="454"/>
      <c r="K71" s="454"/>
      <c r="L71" s="454"/>
      <c r="M71" s="454"/>
      <c r="N71" s="454"/>
      <c r="O71" s="454"/>
      <c r="P71" s="454"/>
      <c r="Q71" s="454"/>
      <c r="R71" s="454"/>
      <c r="S71" s="454"/>
      <c r="T71" s="454"/>
      <c r="U71" s="454"/>
      <c r="V71" s="454"/>
      <c r="W71" s="454"/>
      <c r="X71" s="454"/>
      <c r="Y71" s="454"/>
      <c r="Z71" s="454"/>
      <c r="AA71" s="454"/>
    </row>
    <row r="72" spans="1:27" ht="15.6">
      <c r="A72" s="529"/>
      <c r="B72" s="529"/>
      <c r="C72" s="529"/>
      <c r="D72" s="529"/>
      <c r="E72" s="529"/>
      <c r="F72" s="529"/>
      <c r="G72" s="529"/>
      <c r="H72" s="529"/>
      <c r="I72" s="454"/>
      <c r="J72" s="454"/>
      <c r="K72" s="454"/>
      <c r="L72" s="454"/>
      <c r="M72" s="454"/>
      <c r="N72" s="454"/>
      <c r="O72" s="454"/>
      <c r="P72" s="454"/>
      <c r="Q72" s="454"/>
      <c r="R72" s="454"/>
      <c r="S72" s="454"/>
      <c r="T72" s="454"/>
      <c r="U72" s="454"/>
      <c r="V72" s="454"/>
      <c r="W72" s="454"/>
      <c r="X72" s="454"/>
      <c r="Y72" s="454"/>
      <c r="Z72" s="454"/>
      <c r="AA72" s="454"/>
    </row>
    <row r="73" spans="1:27" ht="15.6">
      <c r="A73" s="529"/>
      <c r="B73" s="529"/>
      <c r="C73" s="529"/>
      <c r="D73" s="529"/>
      <c r="E73" s="529"/>
      <c r="F73" s="529"/>
      <c r="G73" s="529"/>
      <c r="H73" s="529"/>
      <c r="I73" s="454"/>
      <c r="J73" s="454"/>
      <c r="K73" s="454"/>
      <c r="L73" s="454"/>
      <c r="M73" s="454"/>
      <c r="N73" s="454"/>
      <c r="O73" s="454"/>
      <c r="P73" s="454"/>
      <c r="Q73" s="454"/>
      <c r="R73" s="454"/>
      <c r="S73" s="454"/>
      <c r="T73" s="454"/>
      <c r="U73" s="454"/>
      <c r="V73" s="454"/>
      <c r="W73" s="454"/>
      <c r="X73" s="454"/>
      <c r="Y73" s="454"/>
      <c r="Z73" s="454"/>
      <c r="AA73" s="454"/>
    </row>
    <row r="74" spans="1:27" ht="15.6">
      <c r="A74" s="529"/>
      <c r="B74" s="529"/>
      <c r="C74" s="529"/>
      <c r="D74" s="529"/>
      <c r="E74" s="529"/>
      <c r="F74" s="529"/>
      <c r="G74" s="529"/>
      <c r="H74" s="529"/>
      <c r="I74" s="454"/>
      <c r="J74" s="454"/>
      <c r="K74" s="454"/>
      <c r="L74" s="454"/>
      <c r="M74" s="454"/>
      <c r="N74" s="454"/>
      <c r="O74" s="454"/>
      <c r="P74" s="454"/>
      <c r="Q74" s="454"/>
      <c r="R74" s="454"/>
      <c r="S74" s="454"/>
      <c r="T74" s="454"/>
      <c r="U74" s="454"/>
      <c r="V74" s="454"/>
      <c r="W74" s="454"/>
      <c r="X74" s="454"/>
      <c r="Y74" s="454"/>
      <c r="Z74" s="454"/>
      <c r="AA74" s="454"/>
    </row>
    <row r="75" spans="1:27" ht="15.6">
      <c r="A75" s="529"/>
      <c r="B75" s="529"/>
      <c r="C75" s="529"/>
      <c r="D75" s="529"/>
      <c r="E75" s="529"/>
      <c r="F75" s="529"/>
      <c r="G75" s="529"/>
      <c r="H75" s="529"/>
      <c r="I75" s="454"/>
      <c r="J75" s="454"/>
      <c r="K75" s="454"/>
      <c r="L75" s="454"/>
      <c r="M75" s="454"/>
      <c r="N75" s="454"/>
      <c r="O75" s="454"/>
      <c r="P75" s="454"/>
      <c r="Q75" s="454"/>
      <c r="R75" s="454"/>
      <c r="S75" s="454"/>
      <c r="T75" s="454"/>
      <c r="U75" s="454"/>
      <c r="V75" s="454"/>
      <c r="W75" s="454"/>
      <c r="X75" s="454"/>
      <c r="Y75" s="454"/>
      <c r="Z75" s="454"/>
      <c r="AA75" s="454"/>
    </row>
    <row r="76" spans="1:27" ht="15.6">
      <c r="A76" s="529"/>
      <c r="B76" s="529"/>
      <c r="C76" s="529"/>
      <c r="D76" s="529"/>
      <c r="E76" s="529"/>
      <c r="F76" s="529"/>
      <c r="G76" s="529"/>
      <c r="H76" s="529"/>
      <c r="I76" s="454"/>
      <c r="J76" s="454"/>
      <c r="K76" s="454"/>
      <c r="L76" s="454"/>
      <c r="M76" s="454"/>
      <c r="N76" s="454"/>
      <c r="O76" s="454"/>
      <c r="P76" s="454"/>
      <c r="Q76" s="454"/>
      <c r="R76" s="454"/>
      <c r="S76" s="454"/>
      <c r="T76" s="454"/>
      <c r="U76" s="454"/>
      <c r="V76" s="454"/>
      <c r="W76" s="454"/>
      <c r="X76" s="454"/>
      <c r="Y76" s="454"/>
      <c r="Z76" s="454"/>
      <c r="AA76" s="454"/>
    </row>
    <row r="77" spans="1:27" ht="15.6">
      <c r="A77" s="529"/>
      <c r="B77" s="529"/>
      <c r="C77" s="529"/>
      <c r="D77" s="529"/>
      <c r="E77" s="529"/>
      <c r="F77" s="529"/>
      <c r="G77" s="529"/>
      <c r="H77" s="529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454"/>
    </row>
    <row r="78" spans="1:27" ht="15.6">
      <c r="A78" s="529"/>
      <c r="B78" s="529"/>
      <c r="C78" s="529"/>
      <c r="D78" s="529"/>
      <c r="E78" s="529"/>
      <c r="F78" s="529"/>
      <c r="G78" s="529"/>
      <c r="H78" s="529"/>
      <c r="I78" s="454"/>
      <c r="J78" s="454"/>
      <c r="K78" s="454"/>
      <c r="L78" s="454"/>
      <c r="M78" s="454"/>
      <c r="N78" s="454"/>
      <c r="O78" s="454"/>
      <c r="P78" s="454"/>
      <c r="Q78" s="454"/>
      <c r="R78" s="454"/>
      <c r="S78" s="454"/>
      <c r="T78" s="454"/>
      <c r="U78" s="454"/>
      <c r="V78" s="454"/>
      <c r="W78" s="454"/>
      <c r="X78" s="454"/>
      <c r="Y78" s="454"/>
      <c r="Z78" s="454"/>
      <c r="AA78" s="454"/>
    </row>
    <row r="79" spans="1:27" ht="15.6">
      <c r="A79" s="529"/>
      <c r="B79" s="529"/>
      <c r="C79" s="529"/>
      <c r="D79" s="529"/>
      <c r="E79" s="529"/>
      <c r="F79" s="529"/>
      <c r="G79" s="529"/>
      <c r="H79" s="529"/>
      <c r="I79" s="454"/>
      <c r="J79" s="454"/>
      <c r="K79" s="454"/>
      <c r="L79" s="454"/>
      <c r="M79" s="454"/>
      <c r="N79" s="454"/>
      <c r="O79" s="454"/>
      <c r="P79" s="454"/>
      <c r="Q79" s="454"/>
      <c r="R79" s="454"/>
      <c r="S79" s="454"/>
      <c r="T79" s="454"/>
      <c r="U79" s="454"/>
      <c r="V79" s="454"/>
      <c r="W79" s="454"/>
      <c r="X79" s="454"/>
      <c r="Y79" s="454"/>
      <c r="Z79" s="454"/>
      <c r="AA79" s="454"/>
    </row>
    <row r="80" spans="1:27" ht="15.6">
      <c r="A80" s="529"/>
      <c r="B80" s="529"/>
      <c r="C80" s="529"/>
      <c r="D80" s="529"/>
      <c r="E80" s="529"/>
      <c r="F80" s="529"/>
      <c r="G80" s="529"/>
      <c r="H80" s="529"/>
      <c r="I80" s="454"/>
      <c r="J80" s="454"/>
      <c r="K80" s="454"/>
      <c r="L80" s="454"/>
      <c r="M80" s="454"/>
      <c r="N80" s="454"/>
      <c r="O80" s="454"/>
      <c r="P80" s="454"/>
      <c r="Q80" s="454"/>
      <c r="R80" s="454"/>
      <c r="S80" s="454"/>
      <c r="T80" s="454"/>
      <c r="U80" s="454"/>
      <c r="V80" s="454"/>
      <c r="W80" s="454"/>
      <c r="X80" s="454"/>
      <c r="Y80" s="454"/>
      <c r="Z80" s="454"/>
      <c r="AA80" s="454"/>
    </row>
    <row r="81" spans="1:27" ht="15.6">
      <c r="A81" s="529"/>
      <c r="B81" s="529"/>
      <c r="C81" s="529"/>
      <c r="D81" s="529"/>
      <c r="E81" s="529"/>
      <c r="F81" s="529"/>
      <c r="G81" s="529"/>
      <c r="H81" s="529"/>
      <c r="I81" s="454"/>
      <c r="J81" s="454"/>
      <c r="K81" s="454"/>
      <c r="L81" s="454"/>
      <c r="M81" s="454"/>
      <c r="N81" s="454"/>
      <c r="O81" s="454"/>
      <c r="P81" s="454"/>
      <c r="Q81" s="454"/>
      <c r="R81" s="454"/>
      <c r="S81" s="454"/>
      <c r="T81" s="454"/>
      <c r="U81" s="454"/>
      <c r="V81" s="454"/>
      <c r="W81" s="454"/>
      <c r="X81" s="454"/>
      <c r="Y81" s="454"/>
      <c r="Z81" s="454"/>
      <c r="AA81" s="454"/>
    </row>
    <row r="82" spans="1:27" ht="15.6">
      <c r="A82" s="529"/>
      <c r="B82" s="529"/>
      <c r="C82" s="529"/>
      <c r="D82" s="529"/>
      <c r="E82" s="529"/>
      <c r="F82" s="529"/>
      <c r="G82" s="529"/>
      <c r="H82" s="529"/>
      <c r="I82" s="454"/>
      <c r="J82" s="454"/>
      <c r="K82" s="454"/>
      <c r="L82" s="454"/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4"/>
      <c r="X82" s="454"/>
      <c r="Y82" s="454"/>
      <c r="Z82" s="454"/>
      <c r="AA82" s="454"/>
    </row>
    <row r="83" spans="1:27" ht="15.6">
      <c r="A83" s="529"/>
      <c r="B83" s="529"/>
      <c r="C83" s="529"/>
      <c r="D83" s="529"/>
      <c r="E83" s="529"/>
      <c r="F83" s="529"/>
      <c r="G83" s="529"/>
      <c r="H83" s="529"/>
      <c r="I83" s="454"/>
      <c r="J83" s="454"/>
      <c r="K83" s="454"/>
      <c r="L83" s="454"/>
      <c r="M83" s="454"/>
      <c r="N83" s="454"/>
      <c r="O83" s="454"/>
      <c r="P83" s="454"/>
      <c r="Q83" s="454"/>
      <c r="R83" s="454"/>
      <c r="S83" s="454"/>
      <c r="T83" s="454"/>
      <c r="U83" s="454"/>
      <c r="V83" s="454"/>
      <c r="W83" s="454"/>
      <c r="X83" s="454"/>
      <c r="Y83" s="454"/>
      <c r="Z83" s="454"/>
      <c r="AA83" s="454"/>
    </row>
    <row r="84" spans="1:27" ht="15.6">
      <c r="A84" s="529"/>
      <c r="B84" s="529"/>
      <c r="C84" s="529"/>
      <c r="D84" s="529"/>
      <c r="E84" s="529"/>
      <c r="F84" s="529"/>
      <c r="G84" s="529"/>
      <c r="H84" s="529"/>
      <c r="I84" s="454"/>
      <c r="J84" s="454"/>
      <c r="K84" s="454"/>
      <c r="L84" s="454"/>
      <c r="M84" s="454"/>
      <c r="N84" s="454"/>
      <c r="O84" s="454"/>
      <c r="P84" s="454"/>
      <c r="Q84" s="454"/>
      <c r="R84" s="454"/>
      <c r="S84" s="454"/>
      <c r="T84" s="454"/>
      <c r="U84" s="454"/>
      <c r="V84" s="454"/>
      <c r="W84" s="454"/>
      <c r="X84" s="454"/>
      <c r="Y84" s="454"/>
      <c r="Z84" s="454"/>
      <c r="AA84" s="454"/>
    </row>
    <row r="85" spans="1:27" ht="15.6">
      <c r="A85" s="529"/>
      <c r="B85" s="529"/>
      <c r="C85" s="529"/>
      <c r="D85" s="529"/>
      <c r="E85" s="529"/>
      <c r="F85" s="529"/>
      <c r="G85" s="529"/>
      <c r="H85" s="529"/>
      <c r="I85" s="454"/>
      <c r="J85" s="454"/>
      <c r="K85" s="454"/>
      <c r="L85" s="454"/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</row>
    <row r="86" spans="1:27" ht="15.6">
      <c r="A86" s="529"/>
      <c r="B86" s="529"/>
      <c r="C86" s="529"/>
      <c r="D86" s="529"/>
      <c r="E86" s="529"/>
      <c r="F86" s="529"/>
      <c r="G86" s="529"/>
      <c r="H86" s="529"/>
      <c r="I86" s="454"/>
      <c r="J86" s="454"/>
      <c r="K86" s="454"/>
      <c r="L86" s="454"/>
      <c r="M86" s="454"/>
      <c r="N86" s="454"/>
      <c r="O86" s="454"/>
      <c r="P86" s="454"/>
      <c r="Q86" s="454"/>
      <c r="R86" s="454"/>
      <c r="S86" s="454"/>
      <c r="T86" s="454"/>
      <c r="U86" s="454"/>
      <c r="V86" s="454"/>
      <c r="W86" s="454"/>
      <c r="X86" s="454"/>
      <c r="Y86" s="454"/>
      <c r="Z86" s="454"/>
      <c r="AA86" s="454"/>
    </row>
    <row r="87" spans="1:27" ht="15.6">
      <c r="A87" s="529"/>
      <c r="B87" s="529"/>
      <c r="C87" s="529"/>
      <c r="D87" s="529"/>
      <c r="E87" s="529"/>
      <c r="F87" s="529"/>
      <c r="G87" s="529"/>
      <c r="H87" s="529"/>
      <c r="I87" s="454"/>
      <c r="J87" s="454"/>
      <c r="K87" s="454"/>
      <c r="L87" s="454"/>
      <c r="M87" s="454"/>
      <c r="N87" s="454"/>
      <c r="O87" s="454"/>
      <c r="P87" s="454"/>
      <c r="Q87" s="454"/>
      <c r="R87" s="454"/>
      <c r="S87" s="454"/>
      <c r="T87" s="454"/>
      <c r="U87" s="454"/>
      <c r="V87" s="454"/>
      <c r="W87" s="454"/>
      <c r="X87" s="454"/>
      <c r="Y87" s="454"/>
      <c r="Z87" s="454"/>
      <c r="AA87" s="454"/>
    </row>
    <row r="88" spans="1:27" ht="15.6">
      <c r="A88" s="529"/>
      <c r="B88" s="529"/>
      <c r="C88" s="529"/>
      <c r="D88" s="529"/>
      <c r="E88" s="529"/>
      <c r="F88" s="529"/>
      <c r="G88" s="529"/>
      <c r="H88" s="529"/>
      <c r="I88" s="454"/>
      <c r="J88" s="454"/>
      <c r="K88" s="454"/>
      <c r="L88" s="454"/>
      <c r="M88" s="454"/>
      <c r="N88" s="454"/>
      <c r="O88" s="454"/>
      <c r="P88" s="454"/>
      <c r="Q88" s="454"/>
      <c r="R88" s="454"/>
      <c r="S88" s="454"/>
      <c r="T88" s="454"/>
      <c r="U88" s="454"/>
      <c r="V88" s="454"/>
      <c r="W88" s="454"/>
      <c r="X88" s="454"/>
      <c r="Y88" s="454"/>
      <c r="Z88" s="454"/>
      <c r="AA88" s="454"/>
    </row>
    <row r="89" spans="1:27" ht="15.6">
      <c r="A89" s="529"/>
      <c r="B89" s="529"/>
      <c r="C89" s="529"/>
      <c r="D89" s="529"/>
      <c r="E89" s="529"/>
      <c r="F89" s="529"/>
      <c r="G89" s="529"/>
      <c r="H89" s="529"/>
      <c r="I89" s="454"/>
      <c r="J89" s="454"/>
      <c r="K89" s="454"/>
      <c r="L89" s="454"/>
      <c r="M89" s="454"/>
      <c r="N89" s="454"/>
      <c r="O89" s="454"/>
      <c r="P89" s="454"/>
      <c r="Q89" s="454"/>
      <c r="R89" s="454"/>
      <c r="S89" s="454"/>
      <c r="T89" s="454"/>
      <c r="U89" s="454"/>
      <c r="V89" s="454"/>
      <c r="W89" s="454"/>
      <c r="X89" s="454"/>
      <c r="Y89" s="454"/>
      <c r="Z89" s="454"/>
      <c r="AA89" s="454"/>
    </row>
    <row r="90" spans="1:27" ht="15.6">
      <c r="A90" s="529"/>
      <c r="B90" s="529"/>
      <c r="C90" s="529"/>
      <c r="D90" s="529"/>
      <c r="E90" s="529"/>
      <c r="F90" s="529"/>
      <c r="G90" s="529"/>
      <c r="H90" s="529"/>
      <c r="I90" s="454"/>
      <c r="J90" s="454"/>
      <c r="K90" s="454"/>
      <c r="L90" s="454"/>
      <c r="M90" s="454"/>
      <c r="N90" s="454"/>
      <c r="O90" s="454"/>
      <c r="P90" s="454"/>
      <c r="Q90" s="454"/>
      <c r="R90" s="454"/>
      <c r="S90" s="454"/>
      <c r="T90" s="454"/>
      <c r="U90" s="454"/>
      <c r="V90" s="454"/>
      <c r="W90" s="454"/>
      <c r="X90" s="454"/>
      <c r="Y90" s="454"/>
      <c r="Z90" s="454"/>
      <c r="AA90" s="454"/>
    </row>
    <row r="91" spans="1:27" ht="15.6">
      <c r="A91" s="529"/>
      <c r="B91" s="529"/>
      <c r="C91" s="529"/>
      <c r="D91" s="529"/>
      <c r="E91" s="529"/>
      <c r="F91" s="529"/>
      <c r="G91" s="529"/>
      <c r="H91" s="529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454"/>
    </row>
    <row r="92" spans="1:27" ht="15.6">
      <c r="A92" s="529"/>
      <c r="B92" s="529"/>
      <c r="C92" s="529"/>
      <c r="D92" s="529"/>
      <c r="E92" s="529"/>
      <c r="F92" s="529"/>
      <c r="G92" s="529"/>
      <c r="H92" s="529"/>
      <c r="I92" s="454"/>
      <c r="J92" s="454"/>
      <c r="K92" s="454"/>
      <c r="L92" s="454"/>
      <c r="M92" s="454"/>
      <c r="N92" s="454"/>
      <c r="O92" s="454"/>
      <c r="P92" s="454"/>
      <c r="Q92" s="454"/>
      <c r="R92" s="454"/>
      <c r="S92" s="454"/>
      <c r="T92" s="454"/>
      <c r="U92" s="454"/>
      <c r="V92" s="454"/>
      <c r="W92" s="454"/>
      <c r="X92" s="454"/>
      <c r="Y92" s="454"/>
      <c r="Z92" s="454"/>
      <c r="AA92" s="454"/>
    </row>
    <row r="93" spans="1:27" ht="15.6">
      <c r="A93" s="529"/>
      <c r="B93" s="529"/>
      <c r="C93" s="529"/>
      <c r="D93" s="529"/>
      <c r="E93" s="529"/>
      <c r="F93" s="529"/>
      <c r="G93" s="529"/>
      <c r="H93" s="529"/>
      <c r="I93" s="454"/>
      <c r="J93" s="454"/>
      <c r="K93" s="454"/>
      <c r="L93" s="454"/>
      <c r="M93" s="454"/>
      <c r="N93" s="454"/>
      <c r="O93" s="454"/>
      <c r="P93" s="454"/>
      <c r="Q93" s="454"/>
      <c r="R93" s="454"/>
      <c r="S93" s="454"/>
      <c r="T93" s="454"/>
      <c r="U93" s="454"/>
      <c r="V93" s="454"/>
      <c r="W93" s="454"/>
      <c r="X93" s="454"/>
      <c r="Y93" s="454"/>
      <c r="Z93" s="454"/>
      <c r="AA93" s="454"/>
    </row>
    <row r="94" spans="1:27" ht="15.6">
      <c r="A94" s="529"/>
      <c r="B94" s="529"/>
      <c r="C94" s="529"/>
      <c r="D94" s="529"/>
      <c r="E94" s="529"/>
      <c r="F94" s="529"/>
      <c r="G94" s="529"/>
      <c r="H94" s="529"/>
      <c r="I94" s="454"/>
      <c r="J94" s="454"/>
      <c r="K94" s="454"/>
      <c r="L94" s="454"/>
      <c r="M94" s="454"/>
      <c r="N94" s="454"/>
      <c r="O94" s="454"/>
      <c r="P94" s="454"/>
      <c r="Q94" s="454"/>
      <c r="R94" s="454"/>
      <c r="S94" s="454"/>
      <c r="T94" s="454"/>
      <c r="U94" s="454"/>
      <c r="V94" s="454"/>
      <c r="W94" s="454"/>
      <c r="X94" s="454"/>
      <c r="Y94" s="454"/>
      <c r="Z94" s="454"/>
      <c r="AA94" s="454"/>
    </row>
    <row r="95" spans="1:27" ht="15.6">
      <c r="A95" s="529"/>
      <c r="B95" s="529"/>
      <c r="C95" s="529"/>
      <c r="D95" s="529"/>
      <c r="E95" s="529"/>
      <c r="F95" s="529"/>
      <c r="G95" s="529"/>
      <c r="H95" s="529"/>
      <c r="I95" s="454"/>
      <c r="J95" s="454"/>
      <c r="K95" s="454"/>
      <c r="L95" s="454"/>
      <c r="M95" s="454"/>
      <c r="N95" s="454"/>
      <c r="O95" s="454"/>
      <c r="P95" s="454"/>
      <c r="Q95" s="454"/>
      <c r="R95" s="454"/>
      <c r="S95" s="454"/>
      <c r="T95" s="454"/>
      <c r="U95" s="454"/>
      <c r="V95" s="454"/>
      <c r="W95" s="454"/>
      <c r="X95" s="454"/>
      <c r="Y95" s="454"/>
      <c r="Z95" s="454"/>
      <c r="AA95" s="454"/>
    </row>
    <row r="96" spans="1:27" ht="15.6">
      <c r="A96" s="529"/>
      <c r="B96" s="529"/>
      <c r="C96" s="529"/>
      <c r="D96" s="529"/>
      <c r="E96" s="529"/>
      <c r="F96" s="529"/>
      <c r="G96" s="529"/>
      <c r="H96" s="529"/>
      <c r="I96" s="454"/>
      <c r="J96" s="454"/>
      <c r="K96" s="454"/>
      <c r="L96" s="454"/>
      <c r="M96" s="454"/>
      <c r="N96" s="454"/>
      <c r="O96" s="454"/>
      <c r="P96" s="454"/>
      <c r="Q96" s="454"/>
      <c r="R96" s="454"/>
      <c r="S96" s="454"/>
      <c r="T96" s="454"/>
      <c r="U96" s="454"/>
      <c r="V96" s="454"/>
      <c r="W96" s="454"/>
      <c r="X96" s="454"/>
      <c r="Y96" s="454"/>
      <c r="Z96" s="454"/>
      <c r="AA96" s="454"/>
    </row>
    <row r="97" spans="1:27" ht="15.6">
      <c r="A97" s="529"/>
      <c r="B97" s="529"/>
      <c r="C97" s="529"/>
      <c r="D97" s="529"/>
      <c r="E97" s="529"/>
      <c r="F97" s="529"/>
      <c r="G97" s="529"/>
      <c r="H97" s="529"/>
      <c r="I97" s="454"/>
      <c r="J97" s="454"/>
      <c r="K97" s="454"/>
      <c r="L97" s="454"/>
      <c r="M97" s="454"/>
      <c r="N97" s="454"/>
      <c r="O97" s="454"/>
      <c r="P97" s="454"/>
      <c r="Q97" s="454"/>
      <c r="R97" s="454"/>
      <c r="S97" s="454"/>
      <c r="T97" s="454"/>
      <c r="U97" s="454"/>
      <c r="V97" s="454"/>
      <c r="W97" s="454"/>
      <c r="X97" s="454"/>
      <c r="Y97" s="454"/>
      <c r="Z97" s="454"/>
      <c r="AA97" s="454"/>
    </row>
    <row r="98" spans="1:27" ht="15.6">
      <c r="A98" s="529"/>
      <c r="B98" s="529"/>
      <c r="C98" s="529"/>
      <c r="D98" s="529"/>
      <c r="E98" s="529"/>
      <c r="F98" s="529"/>
      <c r="G98" s="529"/>
      <c r="H98" s="529"/>
      <c r="I98" s="454"/>
      <c r="J98" s="454"/>
      <c r="K98" s="454"/>
      <c r="L98" s="454"/>
      <c r="M98" s="454"/>
      <c r="N98" s="454"/>
      <c r="O98" s="454"/>
      <c r="P98" s="454"/>
      <c r="Q98" s="454"/>
      <c r="R98" s="454"/>
      <c r="S98" s="454"/>
      <c r="T98" s="454"/>
      <c r="U98" s="454"/>
      <c r="V98" s="454"/>
      <c r="W98" s="454"/>
      <c r="X98" s="454"/>
      <c r="Y98" s="454"/>
      <c r="Z98" s="454"/>
      <c r="AA98" s="454"/>
    </row>
    <row r="99" spans="1:27" ht="15.6">
      <c r="A99" s="529"/>
      <c r="B99" s="529"/>
      <c r="C99" s="529"/>
      <c r="D99" s="529"/>
      <c r="E99" s="529"/>
      <c r="F99" s="529"/>
      <c r="G99" s="529"/>
      <c r="H99" s="529"/>
      <c r="I99" s="454"/>
      <c r="J99" s="454"/>
      <c r="K99" s="454"/>
      <c r="L99" s="454"/>
      <c r="M99" s="454"/>
      <c r="N99" s="454"/>
      <c r="O99" s="454"/>
      <c r="P99" s="454"/>
      <c r="Q99" s="454"/>
      <c r="R99" s="454"/>
      <c r="S99" s="454"/>
      <c r="T99" s="454"/>
      <c r="U99" s="454"/>
      <c r="V99" s="454"/>
      <c r="W99" s="454"/>
      <c r="X99" s="454"/>
      <c r="Y99" s="454"/>
      <c r="Z99" s="454"/>
      <c r="AA99" s="454"/>
    </row>
    <row r="100" spans="1:27" ht="15.6">
      <c r="A100" s="529"/>
      <c r="B100" s="529"/>
      <c r="C100" s="529"/>
      <c r="D100" s="529"/>
      <c r="E100" s="529"/>
      <c r="F100" s="529"/>
      <c r="G100" s="529"/>
      <c r="H100" s="529"/>
      <c r="I100" s="454"/>
      <c r="J100" s="454"/>
      <c r="K100" s="454"/>
      <c r="L100" s="454"/>
      <c r="M100" s="454"/>
      <c r="N100" s="454"/>
      <c r="O100" s="454"/>
      <c r="P100" s="454"/>
      <c r="Q100" s="454"/>
      <c r="R100" s="454"/>
      <c r="S100" s="454"/>
      <c r="T100" s="454"/>
      <c r="U100" s="454"/>
      <c r="V100" s="454"/>
      <c r="W100" s="454"/>
      <c r="X100" s="454"/>
      <c r="Y100" s="454"/>
      <c r="Z100" s="454"/>
      <c r="AA100" s="454"/>
    </row>
    <row r="101" spans="1:27" ht="15.6">
      <c r="A101" s="529"/>
      <c r="B101" s="529"/>
      <c r="C101" s="529"/>
      <c r="D101" s="529"/>
      <c r="E101" s="529"/>
      <c r="F101" s="529"/>
      <c r="G101" s="529"/>
      <c r="H101" s="529"/>
      <c r="I101" s="454"/>
      <c r="J101" s="454"/>
      <c r="K101" s="454"/>
      <c r="L101" s="454"/>
      <c r="M101" s="454"/>
      <c r="N101" s="454"/>
      <c r="O101" s="454"/>
      <c r="P101" s="454"/>
      <c r="Q101" s="454"/>
      <c r="R101" s="454"/>
      <c r="S101" s="454"/>
      <c r="T101" s="454"/>
      <c r="U101" s="454"/>
      <c r="V101" s="454"/>
      <c r="W101" s="454"/>
      <c r="X101" s="454"/>
      <c r="Y101" s="454"/>
      <c r="Z101" s="454"/>
      <c r="AA101" s="454"/>
    </row>
    <row r="102" spans="1:27" ht="15.6">
      <c r="A102" s="529"/>
      <c r="B102" s="529"/>
      <c r="C102" s="529"/>
      <c r="D102" s="529"/>
      <c r="E102" s="529"/>
      <c r="F102" s="529"/>
      <c r="G102" s="529"/>
      <c r="H102" s="529"/>
      <c r="I102" s="454"/>
      <c r="J102" s="454"/>
      <c r="K102" s="454"/>
      <c r="L102" s="454"/>
      <c r="M102" s="454"/>
      <c r="N102" s="454"/>
      <c r="O102" s="454"/>
      <c r="P102" s="454"/>
      <c r="Q102" s="454"/>
      <c r="R102" s="454"/>
      <c r="S102" s="454"/>
      <c r="T102" s="454"/>
      <c r="U102" s="454"/>
      <c r="V102" s="454"/>
      <c r="W102" s="454"/>
      <c r="X102" s="454"/>
      <c r="Y102" s="454"/>
      <c r="Z102" s="454"/>
      <c r="AA102" s="454"/>
    </row>
    <row r="103" spans="1:27" ht="15.6">
      <c r="A103" s="529"/>
      <c r="B103" s="529"/>
      <c r="C103" s="529"/>
      <c r="D103" s="529"/>
      <c r="E103" s="529"/>
      <c r="F103" s="529"/>
      <c r="G103" s="529"/>
      <c r="H103" s="529"/>
      <c r="I103" s="454"/>
      <c r="J103" s="454"/>
      <c r="K103" s="454"/>
      <c r="L103" s="454"/>
      <c r="M103" s="454"/>
      <c r="N103" s="454"/>
      <c r="O103" s="454"/>
      <c r="P103" s="454"/>
      <c r="Q103" s="454"/>
      <c r="R103" s="454"/>
      <c r="S103" s="454"/>
      <c r="T103" s="454"/>
      <c r="U103" s="454"/>
      <c r="V103" s="454"/>
      <c r="W103" s="454"/>
      <c r="X103" s="454"/>
      <c r="Y103" s="454"/>
      <c r="Z103" s="454"/>
      <c r="AA103" s="454"/>
    </row>
    <row r="104" spans="1:27" ht="15.6">
      <c r="A104" s="529"/>
      <c r="B104" s="529"/>
      <c r="C104" s="529"/>
      <c r="D104" s="529"/>
      <c r="E104" s="529"/>
      <c r="F104" s="529"/>
      <c r="G104" s="529"/>
      <c r="H104" s="529"/>
      <c r="I104" s="454"/>
      <c r="J104" s="454"/>
      <c r="K104" s="454"/>
      <c r="L104" s="454"/>
      <c r="M104" s="454"/>
      <c r="N104" s="454"/>
      <c r="O104" s="454"/>
      <c r="P104" s="454"/>
      <c r="Q104" s="454"/>
      <c r="R104" s="454"/>
      <c r="S104" s="454"/>
      <c r="T104" s="454"/>
      <c r="U104" s="454"/>
      <c r="V104" s="454"/>
      <c r="W104" s="454"/>
      <c r="X104" s="454"/>
      <c r="Y104" s="454"/>
      <c r="Z104" s="454"/>
      <c r="AA104" s="454"/>
    </row>
    <row r="105" spans="1:27" ht="15.6">
      <c r="A105" s="529"/>
      <c r="B105" s="529"/>
      <c r="C105" s="529"/>
      <c r="D105" s="529"/>
      <c r="E105" s="529"/>
      <c r="F105" s="529"/>
      <c r="G105" s="529"/>
      <c r="H105" s="529"/>
      <c r="I105" s="454"/>
      <c r="J105" s="454"/>
      <c r="K105" s="454"/>
      <c r="L105" s="454"/>
      <c r="M105" s="454"/>
      <c r="N105" s="454"/>
      <c r="O105" s="454"/>
      <c r="P105" s="454"/>
      <c r="Q105" s="454"/>
      <c r="R105" s="454"/>
      <c r="S105" s="454"/>
      <c r="T105" s="454"/>
      <c r="U105" s="454"/>
      <c r="V105" s="454"/>
      <c r="W105" s="454"/>
      <c r="X105" s="454"/>
      <c r="Y105" s="454"/>
      <c r="Z105" s="454"/>
      <c r="AA105" s="454"/>
    </row>
    <row r="106" spans="1:27" ht="15.6">
      <c r="A106" s="529"/>
      <c r="B106" s="529"/>
      <c r="C106" s="529"/>
      <c r="D106" s="529"/>
      <c r="E106" s="529"/>
      <c r="F106" s="529"/>
      <c r="G106" s="529"/>
      <c r="H106" s="529"/>
      <c r="I106" s="454"/>
      <c r="J106" s="454"/>
      <c r="K106" s="454"/>
      <c r="L106" s="454"/>
      <c r="M106" s="454"/>
      <c r="N106" s="454"/>
      <c r="O106" s="454"/>
      <c r="P106" s="454"/>
      <c r="Q106" s="454"/>
      <c r="R106" s="454"/>
      <c r="S106" s="454"/>
      <c r="T106" s="454"/>
      <c r="U106" s="454"/>
      <c r="V106" s="454"/>
      <c r="W106" s="454"/>
      <c r="X106" s="454"/>
      <c r="Y106" s="454"/>
      <c r="Z106" s="454"/>
      <c r="AA106" s="454"/>
    </row>
    <row r="107" spans="1:27" ht="15.6">
      <c r="A107" s="529"/>
      <c r="B107" s="529"/>
      <c r="C107" s="529"/>
      <c r="D107" s="529"/>
      <c r="E107" s="529"/>
      <c r="F107" s="529"/>
      <c r="G107" s="529"/>
      <c r="H107" s="529"/>
      <c r="I107" s="454"/>
      <c r="J107" s="454"/>
      <c r="K107" s="454"/>
      <c r="L107" s="454"/>
      <c r="M107" s="454"/>
      <c r="N107" s="454"/>
      <c r="O107" s="454"/>
      <c r="P107" s="454"/>
      <c r="Q107" s="454"/>
      <c r="R107" s="454"/>
      <c r="S107" s="454"/>
      <c r="T107" s="454"/>
      <c r="U107" s="454"/>
      <c r="V107" s="454"/>
      <c r="W107" s="454"/>
      <c r="X107" s="454"/>
      <c r="Y107" s="454"/>
      <c r="Z107" s="454"/>
      <c r="AA107" s="454"/>
    </row>
    <row r="108" spans="1:27" ht="15.6">
      <c r="A108" s="529"/>
      <c r="B108" s="529"/>
      <c r="C108" s="529"/>
      <c r="D108" s="529"/>
      <c r="E108" s="529"/>
      <c r="F108" s="529"/>
      <c r="G108" s="529"/>
      <c r="H108" s="529"/>
      <c r="I108" s="454"/>
      <c r="J108" s="454"/>
      <c r="K108" s="454"/>
      <c r="L108" s="454"/>
      <c r="M108" s="454"/>
      <c r="N108" s="454"/>
      <c r="O108" s="454"/>
      <c r="P108" s="454"/>
      <c r="Q108" s="454"/>
      <c r="R108" s="454"/>
      <c r="S108" s="454"/>
      <c r="T108" s="454"/>
      <c r="U108" s="454"/>
      <c r="V108" s="454"/>
      <c r="W108" s="454"/>
      <c r="X108" s="454"/>
      <c r="Y108" s="454"/>
      <c r="Z108" s="454"/>
      <c r="AA108" s="454"/>
    </row>
    <row r="109" spans="1:27" ht="15.6">
      <c r="A109" s="529"/>
      <c r="B109" s="529"/>
      <c r="C109" s="529"/>
      <c r="D109" s="529"/>
      <c r="E109" s="529"/>
      <c r="F109" s="529"/>
      <c r="G109" s="529"/>
      <c r="H109" s="529"/>
      <c r="I109" s="454"/>
      <c r="J109" s="454"/>
      <c r="K109" s="454"/>
      <c r="L109" s="454"/>
      <c r="M109" s="454"/>
      <c r="N109" s="454"/>
      <c r="O109" s="454"/>
      <c r="P109" s="454"/>
      <c r="Q109" s="454"/>
      <c r="R109" s="454"/>
      <c r="S109" s="454"/>
      <c r="T109" s="454"/>
      <c r="U109" s="454"/>
      <c r="V109" s="454"/>
      <c r="W109" s="454"/>
      <c r="X109" s="454"/>
      <c r="Y109" s="454"/>
      <c r="Z109" s="454"/>
      <c r="AA109" s="454"/>
    </row>
    <row r="110" spans="1:27" ht="15.6">
      <c r="A110" s="529"/>
      <c r="B110" s="529"/>
      <c r="C110" s="529"/>
      <c r="D110" s="529"/>
      <c r="E110" s="529"/>
      <c r="F110" s="529"/>
      <c r="G110" s="529"/>
      <c r="H110" s="529"/>
      <c r="I110" s="454"/>
      <c r="J110" s="454"/>
      <c r="K110" s="454"/>
      <c r="L110" s="454"/>
      <c r="M110" s="454"/>
      <c r="N110" s="454"/>
      <c r="O110" s="454"/>
      <c r="P110" s="454"/>
      <c r="Q110" s="454"/>
      <c r="R110" s="454"/>
      <c r="S110" s="454"/>
      <c r="T110" s="454"/>
      <c r="U110" s="454"/>
      <c r="V110" s="454"/>
      <c r="W110" s="454"/>
      <c r="X110" s="454"/>
      <c r="Y110" s="454"/>
      <c r="Z110" s="454"/>
      <c r="AA110" s="454"/>
    </row>
    <row r="111" spans="1:27" ht="15.6">
      <c r="A111" s="529"/>
      <c r="B111" s="529"/>
      <c r="C111" s="529"/>
      <c r="D111" s="529"/>
      <c r="E111" s="529"/>
      <c r="F111" s="529"/>
      <c r="G111" s="529"/>
      <c r="H111" s="529"/>
      <c r="I111" s="454"/>
      <c r="J111" s="454"/>
      <c r="K111" s="454"/>
      <c r="L111" s="454"/>
      <c r="M111" s="454"/>
      <c r="N111" s="454"/>
      <c r="O111" s="454"/>
      <c r="P111" s="454"/>
      <c r="Q111" s="454"/>
      <c r="R111" s="454"/>
      <c r="S111" s="454"/>
      <c r="T111" s="454"/>
      <c r="U111" s="454"/>
      <c r="V111" s="454"/>
      <c r="W111" s="454"/>
      <c r="X111" s="454"/>
      <c r="Y111" s="454"/>
      <c r="Z111" s="454"/>
      <c r="AA111" s="454"/>
    </row>
    <row r="112" spans="1:27" ht="15.6">
      <c r="A112" s="529"/>
      <c r="B112" s="529"/>
      <c r="C112" s="529"/>
      <c r="D112" s="529"/>
      <c r="E112" s="529"/>
      <c r="F112" s="529"/>
      <c r="G112" s="529"/>
      <c r="H112" s="529"/>
      <c r="I112" s="454"/>
      <c r="J112" s="454"/>
      <c r="K112" s="454"/>
      <c r="L112" s="454"/>
      <c r="M112" s="454"/>
      <c r="N112" s="454"/>
      <c r="O112" s="454"/>
      <c r="P112" s="454"/>
      <c r="Q112" s="454"/>
      <c r="R112" s="454"/>
      <c r="S112" s="454"/>
      <c r="T112" s="454"/>
      <c r="U112" s="454"/>
      <c r="V112" s="454"/>
      <c r="W112" s="454"/>
      <c r="X112" s="454"/>
      <c r="Y112" s="454"/>
      <c r="Z112" s="454"/>
      <c r="AA112" s="454"/>
    </row>
    <row r="113" spans="1:27" ht="15.6">
      <c r="A113" s="529"/>
      <c r="B113" s="529"/>
      <c r="C113" s="529"/>
      <c r="D113" s="529"/>
      <c r="E113" s="529"/>
      <c r="F113" s="529"/>
      <c r="G113" s="529"/>
      <c r="H113" s="529"/>
      <c r="I113" s="454"/>
      <c r="J113" s="454"/>
      <c r="K113" s="454"/>
      <c r="L113" s="454"/>
      <c r="M113" s="454"/>
      <c r="N113" s="454"/>
      <c r="O113" s="454"/>
      <c r="P113" s="454"/>
      <c r="Q113" s="454"/>
      <c r="R113" s="454"/>
      <c r="S113" s="454"/>
      <c r="T113" s="454"/>
      <c r="U113" s="454"/>
      <c r="V113" s="454"/>
      <c r="W113" s="454"/>
      <c r="X113" s="454"/>
      <c r="Y113" s="454"/>
      <c r="Z113" s="454"/>
      <c r="AA113" s="454"/>
    </row>
    <row r="114" spans="1:27" ht="15.6">
      <c r="A114" s="529"/>
      <c r="B114" s="529"/>
      <c r="C114" s="529"/>
      <c r="D114" s="529"/>
      <c r="E114" s="529"/>
      <c r="F114" s="529"/>
      <c r="G114" s="529"/>
      <c r="H114" s="529"/>
      <c r="I114" s="454"/>
      <c r="J114" s="454"/>
      <c r="K114" s="454"/>
      <c r="L114" s="454"/>
      <c r="M114" s="454"/>
      <c r="N114" s="454"/>
      <c r="O114" s="454"/>
      <c r="P114" s="454"/>
      <c r="Q114" s="454"/>
      <c r="R114" s="454"/>
      <c r="S114" s="454"/>
      <c r="T114" s="454"/>
      <c r="U114" s="454"/>
      <c r="V114" s="454"/>
      <c r="W114" s="454"/>
      <c r="X114" s="454"/>
      <c r="Y114" s="454"/>
      <c r="Z114" s="454"/>
      <c r="AA114" s="454"/>
    </row>
    <row r="115" spans="1:27" ht="15.6">
      <c r="A115" s="529"/>
      <c r="B115" s="529"/>
      <c r="C115" s="529"/>
      <c r="D115" s="529"/>
      <c r="E115" s="529"/>
      <c r="F115" s="529"/>
      <c r="G115" s="529"/>
      <c r="H115" s="529"/>
      <c r="I115" s="454"/>
      <c r="J115" s="454"/>
      <c r="K115" s="454"/>
      <c r="L115" s="454"/>
      <c r="M115" s="454"/>
      <c r="N115" s="454"/>
      <c r="O115" s="454"/>
      <c r="P115" s="454"/>
      <c r="Q115" s="454"/>
      <c r="R115" s="454"/>
      <c r="S115" s="454"/>
      <c r="T115" s="454"/>
      <c r="U115" s="454"/>
      <c r="V115" s="454"/>
      <c r="W115" s="454"/>
      <c r="X115" s="454"/>
      <c r="Y115" s="454"/>
      <c r="Z115" s="454"/>
      <c r="AA115" s="454"/>
    </row>
    <row r="116" spans="1:27" ht="15.6">
      <c r="A116" s="529"/>
      <c r="B116" s="529"/>
      <c r="C116" s="529"/>
      <c r="D116" s="529"/>
      <c r="E116" s="529"/>
      <c r="F116" s="529"/>
      <c r="G116" s="529"/>
      <c r="H116" s="529"/>
      <c r="I116" s="454"/>
      <c r="J116" s="454"/>
      <c r="K116" s="454"/>
      <c r="L116" s="454"/>
      <c r="M116" s="454"/>
      <c r="N116" s="454"/>
      <c r="O116" s="454"/>
      <c r="P116" s="454"/>
      <c r="Q116" s="454"/>
      <c r="R116" s="454"/>
      <c r="S116" s="454"/>
      <c r="T116" s="454"/>
      <c r="U116" s="454"/>
      <c r="V116" s="454"/>
      <c r="W116" s="454"/>
      <c r="X116" s="454"/>
      <c r="Y116" s="454"/>
      <c r="Z116" s="454"/>
      <c r="AA116" s="454"/>
    </row>
    <row r="117" spans="1:27" ht="15.6">
      <c r="A117" s="529"/>
      <c r="B117" s="529"/>
      <c r="C117" s="529"/>
      <c r="D117" s="529"/>
      <c r="E117" s="529"/>
      <c r="F117" s="529"/>
      <c r="G117" s="529"/>
      <c r="H117" s="529"/>
      <c r="I117" s="454"/>
      <c r="J117" s="454"/>
      <c r="K117" s="454"/>
      <c r="L117" s="454"/>
      <c r="M117" s="454"/>
      <c r="N117" s="454"/>
      <c r="O117" s="454"/>
      <c r="P117" s="454"/>
      <c r="Q117" s="454"/>
      <c r="R117" s="454"/>
      <c r="S117" s="454"/>
      <c r="T117" s="454"/>
      <c r="U117" s="454"/>
      <c r="V117" s="454"/>
      <c r="W117" s="454"/>
      <c r="X117" s="454"/>
      <c r="Y117" s="454"/>
      <c r="Z117" s="454"/>
      <c r="AA117" s="454"/>
    </row>
    <row r="118" spans="1:27" ht="15.6">
      <c r="A118" s="529"/>
      <c r="B118" s="529"/>
      <c r="C118" s="529"/>
      <c r="D118" s="529"/>
      <c r="E118" s="529"/>
      <c r="F118" s="529"/>
      <c r="G118" s="529"/>
      <c r="H118" s="529"/>
      <c r="I118" s="454"/>
      <c r="J118" s="454"/>
      <c r="K118" s="454"/>
      <c r="L118" s="454"/>
      <c r="M118" s="454"/>
      <c r="N118" s="454"/>
      <c r="O118" s="454"/>
      <c r="P118" s="454"/>
      <c r="Q118" s="454"/>
      <c r="R118" s="454"/>
      <c r="S118" s="454"/>
      <c r="T118" s="454"/>
      <c r="U118" s="454"/>
      <c r="V118" s="454"/>
      <c r="W118" s="454"/>
      <c r="X118" s="454"/>
      <c r="Y118" s="454"/>
      <c r="Z118" s="454"/>
      <c r="AA118" s="454"/>
    </row>
    <row r="119" spans="1:27" ht="15.6">
      <c r="A119" s="529"/>
      <c r="B119" s="529"/>
      <c r="C119" s="529"/>
      <c r="D119" s="529"/>
      <c r="E119" s="529"/>
      <c r="F119" s="529"/>
      <c r="G119" s="529"/>
      <c r="H119" s="529"/>
      <c r="I119" s="454"/>
      <c r="J119" s="454"/>
      <c r="K119" s="454"/>
      <c r="L119" s="454"/>
      <c r="M119" s="454"/>
      <c r="N119" s="454"/>
      <c r="O119" s="454"/>
      <c r="P119" s="454"/>
      <c r="Q119" s="454"/>
      <c r="R119" s="454"/>
      <c r="S119" s="454"/>
      <c r="T119" s="454"/>
      <c r="U119" s="454"/>
      <c r="V119" s="454"/>
      <c r="W119" s="454"/>
      <c r="X119" s="454"/>
      <c r="Y119" s="454"/>
      <c r="Z119" s="454"/>
      <c r="AA119" s="454"/>
    </row>
    <row r="120" spans="1:27" ht="15.6">
      <c r="A120" s="529"/>
      <c r="B120" s="529"/>
      <c r="C120" s="529"/>
      <c r="D120" s="529"/>
      <c r="E120" s="529"/>
      <c r="F120" s="529"/>
      <c r="G120" s="529"/>
      <c r="H120" s="529"/>
      <c r="I120" s="454"/>
      <c r="J120" s="454"/>
      <c r="K120" s="454"/>
      <c r="L120" s="454"/>
      <c r="M120" s="454"/>
      <c r="N120" s="454"/>
      <c r="O120" s="454"/>
      <c r="P120" s="454"/>
      <c r="Q120" s="454"/>
      <c r="R120" s="454"/>
      <c r="S120" s="454"/>
      <c r="T120" s="454"/>
      <c r="U120" s="454"/>
      <c r="V120" s="454"/>
      <c r="W120" s="454"/>
      <c r="X120" s="454"/>
      <c r="Y120" s="454"/>
      <c r="Z120" s="454"/>
      <c r="AA120" s="454"/>
    </row>
    <row r="121" spans="1:27" ht="15.6">
      <c r="A121" s="529"/>
      <c r="B121" s="529"/>
      <c r="C121" s="529"/>
      <c r="D121" s="529"/>
      <c r="E121" s="529"/>
      <c r="F121" s="529"/>
      <c r="G121" s="529"/>
      <c r="H121" s="529"/>
      <c r="I121" s="454"/>
      <c r="J121" s="454"/>
      <c r="K121" s="454"/>
      <c r="L121" s="454"/>
      <c r="M121" s="454"/>
      <c r="N121" s="454"/>
      <c r="O121" s="454"/>
      <c r="P121" s="454"/>
      <c r="Q121" s="454"/>
      <c r="R121" s="454"/>
      <c r="S121" s="454"/>
      <c r="T121" s="454"/>
      <c r="U121" s="454"/>
      <c r="V121" s="454"/>
      <c r="W121" s="454"/>
      <c r="X121" s="454"/>
      <c r="Y121" s="454"/>
      <c r="Z121" s="454"/>
      <c r="AA121" s="454"/>
    </row>
    <row r="122" spans="1:27" ht="15.6">
      <c r="A122" s="529"/>
      <c r="B122" s="529"/>
      <c r="C122" s="529"/>
      <c r="D122" s="529"/>
      <c r="E122" s="529"/>
      <c r="F122" s="529"/>
      <c r="G122" s="529"/>
      <c r="H122" s="529"/>
      <c r="I122" s="454"/>
      <c r="J122" s="454"/>
      <c r="K122" s="454"/>
      <c r="L122" s="454"/>
      <c r="M122" s="454"/>
      <c r="N122" s="454"/>
      <c r="O122" s="454"/>
      <c r="P122" s="454"/>
      <c r="Q122" s="454"/>
      <c r="R122" s="454"/>
      <c r="S122" s="454"/>
      <c r="T122" s="454"/>
      <c r="U122" s="454"/>
      <c r="V122" s="454"/>
      <c r="W122" s="454"/>
      <c r="X122" s="454"/>
      <c r="Y122" s="454"/>
      <c r="Z122" s="454"/>
      <c r="AA122" s="454"/>
    </row>
    <row r="123" spans="1:27" ht="15.6">
      <c r="A123" s="529"/>
      <c r="B123" s="529"/>
      <c r="C123" s="529"/>
      <c r="D123" s="529"/>
      <c r="E123" s="529"/>
      <c r="F123" s="529"/>
      <c r="G123" s="529"/>
      <c r="H123" s="529"/>
      <c r="I123" s="454"/>
      <c r="J123" s="454"/>
      <c r="K123" s="454"/>
      <c r="L123" s="454"/>
      <c r="M123" s="454"/>
      <c r="N123" s="454"/>
      <c r="O123" s="454"/>
      <c r="P123" s="454"/>
      <c r="Q123" s="454"/>
      <c r="R123" s="454"/>
      <c r="S123" s="454"/>
      <c r="T123" s="454"/>
      <c r="U123" s="454"/>
      <c r="V123" s="454"/>
      <c r="W123" s="454"/>
      <c r="X123" s="454"/>
      <c r="Y123" s="454"/>
      <c r="Z123" s="454"/>
      <c r="AA123" s="454"/>
    </row>
    <row r="124" spans="1:27" ht="15.6">
      <c r="A124" s="529"/>
      <c r="B124" s="529"/>
      <c r="C124" s="529"/>
      <c r="D124" s="529"/>
      <c r="E124" s="529"/>
      <c r="F124" s="529"/>
      <c r="G124" s="529"/>
      <c r="H124" s="529"/>
      <c r="I124" s="454"/>
      <c r="J124" s="454"/>
      <c r="K124" s="454"/>
      <c r="L124" s="454"/>
      <c r="M124" s="454"/>
      <c r="N124" s="454"/>
      <c r="O124" s="454"/>
      <c r="P124" s="454"/>
      <c r="Q124" s="454"/>
      <c r="R124" s="454"/>
      <c r="S124" s="454"/>
      <c r="T124" s="454"/>
      <c r="U124" s="454"/>
      <c r="V124" s="454"/>
      <c r="W124" s="454"/>
      <c r="X124" s="454"/>
      <c r="Y124" s="454"/>
      <c r="Z124" s="454"/>
      <c r="AA124" s="454"/>
    </row>
    <row r="125" spans="1:27" ht="15.6">
      <c r="A125" s="529"/>
      <c r="B125" s="529"/>
      <c r="C125" s="529"/>
      <c r="D125" s="529"/>
      <c r="E125" s="529"/>
      <c r="F125" s="529"/>
      <c r="G125" s="529"/>
      <c r="H125" s="529"/>
      <c r="I125" s="454"/>
      <c r="J125" s="454"/>
      <c r="K125" s="454"/>
      <c r="L125" s="454"/>
      <c r="M125" s="454"/>
      <c r="N125" s="454"/>
      <c r="O125" s="454"/>
      <c r="P125" s="454"/>
      <c r="Q125" s="454"/>
      <c r="R125" s="454"/>
      <c r="S125" s="454"/>
      <c r="T125" s="454"/>
      <c r="U125" s="454"/>
      <c r="V125" s="454"/>
      <c r="W125" s="454"/>
      <c r="X125" s="454"/>
      <c r="Y125" s="454"/>
      <c r="Z125" s="454"/>
      <c r="AA125" s="454"/>
    </row>
    <row r="126" spans="1:27" ht="15.6">
      <c r="A126" s="529"/>
      <c r="B126" s="529"/>
      <c r="C126" s="529"/>
      <c r="D126" s="529"/>
      <c r="E126" s="529"/>
      <c r="F126" s="529"/>
      <c r="G126" s="529"/>
      <c r="H126" s="529"/>
      <c r="I126" s="454"/>
      <c r="J126" s="454"/>
      <c r="K126" s="454"/>
      <c r="L126" s="454"/>
      <c r="M126" s="454"/>
      <c r="N126" s="454"/>
      <c r="O126" s="454"/>
      <c r="P126" s="454"/>
      <c r="Q126" s="454"/>
      <c r="R126" s="454"/>
      <c r="S126" s="454"/>
      <c r="T126" s="454"/>
      <c r="U126" s="454"/>
      <c r="V126" s="454"/>
      <c r="W126" s="454"/>
      <c r="X126" s="454"/>
      <c r="Y126" s="454"/>
      <c r="Z126" s="454"/>
      <c r="AA126" s="454"/>
    </row>
    <row r="127" spans="1:27" ht="15.6">
      <c r="A127" s="529"/>
      <c r="B127" s="529"/>
      <c r="C127" s="529"/>
      <c r="D127" s="529"/>
      <c r="E127" s="529"/>
      <c r="F127" s="529"/>
      <c r="G127" s="529"/>
      <c r="H127" s="529"/>
      <c r="I127" s="454"/>
      <c r="J127" s="454"/>
      <c r="K127" s="454"/>
      <c r="L127" s="454"/>
      <c r="M127" s="454"/>
      <c r="N127" s="454"/>
      <c r="O127" s="454"/>
      <c r="P127" s="454"/>
      <c r="Q127" s="454"/>
      <c r="R127" s="454"/>
      <c r="S127" s="454"/>
      <c r="T127" s="454"/>
      <c r="U127" s="454"/>
      <c r="V127" s="454"/>
      <c r="W127" s="454"/>
      <c r="X127" s="454"/>
      <c r="Y127" s="454"/>
      <c r="Z127" s="454"/>
      <c r="AA127" s="454"/>
    </row>
    <row r="128" spans="1:27" ht="15.6">
      <c r="A128" s="529"/>
      <c r="B128" s="529"/>
      <c r="C128" s="529"/>
      <c r="D128" s="529"/>
      <c r="E128" s="529"/>
      <c r="F128" s="529"/>
      <c r="G128" s="529"/>
      <c r="H128" s="529"/>
      <c r="I128" s="454"/>
      <c r="J128" s="454"/>
      <c r="K128" s="454"/>
      <c r="L128" s="454"/>
      <c r="M128" s="454"/>
      <c r="N128" s="454"/>
      <c r="O128" s="454"/>
      <c r="P128" s="454"/>
      <c r="Q128" s="454"/>
      <c r="R128" s="454"/>
      <c r="S128" s="454"/>
      <c r="T128" s="454"/>
      <c r="U128" s="454"/>
      <c r="V128" s="454"/>
      <c r="W128" s="454"/>
      <c r="X128" s="454"/>
      <c r="Y128" s="454"/>
      <c r="Z128" s="454"/>
      <c r="AA128" s="454"/>
    </row>
    <row r="129" spans="1:27" ht="15.6">
      <c r="A129" s="529"/>
      <c r="B129" s="529"/>
      <c r="C129" s="529"/>
      <c r="D129" s="529"/>
      <c r="E129" s="529"/>
      <c r="F129" s="529"/>
      <c r="G129" s="529"/>
      <c r="H129" s="529"/>
      <c r="I129" s="454"/>
      <c r="J129" s="454"/>
      <c r="K129" s="454"/>
      <c r="L129" s="454"/>
      <c r="M129" s="454"/>
      <c r="N129" s="454"/>
      <c r="O129" s="454"/>
      <c r="P129" s="454"/>
      <c r="Q129" s="454"/>
      <c r="R129" s="454"/>
      <c r="S129" s="454"/>
      <c r="T129" s="454"/>
      <c r="U129" s="454"/>
      <c r="V129" s="454"/>
      <c r="W129" s="454"/>
      <c r="X129" s="454"/>
      <c r="Y129" s="454"/>
      <c r="Z129" s="454"/>
      <c r="AA129" s="454"/>
    </row>
    <row r="130" spans="1:27" ht="15.6">
      <c r="A130" s="529"/>
      <c r="B130" s="529"/>
      <c r="C130" s="529"/>
      <c r="D130" s="529"/>
      <c r="E130" s="529"/>
      <c r="F130" s="529"/>
      <c r="G130" s="529"/>
      <c r="H130" s="529"/>
      <c r="I130" s="454"/>
      <c r="J130" s="454"/>
      <c r="K130" s="454"/>
      <c r="L130" s="454"/>
      <c r="M130" s="454"/>
      <c r="N130" s="454"/>
      <c r="O130" s="454"/>
      <c r="P130" s="454"/>
      <c r="Q130" s="454"/>
      <c r="R130" s="454"/>
      <c r="S130" s="454"/>
      <c r="T130" s="454"/>
      <c r="U130" s="454"/>
      <c r="V130" s="454"/>
      <c r="W130" s="454"/>
      <c r="X130" s="454"/>
      <c r="Y130" s="454"/>
      <c r="Z130" s="454"/>
      <c r="AA130" s="454"/>
    </row>
    <row r="131" spans="1:27" ht="15.6">
      <c r="A131" s="529"/>
      <c r="B131" s="529"/>
      <c r="C131" s="529"/>
      <c r="D131" s="529"/>
      <c r="E131" s="529"/>
      <c r="F131" s="529"/>
      <c r="G131" s="529"/>
      <c r="H131" s="529"/>
      <c r="I131" s="454"/>
      <c r="J131" s="454"/>
      <c r="K131" s="454"/>
      <c r="L131" s="454"/>
      <c r="M131" s="454"/>
      <c r="N131" s="454"/>
      <c r="O131" s="454"/>
      <c r="P131" s="454"/>
      <c r="Q131" s="454"/>
      <c r="R131" s="454"/>
      <c r="S131" s="454"/>
      <c r="T131" s="454"/>
      <c r="U131" s="454"/>
      <c r="V131" s="454"/>
      <c r="W131" s="454"/>
      <c r="X131" s="454"/>
      <c r="Y131" s="454"/>
      <c r="Z131" s="454"/>
      <c r="AA131" s="454"/>
    </row>
    <row r="132" spans="1:27" ht="15.6">
      <c r="A132" s="529"/>
      <c r="B132" s="529"/>
      <c r="C132" s="529"/>
      <c r="D132" s="529"/>
      <c r="E132" s="529"/>
      <c r="F132" s="529"/>
      <c r="G132" s="529"/>
      <c r="H132" s="529"/>
      <c r="I132" s="454"/>
      <c r="J132" s="454"/>
      <c r="K132" s="454"/>
      <c r="L132" s="454"/>
      <c r="M132" s="454"/>
      <c r="N132" s="454"/>
      <c r="O132" s="454"/>
      <c r="P132" s="454"/>
      <c r="Q132" s="454"/>
      <c r="R132" s="454"/>
      <c r="S132" s="454"/>
      <c r="T132" s="454"/>
      <c r="U132" s="454"/>
      <c r="V132" s="454"/>
      <c r="W132" s="454"/>
      <c r="X132" s="454"/>
      <c r="Y132" s="454"/>
      <c r="Z132" s="454"/>
      <c r="AA132" s="454"/>
    </row>
    <row r="133" spans="1:27" ht="15.6">
      <c r="A133" s="529"/>
      <c r="B133" s="529"/>
      <c r="C133" s="529"/>
      <c r="D133" s="529"/>
      <c r="E133" s="529"/>
      <c r="F133" s="529"/>
      <c r="G133" s="529"/>
      <c r="H133" s="529"/>
      <c r="I133" s="454"/>
      <c r="J133" s="454"/>
      <c r="K133" s="454"/>
      <c r="L133" s="454"/>
      <c r="M133" s="454"/>
      <c r="N133" s="454"/>
      <c r="O133" s="454"/>
      <c r="P133" s="454"/>
      <c r="Q133" s="454"/>
      <c r="R133" s="454"/>
      <c r="S133" s="454"/>
      <c r="T133" s="454"/>
      <c r="U133" s="454"/>
      <c r="V133" s="454"/>
      <c r="W133" s="454"/>
      <c r="X133" s="454"/>
      <c r="Y133" s="454"/>
      <c r="Z133" s="454"/>
      <c r="AA133" s="454"/>
    </row>
    <row r="134" spans="1:27" ht="15.6">
      <c r="A134" s="529"/>
      <c r="B134" s="529"/>
      <c r="C134" s="529"/>
      <c r="D134" s="529"/>
      <c r="E134" s="529"/>
      <c r="F134" s="529"/>
      <c r="G134" s="529"/>
      <c r="H134" s="529"/>
      <c r="I134" s="454"/>
      <c r="J134" s="454"/>
      <c r="K134" s="454"/>
      <c r="L134" s="454"/>
      <c r="M134" s="454"/>
      <c r="N134" s="454"/>
      <c r="O134" s="454"/>
      <c r="P134" s="454"/>
      <c r="Q134" s="454"/>
      <c r="R134" s="454"/>
      <c r="S134" s="454"/>
      <c r="T134" s="454"/>
      <c r="U134" s="454"/>
      <c r="V134" s="454"/>
      <c r="W134" s="454"/>
      <c r="X134" s="454"/>
      <c r="Y134" s="454"/>
      <c r="Z134" s="454"/>
      <c r="AA134" s="454"/>
    </row>
    <row r="135" spans="1:27" ht="15.6">
      <c r="A135" s="529"/>
      <c r="B135" s="529"/>
      <c r="C135" s="529"/>
      <c r="D135" s="529"/>
      <c r="E135" s="529"/>
      <c r="F135" s="529"/>
      <c r="G135" s="529"/>
      <c r="H135" s="529"/>
      <c r="I135" s="454"/>
      <c r="J135" s="454"/>
      <c r="K135" s="454"/>
      <c r="L135" s="454"/>
      <c r="M135" s="454"/>
      <c r="N135" s="454"/>
      <c r="O135" s="454"/>
      <c r="P135" s="454"/>
      <c r="Q135" s="454"/>
      <c r="R135" s="454"/>
      <c r="S135" s="454"/>
      <c r="T135" s="454"/>
      <c r="U135" s="454"/>
      <c r="V135" s="454"/>
      <c r="W135" s="454"/>
      <c r="X135" s="454"/>
      <c r="Y135" s="454"/>
      <c r="Z135" s="454"/>
      <c r="AA135" s="454"/>
    </row>
    <row r="136" spans="1:27" ht="15.6">
      <c r="A136" s="529"/>
      <c r="B136" s="529"/>
      <c r="C136" s="529"/>
      <c r="D136" s="529"/>
      <c r="E136" s="529"/>
      <c r="F136" s="529"/>
      <c r="G136" s="529"/>
      <c r="H136" s="529"/>
      <c r="I136" s="454"/>
      <c r="J136" s="454"/>
      <c r="K136" s="454"/>
      <c r="L136" s="454"/>
      <c r="M136" s="454"/>
      <c r="N136" s="454"/>
      <c r="O136" s="454"/>
      <c r="P136" s="454"/>
      <c r="Q136" s="454"/>
      <c r="R136" s="454"/>
      <c r="S136" s="454"/>
      <c r="T136" s="454"/>
      <c r="U136" s="454"/>
      <c r="V136" s="454"/>
      <c r="W136" s="454"/>
      <c r="X136" s="454"/>
      <c r="Y136" s="454"/>
      <c r="Z136" s="454"/>
      <c r="AA136" s="454"/>
    </row>
    <row r="137" spans="1:27" ht="15.6">
      <c r="A137" s="529"/>
      <c r="B137" s="529"/>
      <c r="C137" s="529"/>
      <c r="D137" s="529"/>
      <c r="E137" s="529"/>
      <c r="F137" s="529"/>
      <c r="G137" s="529"/>
      <c r="H137" s="529"/>
      <c r="I137" s="454"/>
      <c r="J137" s="454"/>
      <c r="K137" s="454"/>
      <c r="L137" s="454"/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454"/>
      <c r="AA137" s="454"/>
    </row>
    <row r="138" spans="1:27" ht="15.6">
      <c r="A138" s="529"/>
      <c r="B138" s="529"/>
      <c r="C138" s="529"/>
      <c r="D138" s="529"/>
      <c r="E138" s="529"/>
      <c r="F138" s="529"/>
      <c r="G138" s="529"/>
      <c r="H138" s="529"/>
      <c r="I138" s="454"/>
      <c r="J138" s="454"/>
      <c r="K138" s="454"/>
      <c r="L138" s="454"/>
      <c r="M138" s="454"/>
      <c r="N138" s="454"/>
      <c r="O138" s="454"/>
      <c r="P138" s="454"/>
      <c r="Q138" s="454"/>
      <c r="R138" s="454"/>
      <c r="S138" s="454"/>
      <c r="T138" s="454"/>
      <c r="U138" s="454"/>
      <c r="V138" s="454"/>
      <c r="W138" s="454"/>
      <c r="X138" s="454"/>
      <c r="Y138" s="454"/>
      <c r="Z138" s="454"/>
      <c r="AA138" s="454"/>
    </row>
    <row r="139" spans="1:27" ht="15.6">
      <c r="A139" s="529"/>
      <c r="B139" s="529"/>
      <c r="C139" s="529"/>
      <c r="D139" s="529"/>
      <c r="E139" s="529"/>
      <c r="F139" s="529"/>
      <c r="G139" s="529"/>
      <c r="H139" s="529"/>
      <c r="I139" s="454"/>
      <c r="J139" s="454"/>
      <c r="K139" s="454"/>
      <c r="L139" s="454"/>
      <c r="M139" s="454"/>
      <c r="N139" s="454"/>
      <c r="O139" s="454"/>
      <c r="P139" s="454"/>
      <c r="Q139" s="454"/>
      <c r="R139" s="454"/>
      <c r="S139" s="454"/>
      <c r="T139" s="454"/>
      <c r="U139" s="454"/>
      <c r="V139" s="454"/>
      <c r="W139" s="454"/>
      <c r="X139" s="454"/>
      <c r="Y139" s="454"/>
      <c r="Z139" s="454"/>
      <c r="AA139" s="454"/>
    </row>
    <row r="140" spans="1:27" ht="15.6">
      <c r="A140" s="529"/>
      <c r="B140" s="529"/>
      <c r="C140" s="529"/>
      <c r="D140" s="529"/>
      <c r="E140" s="529"/>
      <c r="F140" s="529"/>
      <c r="G140" s="529"/>
      <c r="H140" s="529"/>
      <c r="I140" s="454"/>
      <c r="J140" s="454"/>
      <c r="K140" s="454"/>
      <c r="L140" s="454"/>
      <c r="M140" s="454"/>
      <c r="N140" s="454"/>
      <c r="O140" s="454"/>
      <c r="P140" s="454"/>
      <c r="Q140" s="454"/>
      <c r="R140" s="454"/>
      <c r="S140" s="454"/>
      <c r="T140" s="454"/>
      <c r="U140" s="454"/>
      <c r="V140" s="454"/>
      <c r="W140" s="454"/>
      <c r="X140" s="454"/>
      <c r="Y140" s="454"/>
      <c r="Z140" s="454"/>
      <c r="AA140" s="454"/>
    </row>
    <row r="141" spans="1:27" ht="15.6">
      <c r="A141" s="529"/>
      <c r="B141" s="529"/>
      <c r="C141" s="529"/>
      <c r="D141" s="529"/>
      <c r="E141" s="529"/>
      <c r="F141" s="529"/>
      <c r="G141" s="529"/>
      <c r="H141" s="529"/>
      <c r="I141" s="454"/>
      <c r="J141" s="454"/>
      <c r="K141" s="454"/>
      <c r="L141" s="454"/>
      <c r="M141" s="454"/>
      <c r="N141" s="454"/>
      <c r="O141" s="454"/>
      <c r="P141" s="454"/>
      <c r="Q141" s="454"/>
      <c r="R141" s="454"/>
      <c r="S141" s="454"/>
      <c r="T141" s="454"/>
      <c r="U141" s="454"/>
      <c r="V141" s="454"/>
      <c r="W141" s="454"/>
      <c r="X141" s="454"/>
      <c r="Y141" s="454"/>
      <c r="Z141" s="454"/>
      <c r="AA141" s="454"/>
    </row>
    <row r="142" spans="1:27" ht="15.6">
      <c r="A142" s="529"/>
      <c r="B142" s="529"/>
      <c r="C142" s="529"/>
      <c r="D142" s="529"/>
      <c r="E142" s="529"/>
      <c r="F142" s="529"/>
      <c r="G142" s="529"/>
      <c r="H142" s="529"/>
      <c r="I142" s="454"/>
      <c r="J142" s="454"/>
      <c r="K142" s="454"/>
      <c r="L142" s="454"/>
      <c r="M142" s="454"/>
      <c r="N142" s="454"/>
      <c r="O142" s="454"/>
      <c r="P142" s="454"/>
      <c r="Q142" s="454"/>
      <c r="R142" s="454"/>
      <c r="S142" s="454"/>
      <c r="T142" s="454"/>
      <c r="U142" s="454"/>
      <c r="V142" s="454"/>
      <c r="W142" s="454"/>
      <c r="X142" s="454"/>
      <c r="Y142" s="454"/>
      <c r="Z142" s="454"/>
      <c r="AA142" s="454"/>
    </row>
    <row r="143" spans="1:27" ht="15.6">
      <c r="A143" s="529"/>
      <c r="B143" s="529"/>
      <c r="C143" s="529"/>
      <c r="D143" s="529"/>
      <c r="E143" s="529"/>
      <c r="F143" s="529"/>
      <c r="G143" s="529"/>
      <c r="H143" s="529"/>
      <c r="I143" s="454"/>
      <c r="J143" s="454"/>
      <c r="K143" s="454"/>
      <c r="L143" s="454"/>
      <c r="M143" s="454"/>
      <c r="N143" s="454"/>
      <c r="O143" s="454"/>
      <c r="P143" s="454"/>
      <c r="Q143" s="454"/>
      <c r="R143" s="454"/>
      <c r="S143" s="454"/>
      <c r="T143" s="454"/>
      <c r="U143" s="454"/>
      <c r="V143" s="454"/>
      <c r="W143" s="454"/>
      <c r="X143" s="454"/>
      <c r="Y143" s="454"/>
      <c r="Z143" s="454"/>
      <c r="AA143" s="454"/>
    </row>
    <row r="144" spans="1:27" ht="15.6">
      <c r="A144" s="529"/>
      <c r="B144" s="529"/>
      <c r="C144" s="529"/>
      <c r="D144" s="529"/>
      <c r="E144" s="529"/>
      <c r="F144" s="529"/>
      <c r="G144" s="529"/>
      <c r="H144" s="529"/>
      <c r="I144" s="454"/>
      <c r="J144" s="454"/>
      <c r="K144" s="454"/>
      <c r="L144" s="454"/>
      <c r="M144" s="454"/>
      <c r="N144" s="454"/>
      <c r="O144" s="454"/>
      <c r="P144" s="454"/>
      <c r="Q144" s="454"/>
      <c r="R144" s="454"/>
      <c r="S144" s="454"/>
      <c r="T144" s="454"/>
      <c r="U144" s="454"/>
      <c r="V144" s="454"/>
      <c r="W144" s="454"/>
      <c r="X144" s="454"/>
      <c r="Y144" s="454"/>
      <c r="Z144" s="454"/>
      <c r="AA144" s="454"/>
    </row>
    <row r="145" spans="1:27" ht="15.6">
      <c r="A145" s="529"/>
      <c r="B145" s="529"/>
      <c r="C145" s="529"/>
      <c r="D145" s="529"/>
      <c r="E145" s="529"/>
      <c r="F145" s="529"/>
      <c r="G145" s="529"/>
      <c r="H145" s="529"/>
      <c r="I145" s="454"/>
      <c r="J145" s="454"/>
      <c r="K145" s="454"/>
      <c r="L145" s="454"/>
      <c r="M145" s="454"/>
      <c r="N145" s="454"/>
      <c r="O145" s="454"/>
      <c r="P145" s="454"/>
      <c r="Q145" s="454"/>
      <c r="R145" s="454"/>
      <c r="S145" s="454"/>
      <c r="T145" s="454"/>
      <c r="U145" s="454"/>
      <c r="V145" s="454"/>
      <c r="W145" s="454"/>
      <c r="X145" s="454"/>
      <c r="Y145" s="454"/>
      <c r="Z145" s="454"/>
      <c r="AA145" s="454"/>
    </row>
    <row r="146" spans="1:27" ht="15.6">
      <c r="A146" s="529"/>
      <c r="B146" s="529"/>
      <c r="C146" s="529"/>
      <c r="D146" s="529"/>
      <c r="E146" s="529"/>
      <c r="F146" s="529"/>
      <c r="G146" s="529"/>
      <c r="H146" s="529"/>
      <c r="I146" s="454"/>
      <c r="J146" s="454"/>
      <c r="K146" s="454"/>
      <c r="L146" s="454"/>
      <c r="M146" s="454"/>
      <c r="N146" s="454"/>
      <c r="O146" s="454"/>
      <c r="P146" s="454"/>
      <c r="Q146" s="454"/>
      <c r="R146" s="454"/>
      <c r="S146" s="454"/>
      <c r="T146" s="454"/>
      <c r="U146" s="454"/>
      <c r="V146" s="454"/>
      <c r="W146" s="454"/>
      <c r="X146" s="454"/>
      <c r="Y146" s="454"/>
      <c r="Z146" s="454"/>
      <c r="AA146" s="454"/>
    </row>
    <row r="147" spans="1:27" ht="15.6">
      <c r="A147" s="529"/>
      <c r="B147" s="529"/>
      <c r="C147" s="529"/>
      <c r="D147" s="529"/>
      <c r="E147" s="529"/>
      <c r="F147" s="529"/>
      <c r="G147" s="529"/>
      <c r="H147" s="529"/>
      <c r="I147" s="454"/>
      <c r="J147" s="454"/>
      <c r="K147" s="454"/>
      <c r="L147" s="454"/>
      <c r="M147" s="454"/>
      <c r="N147" s="454"/>
      <c r="O147" s="454"/>
      <c r="P147" s="454"/>
      <c r="Q147" s="454"/>
      <c r="R147" s="454"/>
      <c r="S147" s="454"/>
      <c r="T147" s="454"/>
      <c r="U147" s="454"/>
      <c r="V147" s="454"/>
      <c r="W147" s="454"/>
      <c r="X147" s="454"/>
      <c r="Y147" s="454"/>
      <c r="Z147" s="454"/>
      <c r="AA147" s="454"/>
    </row>
    <row r="148" spans="1:27" ht="15.6">
      <c r="A148" s="529"/>
      <c r="B148" s="529"/>
      <c r="C148" s="529"/>
      <c r="D148" s="529"/>
      <c r="E148" s="529"/>
      <c r="F148" s="529"/>
      <c r="G148" s="529"/>
      <c r="H148" s="529"/>
      <c r="I148" s="454"/>
      <c r="J148" s="454"/>
      <c r="K148" s="454"/>
      <c r="L148" s="454"/>
      <c r="M148" s="454"/>
      <c r="N148" s="454"/>
      <c r="O148" s="454"/>
      <c r="P148" s="454"/>
      <c r="Q148" s="454"/>
      <c r="R148" s="454"/>
      <c r="S148" s="454"/>
      <c r="T148" s="454"/>
      <c r="U148" s="454"/>
      <c r="V148" s="454"/>
      <c r="W148" s="454"/>
      <c r="X148" s="454"/>
      <c r="Y148" s="454"/>
      <c r="Z148" s="454"/>
      <c r="AA148" s="454"/>
    </row>
    <row r="149" spans="1:27" ht="15.6">
      <c r="A149" s="529"/>
      <c r="B149" s="529"/>
      <c r="C149" s="529"/>
      <c r="D149" s="529"/>
      <c r="E149" s="529"/>
      <c r="F149" s="529"/>
      <c r="G149" s="529"/>
      <c r="H149" s="529"/>
      <c r="I149" s="454"/>
      <c r="J149" s="454"/>
      <c r="K149" s="454"/>
      <c r="L149" s="454"/>
      <c r="M149" s="454"/>
      <c r="N149" s="454"/>
      <c r="O149" s="454"/>
      <c r="P149" s="454"/>
      <c r="Q149" s="454"/>
      <c r="R149" s="454"/>
      <c r="S149" s="454"/>
      <c r="T149" s="454"/>
      <c r="U149" s="454"/>
      <c r="V149" s="454"/>
      <c r="W149" s="454"/>
      <c r="X149" s="454"/>
      <c r="Y149" s="454"/>
      <c r="Z149" s="454"/>
      <c r="AA149" s="454"/>
    </row>
    <row r="150" spans="1:27" ht="15.6">
      <c r="A150" s="529"/>
      <c r="B150" s="529"/>
      <c r="C150" s="529"/>
      <c r="D150" s="529"/>
      <c r="E150" s="529"/>
      <c r="F150" s="529"/>
      <c r="G150" s="529"/>
      <c r="H150" s="529"/>
      <c r="I150" s="454"/>
      <c r="J150" s="454"/>
      <c r="K150" s="454"/>
      <c r="L150" s="454"/>
      <c r="M150" s="454"/>
      <c r="N150" s="454"/>
      <c r="O150" s="454"/>
      <c r="P150" s="454"/>
      <c r="Q150" s="454"/>
      <c r="R150" s="454"/>
      <c r="S150" s="454"/>
      <c r="T150" s="454"/>
      <c r="U150" s="454"/>
      <c r="V150" s="454"/>
      <c r="W150" s="454"/>
      <c r="X150" s="454"/>
      <c r="Y150" s="454"/>
      <c r="Z150" s="454"/>
      <c r="AA150" s="454"/>
    </row>
    <row r="151" spans="1:27" ht="15.6">
      <c r="A151" s="529"/>
      <c r="B151" s="529"/>
      <c r="C151" s="529"/>
      <c r="D151" s="529"/>
      <c r="E151" s="529"/>
      <c r="F151" s="529"/>
      <c r="G151" s="529"/>
      <c r="H151" s="529"/>
      <c r="I151" s="454"/>
      <c r="J151" s="454"/>
      <c r="K151" s="454"/>
      <c r="L151" s="454"/>
      <c r="M151" s="454"/>
      <c r="N151" s="454"/>
      <c r="O151" s="454"/>
      <c r="P151" s="454"/>
      <c r="Q151" s="454"/>
      <c r="R151" s="454"/>
      <c r="S151" s="454"/>
      <c r="T151" s="454"/>
      <c r="U151" s="454"/>
      <c r="V151" s="454"/>
      <c r="W151" s="454"/>
      <c r="X151" s="454"/>
      <c r="Y151" s="454"/>
      <c r="Z151" s="454"/>
      <c r="AA151" s="454"/>
    </row>
    <row r="152" spans="1:27" ht="15.6">
      <c r="A152" s="529"/>
      <c r="B152" s="529"/>
      <c r="C152" s="529"/>
      <c r="D152" s="529"/>
      <c r="E152" s="529"/>
      <c r="F152" s="529"/>
      <c r="G152" s="529"/>
      <c r="H152" s="529"/>
      <c r="I152" s="454"/>
      <c r="J152" s="454"/>
      <c r="K152" s="454"/>
      <c r="L152" s="454"/>
      <c r="M152" s="454"/>
      <c r="N152" s="454"/>
      <c r="O152" s="454"/>
      <c r="P152" s="454"/>
      <c r="Q152" s="454"/>
      <c r="R152" s="454"/>
      <c r="S152" s="454"/>
      <c r="T152" s="454"/>
      <c r="U152" s="454"/>
      <c r="V152" s="454"/>
      <c r="W152" s="454"/>
      <c r="X152" s="454"/>
      <c r="Y152" s="454"/>
      <c r="Z152" s="454"/>
      <c r="AA152" s="454"/>
    </row>
    <row r="153" spans="1:27" ht="15.6">
      <c r="A153" s="529"/>
      <c r="B153" s="529"/>
      <c r="C153" s="529"/>
      <c r="D153" s="529"/>
      <c r="E153" s="529"/>
      <c r="F153" s="529"/>
      <c r="G153" s="529"/>
      <c r="H153" s="529"/>
      <c r="I153" s="454"/>
      <c r="J153" s="454"/>
      <c r="K153" s="454"/>
      <c r="L153" s="454"/>
      <c r="M153" s="454"/>
      <c r="N153" s="454"/>
      <c r="O153" s="454"/>
      <c r="P153" s="454"/>
      <c r="Q153" s="454"/>
      <c r="R153" s="454"/>
      <c r="S153" s="454"/>
      <c r="T153" s="454"/>
      <c r="U153" s="454"/>
      <c r="V153" s="454"/>
      <c r="W153" s="454"/>
      <c r="X153" s="454"/>
      <c r="Y153" s="454"/>
      <c r="Z153" s="454"/>
      <c r="AA153" s="454"/>
    </row>
    <row r="154" spans="1:27" ht="15.6">
      <c r="A154" s="529"/>
      <c r="B154" s="529"/>
      <c r="C154" s="529"/>
      <c r="D154" s="529"/>
      <c r="E154" s="529"/>
      <c r="F154" s="529"/>
      <c r="G154" s="529"/>
      <c r="H154" s="529"/>
      <c r="I154" s="454"/>
      <c r="J154" s="454"/>
      <c r="K154" s="454"/>
      <c r="L154" s="454"/>
      <c r="M154" s="454"/>
      <c r="N154" s="454"/>
      <c r="O154" s="454"/>
      <c r="P154" s="454"/>
      <c r="Q154" s="454"/>
      <c r="R154" s="454"/>
      <c r="S154" s="454"/>
      <c r="T154" s="454"/>
      <c r="U154" s="454"/>
      <c r="V154" s="454"/>
      <c r="W154" s="454"/>
      <c r="X154" s="454"/>
      <c r="Y154" s="454"/>
      <c r="Z154" s="454"/>
      <c r="AA154" s="454"/>
    </row>
    <row r="155" spans="1:27" ht="15.6">
      <c r="A155" s="529"/>
      <c r="B155" s="529"/>
      <c r="C155" s="529"/>
      <c r="D155" s="529"/>
      <c r="E155" s="529"/>
      <c r="F155" s="529"/>
      <c r="G155" s="529"/>
      <c r="H155" s="529"/>
      <c r="I155" s="454"/>
      <c r="J155" s="454"/>
      <c r="K155" s="454"/>
      <c r="L155" s="454"/>
      <c r="M155" s="454"/>
      <c r="N155" s="454"/>
      <c r="O155" s="454"/>
      <c r="P155" s="454"/>
      <c r="Q155" s="454"/>
      <c r="R155" s="454"/>
      <c r="S155" s="454"/>
      <c r="T155" s="454"/>
      <c r="U155" s="454"/>
      <c r="V155" s="454"/>
      <c r="W155" s="454"/>
      <c r="X155" s="454"/>
      <c r="Y155" s="454"/>
      <c r="Z155" s="454"/>
      <c r="AA155" s="454"/>
    </row>
    <row r="156" spans="1:27" ht="15.6">
      <c r="A156" s="529"/>
      <c r="B156" s="529"/>
      <c r="C156" s="529"/>
      <c r="D156" s="529"/>
      <c r="E156" s="529"/>
      <c r="F156" s="529"/>
      <c r="G156" s="529"/>
      <c r="H156" s="529"/>
      <c r="I156" s="454"/>
      <c r="J156" s="454"/>
      <c r="K156" s="454"/>
      <c r="L156" s="454"/>
      <c r="M156" s="454"/>
      <c r="N156" s="454"/>
      <c r="O156" s="454"/>
      <c r="P156" s="454"/>
      <c r="Q156" s="454"/>
      <c r="R156" s="454"/>
      <c r="S156" s="454"/>
      <c r="T156" s="454"/>
      <c r="U156" s="454"/>
      <c r="V156" s="454"/>
      <c r="W156" s="454"/>
      <c r="X156" s="454"/>
      <c r="Y156" s="454"/>
      <c r="Z156" s="454"/>
      <c r="AA156" s="454"/>
    </row>
    <row r="157" spans="1:27" ht="15.6">
      <c r="A157" s="529"/>
      <c r="B157" s="529"/>
      <c r="C157" s="529"/>
      <c r="D157" s="529"/>
      <c r="E157" s="529"/>
      <c r="F157" s="529"/>
      <c r="G157" s="529"/>
      <c r="H157" s="529"/>
      <c r="I157" s="454"/>
      <c r="J157" s="454"/>
      <c r="K157" s="454"/>
      <c r="L157" s="454"/>
      <c r="M157" s="454"/>
      <c r="N157" s="454"/>
      <c r="O157" s="454"/>
      <c r="P157" s="454"/>
      <c r="Q157" s="454"/>
      <c r="R157" s="454"/>
      <c r="S157" s="454"/>
      <c r="T157" s="454"/>
      <c r="U157" s="454"/>
      <c r="V157" s="454"/>
      <c r="W157" s="454"/>
      <c r="X157" s="454"/>
      <c r="Y157" s="454"/>
      <c r="Z157" s="454"/>
      <c r="AA157" s="454"/>
    </row>
    <row r="158" spans="1:27" ht="15.6">
      <c r="A158" s="529"/>
      <c r="B158" s="529"/>
      <c r="C158" s="529"/>
      <c r="D158" s="529"/>
      <c r="E158" s="529"/>
      <c r="F158" s="529"/>
      <c r="G158" s="529"/>
      <c r="H158" s="529"/>
      <c r="I158" s="454"/>
      <c r="J158" s="454"/>
      <c r="K158" s="454"/>
      <c r="L158" s="454"/>
      <c r="M158" s="454"/>
      <c r="N158" s="454"/>
      <c r="O158" s="454"/>
      <c r="P158" s="454"/>
      <c r="Q158" s="454"/>
      <c r="R158" s="454"/>
      <c r="S158" s="454"/>
      <c r="T158" s="454"/>
      <c r="U158" s="454"/>
      <c r="V158" s="454"/>
      <c r="W158" s="454"/>
      <c r="X158" s="454"/>
      <c r="Y158" s="454"/>
      <c r="Z158" s="454"/>
      <c r="AA158" s="454"/>
    </row>
    <row r="159" spans="1:27" ht="15.6">
      <c r="A159" s="529"/>
      <c r="B159" s="529"/>
      <c r="C159" s="529"/>
      <c r="D159" s="529"/>
      <c r="E159" s="529"/>
      <c r="F159" s="529"/>
      <c r="G159" s="529"/>
      <c r="H159" s="529"/>
      <c r="I159" s="454"/>
      <c r="J159" s="454"/>
      <c r="K159" s="454"/>
      <c r="L159" s="454"/>
      <c r="M159" s="454"/>
      <c r="N159" s="454"/>
      <c r="O159" s="454"/>
      <c r="P159" s="454"/>
      <c r="Q159" s="454"/>
      <c r="R159" s="454"/>
      <c r="S159" s="454"/>
      <c r="T159" s="454"/>
      <c r="U159" s="454"/>
      <c r="V159" s="454"/>
      <c r="W159" s="454"/>
      <c r="X159" s="454"/>
      <c r="Y159" s="454"/>
      <c r="Z159" s="454"/>
      <c r="AA159" s="454"/>
    </row>
    <row r="160" spans="1:27" ht="15.6">
      <c r="A160" s="529"/>
      <c r="B160" s="529"/>
      <c r="C160" s="529"/>
      <c r="D160" s="529"/>
      <c r="E160" s="529"/>
      <c r="F160" s="529"/>
      <c r="G160" s="529"/>
      <c r="H160" s="529"/>
      <c r="I160" s="454"/>
      <c r="J160" s="454"/>
      <c r="K160" s="454"/>
      <c r="L160" s="454"/>
      <c r="M160" s="454"/>
      <c r="N160" s="454"/>
      <c r="O160" s="454"/>
      <c r="P160" s="454"/>
      <c r="Q160" s="454"/>
      <c r="R160" s="454"/>
      <c r="S160" s="454"/>
      <c r="T160" s="454"/>
      <c r="U160" s="454"/>
      <c r="V160" s="454"/>
      <c r="W160" s="454"/>
      <c r="X160" s="454"/>
      <c r="Y160" s="454"/>
      <c r="Z160" s="454"/>
      <c r="AA160" s="454"/>
    </row>
    <row r="161" spans="1:27" ht="15.6">
      <c r="A161" s="529"/>
      <c r="B161" s="529"/>
      <c r="C161" s="529"/>
      <c r="D161" s="529"/>
      <c r="E161" s="529"/>
      <c r="F161" s="529"/>
      <c r="G161" s="529"/>
      <c r="H161" s="529"/>
      <c r="I161" s="454"/>
      <c r="J161" s="454"/>
      <c r="K161" s="454"/>
      <c r="L161" s="454"/>
      <c r="M161" s="454"/>
      <c r="N161" s="454"/>
      <c r="O161" s="454"/>
      <c r="P161" s="454"/>
      <c r="Q161" s="454"/>
      <c r="R161" s="454"/>
      <c r="S161" s="454"/>
      <c r="T161" s="454"/>
      <c r="U161" s="454"/>
      <c r="V161" s="454"/>
      <c r="W161" s="454"/>
      <c r="X161" s="454"/>
      <c r="Y161" s="454"/>
      <c r="Z161" s="454"/>
      <c r="AA161" s="454"/>
    </row>
    <row r="162" spans="1:27" ht="15.6">
      <c r="A162" s="529"/>
      <c r="B162" s="529"/>
      <c r="C162" s="529"/>
      <c r="D162" s="529"/>
      <c r="E162" s="529"/>
      <c r="F162" s="529"/>
      <c r="G162" s="529"/>
      <c r="H162" s="529"/>
      <c r="I162" s="454"/>
      <c r="J162" s="454"/>
      <c r="K162" s="454"/>
      <c r="L162" s="454"/>
      <c r="M162" s="454"/>
      <c r="N162" s="454"/>
      <c r="O162" s="454"/>
      <c r="P162" s="454"/>
      <c r="Q162" s="454"/>
      <c r="R162" s="454"/>
      <c r="S162" s="454"/>
      <c r="T162" s="454"/>
      <c r="U162" s="454"/>
      <c r="V162" s="454"/>
      <c r="W162" s="454"/>
      <c r="X162" s="454"/>
      <c r="Y162" s="454"/>
      <c r="Z162" s="454"/>
      <c r="AA162" s="454"/>
    </row>
    <row r="163" spans="1:27" ht="15.6">
      <c r="A163" s="529"/>
      <c r="B163" s="529"/>
      <c r="C163" s="529"/>
      <c r="D163" s="529"/>
      <c r="E163" s="529"/>
      <c r="F163" s="529"/>
      <c r="G163" s="529"/>
      <c r="H163" s="529"/>
      <c r="I163" s="454"/>
      <c r="J163" s="454"/>
      <c r="K163" s="454"/>
      <c r="L163" s="454"/>
      <c r="M163" s="454"/>
      <c r="N163" s="454"/>
      <c r="O163" s="454"/>
      <c r="P163" s="454"/>
      <c r="Q163" s="454"/>
      <c r="R163" s="454"/>
      <c r="S163" s="454"/>
      <c r="T163" s="454"/>
      <c r="U163" s="454"/>
      <c r="V163" s="454"/>
      <c r="W163" s="454"/>
      <c r="X163" s="454"/>
      <c r="Y163" s="454"/>
      <c r="Z163" s="454"/>
      <c r="AA163" s="454"/>
    </row>
    <row r="164" spans="1:27" ht="15.6">
      <c r="A164" s="529"/>
      <c r="B164" s="529"/>
      <c r="C164" s="529"/>
      <c r="D164" s="529"/>
      <c r="E164" s="529"/>
      <c r="F164" s="529"/>
      <c r="G164" s="529"/>
      <c r="H164" s="529"/>
      <c r="I164" s="454"/>
      <c r="J164" s="454"/>
      <c r="K164" s="454"/>
      <c r="L164" s="454"/>
      <c r="M164" s="454"/>
      <c r="N164" s="454"/>
      <c r="O164" s="454"/>
      <c r="P164" s="454"/>
      <c r="Q164" s="454"/>
      <c r="R164" s="454"/>
      <c r="S164" s="454"/>
      <c r="T164" s="454"/>
      <c r="U164" s="454"/>
      <c r="V164" s="454"/>
      <c r="W164" s="454"/>
      <c r="X164" s="454"/>
      <c r="Y164" s="454"/>
      <c r="Z164" s="454"/>
      <c r="AA164" s="454"/>
    </row>
    <row r="165" spans="1:27" ht="15.6">
      <c r="A165" s="529"/>
      <c r="B165" s="529"/>
      <c r="C165" s="529"/>
      <c r="D165" s="529"/>
      <c r="E165" s="529"/>
      <c r="F165" s="529"/>
      <c r="G165" s="529"/>
      <c r="H165" s="529"/>
      <c r="I165" s="454"/>
      <c r="J165" s="454"/>
      <c r="K165" s="454"/>
      <c r="L165" s="454"/>
      <c r="M165" s="454"/>
      <c r="N165" s="454"/>
      <c r="O165" s="454"/>
      <c r="P165" s="454"/>
      <c r="Q165" s="454"/>
      <c r="R165" s="454"/>
      <c r="S165" s="454"/>
      <c r="T165" s="454"/>
      <c r="U165" s="454"/>
      <c r="V165" s="454"/>
      <c r="W165" s="454"/>
      <c r="X165" s="454"/>
      <c r="Y165" s="454"/>
      <c r="Z165" s="454"/>
      <c r="AA165" s="454"/>
    </row>
    <row r="166" spans="1:27" ht="15.6">
      <c r="A166" s="529"/>
      <c r="B166" s="529"/>
      <c r="C166" s="529"/>
      <c r="D166" s="529"/>
      <c r="E166" s="529"/>
      <c r="F166" s="529"/>
      <c r="G166" s="529"/>
      <c r="H166" s="529"/>
      <c r="I166" s="454"/>
      <c r="J166" s="454"/>
      <c r="K166" s="454"/>
      <c r="L166" s="454"/>
      <c r="M166" s="454"/>
      <c r="N166" s="454"/>
      <c r="O166" s="454"/>
      <c r="P166" s="454"/>
      <c r="Q166" s="454"/>
      <c r="R166" s="454"/>
      <c r="S166" s="454"/>
      <c r="T166" s="454"/>
      <c r="U166" s="454"/>
      <c r="V166" s="454"/>
      <c r="W166" s="454"/>
      <c r="X166" s="454"/>
      <c r="Y166" s="454"/>
      <c r="Z166" s="454"/>
      <c r="AA166" s="454"/>
    </row>
    <row r="167" spans="1:27" ht="15.6">
      <c r="A167" s="529"/>
      <c r="B167" s="529"/>
      <c r="C167" s="529"/>
      <c r="D167" s="529"/>
      <c r="E167" s="529"/>
      <c r="F167" s="529"/>
      <c r="G167" s="529"/>
      <c r="H167" s="529"/>
      <c r="I167" s="454"/>
      <c r="J167" s="454"/>
      <c r="K167" s="454"/>
      <c r="L167" s="454"/>
      <c r="M167" s="454"/>
      <c r="N167" s="454"/>
      <c r="O167" s="454"/>
      <c r="P167" s="454"/>
      <c r="Q167" s="454"/>
      <c r="R167" s="454"/>
      <c r="S167" s="454"/>
      <c r="T167" s="454"/>
      <c r="U167" s="454"/>
      <c r="V167" s="454"/>
      <c r="W167" s="454"/>
      <c r="X167" s="454"/>
      <c r="Y167" s="454"/>
      <c r="Z167" s="454"/>
      <c r="AA167" s="454"/>
    </row>
    <row r="168" spans="1:27" ht="15.6">
      <c r="A168" s="529"/>
      <c r="B168" s="529"/>
      <c r="C168" s="529"/>
      <c r="D168" s="529"/>
      <c r="E168" s="529"/>
      <c r="F168" s="529"/>
      <c r="G168" s="529"/>
      <c r="H168" s="529"/>
      <c r="I168" s="454"/>
      <c r="J168" s="454"/>
      <c r="K168" s="454"/>
      <c r="L168" s="454"/>
      <c r="M168" s="454"/>
      <c r="N168" s="454"/>
      <c r="O168" s="454"/>
      <c r="P168" s="454"/>
      <c r="Q168" s="454"/>
      <c r="R168" s="454"/>
      <c r="S168" s="454"/>
      <c r="T168" s="454"/>
      <c r="U168" s="454"/>
      <c r="V168" s="454"/>
      <c r="W168" s="454"/>
      <c r="X168" s="454"/>
      <c r="Y168" s="454"/>
      <c r="Z168" s="454"/>
      <c r="AA168" s="454"/>
    </row>
    <row r="169" spans="1:27" ht="15.6">
      <c r="A169" s="529"/>
      <c r="B169" s="529"/>
      <c r="C169" s="529"/>
      <c r="D169" s="529"/>
      <c r="E169" s="529"/>
      <c r="F169" s="529"/>
      <c r="G169" s="529"/>
      <c r="H169" s="529"/>
      <c r="I169" s="454"/>
      <c r="J169" s="454"/>
      <c r="K169" s="454"/>
      <c r="L169" s="454"/>
      <c r="M169" s="454"/>
      <c r="N169" s="454"/>
      <c r="O169" s="454"/>
      <c r="P169" s="454"/>
      <c r="Q169" s="454"/>
      <c r="R169" s="454"/>
      <c r="S169" s="454"/>
      <c r="T169" s="454"/>
      <c r="U169" s="454"/>
      <c r="V169" s="454"/>
      <c r="W169" s="454"/>
      <c r="X169" s="454"/>
      <c r="Y169" s="454"/>
      <c r="Z169" s="454"/>
      <c r="AA169" s="454"/>
    </row>
    <row r="170" spans="1:27" ht="15.6">
      <c r="A170" s="529"/>
      <c r="B170" s="529"/>
      <c r="C170" s="529"/>
      <c r="D170" s="529"/>
      <c r="E170" s="529"/>
      <c r="F170" s="529"/>
      <c r="G170" s="529"/>
      <c r="H170" s="529"/>
      <c r="I170" s="454"/>
      <c r="J170" s="454"/>
      <c r="K170" s="454"/>
      <c r="L170" s="454"/>
      <c r="M170" s="454"/>
      <c r="N170" s="454"/>
      <c r="O170" s="454"/>
      <c r="P170" s="454"/>
      <c r="Q170" s="454"/>
      <c r="R170" s="454"/>
      <c r="S170" s="454"/>
      <c r="T170" s="454"/>
      <c r="U170" s="454"/>
      <c r="V170" s="454"/>
      <c r="W170" s="454"/>
      <c r="X170" s="454"/>
      <c r="Y170" s="454"/>
      <c r="Z170" s="454"/>
      <c r="AA170" s="454"/>
    </row>
    <row r="171" spans="1:27" ht="15.6">
      <c r="A171" s="529"/>
      <c r="B171" s="529"/>
      <c r="C171" s="529"/>
      <c r="D171" s="529"/>
      <c r="E171" s="529"/>
      <c r="F171" s="529"/>
      <c r="G171" s="529"/>
      <c r="H171" s="529"/>
      <c r="I171" s="454"/>
      <c r="J171" s="454"/>
      <c r="K171" s="454"/>
      <c r="L171" s="454"/>
      <c r="M171" s="454"/>
      <c r="N171" s="454"/>
      <c r="O171" s="454"/>
      <c r="P171" s="454"/>
      <c r="Q171" s="454"/>
      <c r="R171" s="454"/>
      <c r="S171" s="454"/>
      <c r="T171" s="454"/>
      <c r="U171" s="454"/>
      <c r="V171" s="454"/>
      <c r="W171" s="454"/>
      <c r="X171" s="454"/>
      <c r="Y171" s="454"/>
      <c r="Z171" s="454"/>
      <c r="AA171" s="454"/>
    </row>
    <row r="172" spans="1:27" ht="15.6">
      <c r="A172" s="529"/>
      <c r="B172" s="529"/>
      <c r="C172" s="529"/>
      <c r="D172" s="529"/>
      <c r="E172" s="529"/>
      <c r="F172" s="529"/>
      <c r="G172" s="529"/>
      <c r="H172" s="529"/>
      <c r="I172" s="454"/>
      <c r="J172" s="454"/>
      <c r="K172" s="454"/>
      <c r="L172" s="454"/>
      <c r="M172" s="454"/>
      <c r="N172" s="454"/>
      <c r="O172" s="454"/>
      <c r="P172" s="454"/>
      <c r="Q172" s="454"/>
      <c r="R172" s="454"/>
      <c r="S172" s="454"/>
      <c r="T172" s="454"/>
      <c r="U172" s="454"/>
      <c r="V172" s="454"/>
      <c r="W172" s="454"/>
      <c r="X172" s="454"/>
      <c r="Y172" s="454"/>
      <c r="Z172" s="454"/>
      <c r="AA172" s="454"/>
    </row>
    <row r="173" spans="1:27" ht="15.6">
      <c r="A173" s="529"/>
      <c r="B173" s="529"/>
      <c r="C173" s="529"/>
      <c r="D173" s="529"/>
      <c r="E173" s="529"/>
      <c r="F173" s="529"/>
      <c r="G173" s="529"/>
      <c r="H173" s="529"/>
      <c r="I173" s="454"/>
      <c r="J173" s="454"/>
      <c r="K173" s="454"/>
      <c r="L173" s="454"/>
      <c r="M173" s="454"/>
      <c r="N173" s="454"/>
      <c r="O173" s="454"/>
      <c r="P173" s="454"/>
      <c r="Q173" s="454"/>
      <c r="R173" s="454"/>
      <c r="S173" s="454"/>
      <c r="T173" s="454"/>
      <c r="U173" s="454"/>
      <c r="V173" s="454"/>
      <c r="W173" s="454"/>
      <c r="X173" s="454"/>
      <c r="Y173" s="454"/>
      <c r="Z173" s="454"/>
      <c r="AA173" s="454"/>
    </row>
    <row r="174" spans="1:27" ht="15.6">
      <c r="A174" s="529"/>
      <c r="B174" s="529"/>
      <c r="C174" s="529"/>
      <c r="D174" s="529"/>
      <c r="E174" s="529"/>
      <c r="F174" s="529"/>
      <c r="G174" s="529"/>
      <c r="H174" s="529"/>
      <c r="I174" s="454"/>
      <c r="J174" s="454"/>
      <c r="K174" s="454"/>
      <c r="L174" s="454"/>
      <c r="M174" s="454"/>
      <c r="N174" s="454"/>
      <c r="O174" s="454"/>
      <c r="P174" s="454"/>
      <c r="Q174" s="454"/>
      <c r="R174" s="454"/>
      <c r="S174" s="454"/>
      <c r="T174" s="454"/>
      <c r="U174" s="454"/>
      <c r="V174" s="454"/>
      <c r="W174" s="454"/>
      <c r="X174" s="454"/>
      <c r="Y174" s="454"/>
      <c r="Z174" s="454"/>
      <c r="AA174" s="454"/>
    </row>
    <row r="175" spans="1:27" ht="15.6">
      <c r="A175" s="529"/>
      <c r="B175" s="529"/>
      <c r="C175" s="529"/>
      <c r="D175" s="529"/>
      <c r="E175" s="529"/>
      <c r="F175" s="529"/>
      <c r="G175" s="529"/>
      <c r="H175" s="529"/>
      <c r="I175" s="454"/>
      <c r="J175" s="454"/>
      <c r="K175" s="454"/>
      <c r="L175" s="454"/>
      <c r="M175" s="454"/>
      <c r="N175" s="454"/>
      <c r="O175" s="454"/>
      <c r="P175" s="454"/>
      <c r="Q175" s="454"/>
      <c r="R175" s="454"/>
      <c r="S175" s="454"/>
      <c r="T175" s="454"/>
      <c r="U175" s="454"/>
      <c r="V175" s="454"/>
      <c r="W175" s="454"/>
      <c r="X175" s="454"/>
      <c r="Y175" s="454"/>
      <c r="Z175" s="454"/>
      <c r="AA175" s="454"/>
    </row>
    <row r="176" spans="1:27" ht="15.6">
      <c r="A176" s="529"/>
      <c r="B176" s="529"/>
      <c r="C176" s="529"/>
      <c r="D176" s="529"/>
      <c r="E176" s="529"/>
      <c r="F176" s="529"/>
      <c r="G176" s="529"/>
      <c r="H176" s="529"/>
      <c r="I176" s="454"/>
      <c r="J176" s="454"/>
      <c r="K176" s="454"/>
      <c r="L176" s="454"/>
      <c r="M176" s="454"/>
      <c r="N176" s="454"/>
      <c r="O176" s="454"/>
      <c r="P176" s="454"/>
      <c r="Q176" s="454"/>
      <c r="R176" s="454"/>
      <c r="S176" s="454"/>
      <c r="T176" s="454"/>
      <c r="U176" s="454"/>
      <c r="V176" s="454"/>
      <c r="W176" s="454"/>
      <c r="X176" s="454"/>
      <c r="Y176" s="454"/>
      <c r="Z176" s="454"/>
      <c r="AA176" s="454"/>
    </row>
    <row r="177" spans="1:27" ht="15.6">
      <c r="A177" s="529"/>
      <c r="B177" s="529"/>
      <c r="C177" s="529"/>
      <c r="D177" s="529"/>
      <c r="E177" s="529"/>
      <c r="F177" s="529"/>
      <c r="G177" s="529"/>
      <c r="H177" s="529"/>
      <c r="I177" s="454"/>
      <c r="J177" s="454"/>
      <c r="K177" s="454"/>
      <c r="L177" s="454"/>
      <c r="M177" s="454"/>
      <c r="N177" s="454"/>
      <c r="O177" s="454"/>
      <c r="P177" s="454"/>
      <c r="Q177" s="454"/>
      <c r="R177" s="454"/>
      <c r="S177" s="454"/>
      <c r="T177" s="454"/>
      <c r="U177" s="454"/>
      <c r="V177" s="454"/>
      <c r="W177" s="454"/>
      <c r="X177" s="454"/>
      <c r="Y177" s="454"/>
      <c r="Z177" s="454"/>
      <c r="AA177" s="454"/>
    </row>
    <row r="178" spans="1:27" ht="15.6">
      <c r="A178" s="529"/>
      <c r="B178" s="529"/>
      <c r="C178" s="529"/>
      <c r="D178" s="529"/>
      <c r="E178" s="529"/>
      <c r="F178" s="529"/>
      <c r="G178" s="529"/>
      <c r="H178" s="529"/>
      <c r="I178" s="454"/>
      <c r="J178" s="454"/>
      <c r="K178" s="454"/>
      <c r="L178" s="454"/>
      <c r="M178" s="454"/>
      <c r="N178" s="454"/>
      <c r="O178" s="454"/>
      <c r="P178" s="454"/>
      <c r="Q178" s="454"/>
      <c r="R178" s="454"/>
      <c r="S178" s="454"/>
      <c r="T178" s="454"/>
      <c r="U178" s="454"/>
      <c r="V178" s="454"/>
      <c r="W178" s="454"/>
      <c r="X178" s="454"/>
      <c r="Y178" s="454"/>
      <c r="Z178" s="454"/>
      <c r="AA178" s="454"/>
    </row>
    <row r="179" spans="1:27" ht="15.6">
      <c r="A179" s="529"/>
      <c r="B179" s="529"/>
      <c r="C179" s="529"/>
      <c r="D179" s="529"/>
      <c r="E179" s="529"/>
      <c r="F179" s="529"/>
      <c r="G179" s="529"/>
      <c r="H179" s="529"/>
      <c r="I179" s="454"/>
      <c r="J179" s="454"/>
      <c r="K179" s="454"/>
      <c r="L179" s="454"/>
      <c r="M179" s="454"/>
      <c r="N179" s="454"/>
      <c r="O179" s="454"/>
      <c r="P179" s="454"/>
      <c r="Q179" s="454"/>
      <c r="R179" s="454"/>
      <c r="S179" s="454"/>
      <c r="T179" s="454"/>
      <c r="U179" s="454"/>
      <c r="V179" s="454"/>
      <c r="W179" s="454"/>
      <c r="X179" s="454"/>
      <c r="Y179" s="454"/>
      <c r="Z179" s="454"/>
      <c r="AA179" s="454"/>
    </row>
    <row r="180" spans="1:27" ht="15.6">
      <c r="A180" s="529"/>
      <c r="B180" s="529"/>
      <c r="C180" s="529"/>
      <c r="D180" s="529"/>
      <c r="E180" s="529"/>
      <c r="F180" s="529"/>
      <c r="G180" s="529"/>
      <c r="H180" s="529"/>
      <c r="I180" s="454"/>
      <c r="J180" s="454"/>
      <c r="K180" s="454"/>
      <c r="L180" s="454"/>
      <c r="M180" s="454"/>
      <c r="N180" s="454"/>
      <c r="O180" s="454"/>
      <c r="P180" s="454"/>
      <c r="Q180" s="454"/>
      <c r="R180" s="454"/>
      <c r="S180" s="454"/>
      <c r="T180" s="454"/>
      <c r="U180" s="454"/>
      <c r="V180" s="454"/>
      <c r="W180" s="454"/>
      <c r="X180" s="454"/>
      <c r="Y180" s="454"/>
      <c r="Z180" s="454"/>
      <c r="AA180" s="454"/>
    </row>
    <row r="181" spans="1:27" ht="15.6">
      <c r="A181" s="529"/>
      <c r="B181" s="529"/>
      <c r="C181" s="529"/>
      <c r="D181" s="529"/>
      <c r="E181" s="529"/>
      <c r="F181" s="529"/>
      <c r="G181" s="529"/>
      <c r="H181" s="529"/>
      <c r="I181" s="454"/>
      <c r="J181" s="454"/>
      <c r="K181" s="454"/>
      <c r="L181" s="454"/>
      <c r="M181" s="454"/>
      <c r="N181" s="454"/>
      <c r="O181" s="454"/>
      <c r="P181" s="454"/>
      <c r="Q181" s="454"/>
      <c r="R181" s="454"/>
      <c r="S181" s="454"/>
      <c r="T181" s="454"/>
      <c r="U181" s="454"/>
      <c r="V181" s="454"/>
      <c r="W181" s="454"/>
      <c r="X181" s="454"/>
      <c r="Y181" s="454"/>
      <c r="Z181" s="454"/>
      <c r="AA181" s="454"/>
    </row>
    <row r="182" spans="1:27" ht="15.6">
      <c r="A182" s="529"/>
      <c r="B182" s="529"/>
      <c r="C182" s="529"/>
      <c r="D182" s="529"/>
      <c r="E182" s="529"/>
      <c r="F182" s="529"/>
      <c r="G182" s="529"/>
      <c r="H182" s="529"/>
      <c r="I182" s="454"/>
      <c r="J182" s="454"/>
      <c r="K182" s="454"/>
      <c r="L182" s="454"/>
      <c r="M182" s="454"/>
      <c r="N182" s="454"/>
      <c r="O182" s="454"/>
      <c r="P182" s="454"/>
      <c r="Q182" s="454"/>
      <c r="R182" s="454"/>
      <c r="S182" s="454"/>
      <c r="T182" s="454"/>
      <c r="U182" s="454"/>
      <c r="V182" s="454"/>
      <c r="W182" s="454"/>
      <c r="X182" s="454"/>
      <c r="Y182" s="454"/>
      <c r="Z182" s="454"/>
      <c r="AA182" s="454"/>
    </row>
    <row r="183" spans="1:27" ht="15.6">
      <c r="A183" s="529"/>
      <c r="B183" s="529"/>
      <c r="C183" s="529"/>
      <c r="D183" s="529"/>
      <c r="E183" s="529"/>
      <c r="F183" s="529"/>
      <c r="G183" s="529"/>
      <c r="H183" s="529"/>
      <c r="I183" s="454"/>
      <c r="J183" s="454"/>
      <c r="K183" s="454"/>
      <c r="L183" s="454"/>
      <c r="M183" s="454"/>
      <c r="N183" s="454"/>
      <c r="O183" s="454"/>
      <c r="P183" s="454"/>
      <c r="Q183" s="454"/>
      <c r="R183" s="454"/>
      <c r="S183" s="454"/>
      <c r="T183" s="454"/>
      <c r="U183" s="454"/>
      <c r="V183" s="454"/>
      <c r="W183" s="454"/>
      <c r="X183" s="454"/>
      <c r="Y183" s="454"/>
      <c r="Z183" s="454"/>
      <c r="AA183" s="454"/>
    </row>
    <row r="184" spans="1:27" ht="15.6">
      <c r="A184" s="529"/>
      <c r="B184" s="529"/>
      <c r="C184" s="529"/>
      <c r="D184" s="529"/>
      <c r="E184" s="529"/>
      <c r="F184" s="529"/>
      <c r="G184" s="529"/>
      <c r="H184" s="529"/>
      <c r="I184" s="454"/>
      <c r="J184" s="454"/>
      <c r="K184" s="454"/>
      <c r="L184" s="454"/>
      <c r="M184" s="454"/>
      <c r="N184" s="454"/>
      <c r="O184" s="454"/>
      <c r="P184" s="454"/>
      <c r="Q184" s="454"/>
      <c r="R184" s="454"/>
      <c r="S184" s="454"/>
      <c r="T184" s="454"/>
      <c r="U184" s="454"/>
      <c r="V184" s="454"/>
      <c r="W184" s="454"/>
      <c r="X184" s="454"/>
      <c r="Y184" s="454"/>
      <c r="Z184" s="454"/>
      <c r="AA184" s="454"/>
    </row>
    <row r="185" spans="1:27" ht="15.6">
      <c r="A185" s="529"/>
      <c r="B185" s="529"/>
      <c r="C185" s="529"/>
      <c r="D185" s="529"/>
      <c r="E185" s="529"/>
      <c r="F185" s="529"/>
      <c r="G185" s="529"/>
      <c r="H185" s="529"/>
      <c r="I185" s="454"/>
      <c r="J185" s="454"/>
      <c r="K185" s="454"/>
      <c r="L185" s="454"/>
      <c r="M185" s="454"/>
      <c r="N185" s="454"/>
      <c r="O185" s="454"/>
      <c r="P185" s="454"/>
      <c r="Q185" s="454"/>
      <c r="R185" s="454"/>
      <c r="S185" s="454"/>
      <c r="T185" s="454"/>
      <c r="U185" s="454"/>
      <c r="V185" s="454"/>
      <c r="W185" s="454"/>
      <c r="X185" s="454"/>
      <c r="Y185" s="454"/>
      <c r="Z185" s="454"/>
      <c r="AA185" s="454"/>
    </row>
    <row r="186" spans="1:27" ht="15.6">
      <c r="A186" s="529"/>
      <c r="B186" s="529"/>
      <c r="C186" s="529"/>
      <c r="D186" s="529"/>
      <c r="E186" s="529"/>
      <c r="F186" s="529"/>
      <c r="G186" s="529"/>
      <c r="H186" s="529"/>
      <c r="I186" s="454"/>
      <c r="J186" s="454"/>
      <c r="K186" s="454"/>
      <c r="L186" s="454"/>
      <c r="M186" s="454"/>
      <c r="N186" s="454"/>
      <c r="O186" s="454"/>
      <c r="P186" s="454"/>
      <c r="Q186" s="454"/>
      <c r="R186" s="454"/>
      <c r="S186" s="454"/>
      <c r="T186" s="454"/>
      <c r="U186" s="454"/>
      <c r="V186" s="454"/>
      <c r="W186" s="454"/>
      <c r="X186" s="454"/>
      <c r="Y186" s="454"/>
      <c r="Z186" s="454"/>
      <c r="AA186" s="454"/>
    </row>
    <row r="187" spans="1:27" ht="15.6">
      <c r="A187" s="529"/>
      <c r="B187" s="529"/>
      <c r="C187" s="529"/>
      <c r="D187" s="529"/>
      <c r="E187" s="529"/>
      <c r="F187" s="529"/>
      <c r="G187" s="529"/>
      <c r="H187" s="529"/>
      <c r="I187" s="454"/>
      <c r="J187" s="454"/>
      <c r="K187" s="454"/>
      <c r="L187" s="454"/>
      <c r="M187" s="454"/>
      <c r="N187" s="454"/>
      <c r="O187" s="454"/>
      <c r="P187" s="454"/>
      <c r="Q187" s="454"/>
      <c r="R187" s="454"/>
      <c r="S187" s="454"/>
      <c r="T187" s="454"/>
      <c r="U187" s="454"/>
      <c r="V187" s="454"/>
      <c r="W187" s="454"/>
      <c r="X187" s="454"/>
      <c r="Y187" s="454"/>
      <c r="Z187" s="454"/>
      <c r="AA187" s="454"/>
    </row>
    <row r="188" spans="1:27" ht="15.6">
      <c r="A188" s="529"/>
      <c r="B188" s="529"/>
      <c r="C188" s="529"/>
      <c r="D188" s="529"/>
      <c r="E188" s="529"/>
      <c r="F188" s="529"/>
      <c r="G188" s="529"/>
      <c r="H188" s="529"/>
      <c r="I188" s="454"/>
      <c r="J188" s="454"/>
      <c r="K188" s="454"/>
      <c r="L188" s="454"/>
      <c r="M188" s="454"/>
      <c r="N188" s="454"/>
      <c r="O188" s="454"/>
      <c r="P188" s="454"/>
      <c r="Q188" s="454"/>
      <c r="R188" s="454"/>
      <c r="S188" s="454"/>
      <c r="T188" s="454"/>
      <c r="U188" s="454"/>
      <c r="V188" s="454"/>
      <c r="W188" s="454"/>
      <c r="X188" s="454"/>
      <c r="Y188" s="454"/>
      <c r="Z188" s="454"/>
      <c r="AA188" s="454"/>
    </row>
    <row r="189" spans="1:27" ht="15.6">
      <c r="A189" s="529"/>
      <c r="B189" s="529"/>
      <c r="C189" s="529"/>
      <c r="D189" s="529"/>
      <c r="E189" s="529"/>
      <c r="F189" s="529"/>
      <c r="G189" s="529"/>
      <c r="H189" s="529"/>
      <c r="I189" s="454"/>
      <c r="J189" s="454"/>
      <c r="K189" s="454"/>
      <c r="L189" s="454"/>
      <c r="M189" s="454"/>
      <c r="N189" s="454"/>
      <c r="O189" s="454"/>
      <c r="P189" s="454"/>
      <c r="Q189" s="454"/>
      <c r="R189" s="454"/>
      <c r="S189" s="454"/>
      <c r="T189" s="454"/>
      <c r="U189" s="454"/>
      <c r="V189" s="454"/>
      <c r="W189" s="454"/>
      <c r="X189" s="454"/>
      <c r="Y189" s="454"/>
      <c r="Z189" s="454"/>
      <c r="AA189" s="454"/>
    </row>
    <row r="190" spans="1:27" ht="15.6">
      <c r="A190" s="529"/>
      <c r="B190" s="529"/>
      <c r="C190" s="529"/>
      <c r="D190" s="529"/>
      <c r="E190" s="529"/>
      <c r="F190" s="529"/>
      <c r="G190" s="529"/>
      <c r="H190" s="529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54"/>
    </row>
    <row r="191" spans="1:27" ht="15.6">
      <c r="A191" s="529"/>
      <c r="B191" s="529"/>
      <c r="C191" s="529"/>
      <c r="D191" s="529"/>
      <c r="E191" s="529"/>
      <c r="F191" s="529"/>
      <c r="G191" s="529"/>
      <c r="H191" s="529"/>
      <c r="I191" s="454"/>
      <c r="J191" s="454"/>
      <c r="K191" s="454"/>
      <c r="L191" s="454"/>
      <c r="M191" s="454"/>
      <c r="N191" s="454"/>
      <c r="O191" s="454"/>
      <c r="P191" s="454"/>
      <c r="Q191" s="454"/>
      <c r="R191" s="454"/>
      <c r="S191" s="454"/>
      <c r="T191" s="454"/>
      <c r="U191" s="454"/>
      <c r="V191" s="454"/>
      <c r="W191" s="454"/>
      <c r="X191" s="454"/>
      <c r="Y191" s="454"/>
      <c r="Z191" s="454"/>
      <c r="AA191" s="454"/>
    </row>
    <row r="192" spans="1:27" ht="15.6">
      <c r="A192" s="529"/>
      <c r="B192" s="529"/>
      <c r="C192" s="529"/>
      <c r="D192" s="529"/>
      <c r="E192" s="529"/>
      <c r="F192" s="529"/>
      <c r="G192" s="529"/>
      <c r="H192" s="529"/>
      <c r="I192" s="454"/>
      <c r="J192" s="454"/>
      <c r="K192" s="454"/>
      <c r="L192" s="454"/>
      <c r="M192" s="454"/>
      <c r="N192" s="454"/>
      <c r="O192" s="454"/>
      <c r="P192" s="454"/>
      <c r="Q192" s="454"/>
      <c r="R192" s="454"/>
      <c r="S192" s="454"/>
      <c r="T192" s="454"/>
      <c r="U192" s="454"/>
      <c r="V192" s="454"/>
      <c r="W192" s="454"/>
      <c r="X192" s="454"/>
      <c r="Y192" s="454"/>
      <c r="Z192" s="454"/>
      <c r="AA192" s="454"/>
    </row>
    <row r="193" spans="1:27" ht="15.6">
      <c r="A193" s="529"/>
      <c r="B193" s="529"/>
      <c r="C193" s="529"/>
      <c r="D193" s="529"/>
      <c r="E193" s="529"/>
      <c r="F193" s="529"/>
      <c r="G193" s="529"/>
      <c r="H193" s="529"/>
      <c r="I193" s="454"/>
      <c r="J193" s="454"/>
      <c r="K193" s="454"/>
      <c r="L193" s="454"/>
      <c r="M193" s="454"/>
      <c r="N193" s="454"/>
      <c r="O193" s="454"/>
      <c r="P193" s="454"/>
      <c r="Q193" s="454"/>
      <c r="R193" s="454"/>
      <c r="S193" s="454"/>
      <c r="T193" s="454"/>
      <c r="U193" s="454"/>
      <c r="V193" s="454"/>
      <c r="W193" s="454"/>
      <c r="X193" s="454"/>
      <c r="Y193" s="454"/>
      <c r="Z193" s="454"/>
      <c r="AA193" s="454"/>
    </row>
    <row r="194" spans="1:27" ht="15.6">
      <c r="A194" s="529"/>
      <c r="B194" s="529"/>
      <c r="C194" s="529"/>
      <c r="D194" s="529"/>
      <c r="E194" s="529"/>
      <c r="F194" s="529"/>
      <c r="G194" s="529"/>
      <c r="H194" s="529"/>
      <c r="I194" s="454"/>
      <c r="J194" s="454"/>
      <c r="K194" s="454"/>
      <c r="L194" s="454"/>
      <c r="M194" s="454"/>
      <c r="N194" s="454"/>
      <c r="O194" s="454"/>
      <c r="P194" s="454"/>
      <c r="Q194" s="454"/>
      <c r="R194" s="454"/>
      <c r="S194" s="454"/>
      <c r="T194" s="454"/>
      <c r="U194" s="454"/>
      <c r="V194" s="454"/>
      <c r="W194" s="454"/>
      <c r="X194" s="454"/>
      <c r="Y194" s="454"/>
      <c r="Z194" s="454"/>
      <c r="AA194" s="454"/>
    </row>
    <row r="195" spans="1:27" ht="15.6">
      <c r="A195" s="529"/>
      <c r="B195" s="529"/>
      <c r="C195" s="529"/>
      <c r="D195" s="529"/>
      <c r="E195" s="529"/>
      <c r="F195" s="529"/>
      <c r="G195" s="529"/>
      <c r="H195" s="529"/>
      <c r="I195" s="454"/>
      <c r="J195" s="454"/>
      <c r="K195" s="454"/>
      <c r="L195" s="454"/>
      <c r="M195" s="454"/>
      <c r="N195" s="454"/>
      <c r="O195" s="454"/>
      <c r="P195" s="454"/>
      <c r="Q195" s="454"/>
      <c r="R195" s="454"/>
      <c r="S195" s="454"/>
      <c r="T195" s="454"/>
      <c r="U195" s="454"/>
      <c r="V195" s="454"/>
      <c r="W195" s="454"/>
      <c r="X195" s="454"/>
      <c r="Y195" s="454"/>
      <c r="Z195" s="454"/>
      <c r="AA195" s="454"/>
    </row>
    <row r="196" spans="1:27" ht="15.6">
      <c r="A196" s="529"/>
      <c r="B196" s="529"/>
      <c r="C196" s="529"/>
      <c r="D196" s="529"/>
      <c r="E196" s="529"/>
      <c r="F196" s="529"/>
      <c r="G196" s="529"/>
      <c r="H196" s="529"/>
      <c r="I196" s="454"/>
      <c r="J196" s="454"/>
      <c r="K196" s="454"/>
      <c r="L196" s="454"/>
      <c r="M196" s="454"/>
      <c r="N196" s="454"/>
      <c r="O196" s="454"/>
      <c r="P196" s="454"/>
      <c r="Q196" s="454"/>
      <c r="R196" s="454"/>
      <c r="S196" s="454"/>
      <c r="T196" s="454"/>
      <c r="U196" s="454"/>
      <c r="V196" s="454"/>
      <c r="W196" s="454"/>
      <c r="X196" s="454"/>
      <c r="Y196" s="454"/>
      <c r="Z196" s="454"/>
      <c r="AA196" s="454"/>
    </row>
    <row r="197" spans="1:27" ht="15.6">
      <c r="A197" s="529"/>
      <c r="B197" s="529"/>
      <c r="C197" s="529"/>
      <c r="D197" s="529"/>
      <c r="E197" s="529"/>
      <c r="F197" s="529"/>
      <c r="G197" s="529"/>
      <c r="H197" s="529"/>
      <c r="I197" s="454"/>
      <c r="J197" s="454"/>
      <c r="K197" s="454"/>
      <c r="L197" s="454"/>
      <c r="M197" s="454"/>
      <c r="N197" s="454"/>
      <c r="O197" s="454"/>
      <c r="P197" s="454"/>
      <c r="Q197" s="454"/>
      <c r="R197" s="454"/>
      <c r="S197" s="454"/>
      <c r="T197" s="454"/>
      <c r="U197" s="454"/>
      <c r="V197" s="454"/>
      <c r="W197" s="454"/>
      <c r="X197" s="454"/>
      <c r="Y197" s="454"/>
      <c r="Z197" s="454"/>
      <c r="AA197" s="454"/>
    </row>
    <row r="198" spans="1:27" ht="15.6">
      <c r="A198" s="529"/>
      <c r="B198" s="529"/>
      <c r="C198" s="529"/>
      <c r="D198" s="529"/>
      <c r="E198" s="529"/>
      <c r="F198" s="529"/>
      <c r="G198" s="529"/>
      <c r="H198" s="529"/>
      <c r="I198" s="454"/>
      <c r="J198" s="454"/>
      <c r="K198" s="454"/>
      <c r="L198" s="454"/>
      <c r="M198" s="454"/>
      <c r="N198" s="454"/>
      <c r="O198" s="454"/>
      <c r="P198" s="454"/>
      <c r="Q198" s="454"/>
      <c r="R198" s="454"/>
      <c r="S198" s="454"/>
      <c r="T198" s="454"/>
      <c r="U198" s="454"/>
      <c r="V198" s="454"/>
      <c r="W198" s="454"/>
      <c r="X198" s="454"/>
      <c r="Y198" s="454"/>
      <c r="Z198" s="454"/>
      <c r="AA198" s="454"/>
    </row>
    <row r="199" spans="1:27" ht="15.6">
      <c r="A199" s="529"/>
      <c r="B199" s="529"/>
      <c r="C199" s="529"/>
      <c r="D199" s="529"/>
      <c r="E199" s="529"/>
      <c r="F199" s="529"/>
      <c r="G199" s="529"/>
      <c r="H199" s="529"/>
      <c r="I199" s="454"/>
      <c r="J199" s="454"/>
      <c r="K199" s="454"/>
      <c r="L199" s="454"/>
      <c r="M199" s="454"/>
      <c r="N199" s="454"/>
      <c r="O199" s="454"/>
      <c r="P199" s="454"/>
      <c r="Q199" s="454"/>
      <c r="R199" s="454"/>
      <c r="S199" s="454"/>
      <c r="T199" s="454"/>
      <c r="U199" s="454"/>
      <c r="V199" s="454"/>
      <c r="W199" s="454"/>
      <c r="X199" s="454"/>
      <c r="Y199" s="454"/>
      <c r="Z199" s="454"/>
      <c r="AA199" s="454"/>
    </row>
    <row r="200" spans="1:27" ht="15.6">
      <c r="A200" s="529"/>
      <c r="B200" s="529"/>
      <c r="C200" s="529"/>
      <c r="D200" s="529"/>
      <c r="E200" s="529"/>
      <c r="F200" s="529"/>
      <c r="G200" s="529"/>
      <c r="H200" s="529"/>
      <c r="I200" s="454"/>
      <c r="J200" s="454"/>
      <c r="K200" s="454"/>
      <c r="L200" s="454"/>
      <c r="M200" s="454"/>
      <c r="N200" s="454"/>
      <c r="O200" s="454"/>
      <c r="P200" s="454"/>
      <c r="Q200" s="454"/>
      <c r="R200" s="454"/>
      <c r="S200" s="454"/>
      <c r="T200" s="454"/>
      <c r="U200" s="454"/>
      <c r="V200" s="454"/>
      <c r="W200" s="454"/>
      <c r="X200" s="454"/>
      <c r="Y200" s="454"/>
      <c r="Z200" s="454"/>
      <c r="AA200" s="454"/>
    </row>
    <row r="201" spans="1:27" ht="15.6">
      <c r="A201" s="529"/>
      <c r="B201" s="529"/>
      <c r="C201" s="529"/>
      <c r="D201" s="529"/>
      <c r="E201" s="529"/>
      <c r="F201" s="529"/>
      <c r="G201" s="529"/>
      <c r="H201" s="529"/>
      <c r="I201" s="454"/>
      <c r="J201" s="454"/>
      <c r="K201" s="454"/>
      <c r="L201" s="454"/>
      <c r="M201" s="454"/>
      <c r="N201" s="454"/>
      <c r="O201" s="454"/>
      <c r="P201" s="454"/>
      <c r="Q201" s="454"/>
      <c r="R201" s="454"/>
      <c r="S201" s="454"/>
      <c r="T201" s="454"/>
      <c r="U201" s="454"/>
      <c r="V201" s="454"/>
      <c r="W201" s="454"/>
      <c r="X201" s="454"/>
      <c r="Y201" s="454"/>
      <c r="Z201" s="454"/>
      <c r="AA201" s="454"/>
    </row>
    <row r="202" spans="1:27" ht="15.6">
      <c r="A202" s="529"/>
      <c r="B202" s="529"/>
      <c r="C202" s="529"/>
      <c r="D202" s="529"/>
      <c r="E202" s="529"/>
      <c r="F202" s="529"/>
      <c r="G202" s="529"/>
      <c r="H202" s="529"/>
      <c r="I202" s="454"/>
      <c r="J202" s="454"/>
      <c r="K202" s="454"/>
      <c r="L202" s="454"/>
      <c r="M202" s="454"/>
      <c r="N202" s="454"/>
      <c r="O202" s="454"/>
      <c r="P202" s="454"/>
      <c r="Q202" s="454"/>
      <c r="R202" s="454"/>
      <c r="S202" s="454"/>
      <c r="T202" s="454"/>
      <c r="U202" s="454"/>
      <c r="V202" s="454"/>
      <c r="W202" s="454"/>
      <c r="X202" s="454"/>
      <c r="Y202" s="454"/>
      <c r="Z202" s="454"/>
      <c r="AA202" s="454"/>
    </row>
    <row r="203" spans="1:27" ht="15.6">
      <c r="A203" s="529"/>
      <c r="B203" s="529"/>
      <c r="C203" s="529"/>
      <c r="D203" s="529"/>
      <c r="E203" s="529"/>
      <c r="F203" s="529"/>
      <c r="G203" s="529"/>
      <c r="H203" s="529"/>
      <c r="I203" s="454"/>
      <c r="J203" s="454"/>
      <c r="K203" s="454"/>
      <c r="L203" s="454"/>
      <c r="M203" s="454"/>
      <c r="N203" s="454"/>
      <c r="O203" s="454"/>
      <c r="P203" s="454"/>
      <c r="Q203" s="454"/>
      <c r="R203" s="454"/>
      <c r="S203" s="454"/>
      <c r="T203" s="454"/>
      <c r="U203" s="454"/>
      <c r="V203" s="454"/>
      <c r="W203" s="454"/>
      <c r="X203" s="454"/>
      <c r="Y203" s="454"/>
      <c r="Z203" s="454"/>
      <c r="AA203" s="454"/>
    </row>
    <row r="204" spans="1:27" ht="15.6">
      <c r="A204" s="529"/>
      <c r="B204" s="529"/>
      <c r="C204" s="529"/>
      <c r="D204" s="529"/>
      <c r="E204" s="529"/>
      <c r="F204" s="529"/>
      <c r="G204" s="529"/>
      <c r="H204" s="529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454"/>
      <c r="AA204" s="454"/>
    </row>
    <row r="205" spans="1:27" ht="15.6">
      <c r="A205" s="529"/>
      <c r="B205" s="529"/>
      <c r="C205" s="529"/>
      <c r="D205" s="529"/>
      <c r="E205" s="529"/>
      <c r="F205" s="529"/>
      <c r="G205" s="529"/>
      <c r="H205" s="529"/>
      <c r="I205" s="454"/>
      <c r="J205" s="454"/>
      <c r="K205" s="454"/>
      <c r="L205" s="454"/>
      <c r="M205" s="454"/>
      <c r="N205" s="454"/>
      <c r="O205" s="454"/>
      <c r="P205" s="454"/>
      <c r="Q205" s="454"/>
      <c r="R205" s="454"/>
      <c r="S205" s="454"/>
      <c r="T205" s="454"/>
      <c r="U205" s="454"/>
      <c r="V205" s="454"/>
      <c r="W205" s="454"/>
      <c r="X205" s="454"/>
      <c r="Y205" s="454"/>
      <c r="Z205" s="454"/>
      <c r="AA205" s="454"/>
    </row>
    <row r="206" spans="1:27" ht="15.6">
      <c r="A206" s="529"/>
      <c r="B206" s="529"/>
      <c r="C206" s="529"/>
      <c r="D206" s="529"/>
      <c r="E206" s="529"/>
      <c r="F206" s="529"/>
      <c r="G206" s="529"/>
      <c r="H206" s="529"/>
      <c r="I206" s="454"/>
      <c r="J206" s="454"/>
      <c r="K206" s="454"/>
      <c r="L206" s="454"/>
      <c r="M206" s="454"/>
      <c r="N206" s="454"/>
      <c r="O206" s="454"/>
      <c r="P206" s="454"/>
      <c r="Q206" s="454"/>
      <c r="R206" s="454"/>
      <c r="S206" s="454"/>
      <c r="T206" s="454"/>
      <c r="U206" s="454"/>
      <c r="V206" s="454"/>
      <c r="W206" s="454"/>
      <c r="X206" s="454"/>
      <c r="Y206" s="454"/>
      <c r="Z206" s="454"/>
      <c r="AA206" s="454"/>
    </row>
    <row r="207" spans="1:27" ht="15.6">
      <c r="A207" s="529"/>
      <c r="B207" s="529"/>
      <c r="C207" s="529"/>
      <c r="D207" s="529"/>
      <c r="E207" s="529"/>
      <c r="F207" s="529"/>
      <c r="G207" s="529"/>
      <c r="H207" s="529"/>
      <c r="I207" s="454"/>
      <c r="J207" s="454"/>
      <c r="K207" s="454"/>
      <c r="L207" s="454"/>
      <c r="M207" s="454"/>
      <c r="N207" s="454"/>
      <c r="O207" s="454"/>
      <c r="P207" s="454"/>
      <c r="Q207" s="454"/>
      <c r="R207" s="454"/>
      <c r="S207" s="454"/>
      <c r="T207" s="454"/>
      <c r="U207" s="454"/>
      <c r="V207" s="454"/>
      <c r="W207" s="454"/>
      <c r="X207" s="454"/>
      <c r="Y207" s="454"/>
      <c r="Z207" s="454"/>
      <c r="AA207" s="454"/>
    </row>
    <row r="208" spans="1:27" ht="15.6">
      <c r="A208" s="529"/>
      <c r="B208" s="529"/>
      <c r="C208" s="529"/>
      <c r="D208" s="529"/>
      <c r="E208" s="529"/>
      <c r="F208" s="529"/>
      <c r="G208" s="529"/>
      <c r="H208" s="529"/>
      <c r="I208" s="454"/>
      <c r="J208" s="454"/>
      <c r="K208" s="454"/>
      <c r="L208" s="454"/>
      <c r="M208" s="454"/>
      <c r="N208" s="454"/>
      <c r="O208" s="454"/>
      <c r="P208" s="454"/>
      <c r="Q208" s="454"/>
      <c r="R208" s="454"/>
      <c r="S208" s="454"/>
      <c r="T208" s="454"/>
      <c r="U208" s="454"/>
      <c r="V208" s="454"/>
      <c r="W208" s="454"/>
      <c r="X208" s="454"/>
      <c r="Y208" s="454"/>
      <c r="Z208" s="454"/>
      <c r="AA208" s="454"/>
    </row>
    <row r="209" spans="1:27" ht="15.6">
      <c r="A209" s="529"/>
      <c r="B209" s="529"/>
      <c r="C209" s="529"/>
      <c r="D209" s="529"/>
      <c r="E209" s="529"/>
      <c r="F209" s="529"/>
      <c r="G209" s="529"/>
      <c r="H209" s="529"/>
      <c r="I209" s="454"/>
      <c r="J209" s="454"/>
      <c r="K209" s="454"/>
      <c r="L209" s="454"/>
      <c r="M209" s="454"/>
      <c r="N209" s="454"/>
      <c r="O209" s="454"/>
      <c r="P209" s="454"/>
      <c r="Q209" s="454"/>
      <c r="R209" s="454"/>
      <c r="S209" s="454"/>
      <c r="T209" s="454"/>
      <c r="U209" s="454"/>
      <c r="V209" s="454"/>
      <c r="W209" s="454"/>
      <c r="X209" s="454"/>
      <c r="Y209" s="454"/>
      <c r="Z209" s="454"/>
      <c r="AA209" s="454"/>
    </row>
    <row r="210" spans="1:27" ht="15.6">
      <c r="A210" s="529"/>
      <c r="B210" s="529"/>
      <c r="C210" s="529"/>
      <c r="D210" s="529"/>
      <c r="E210" s="529"/>
      <c r="F210" s="529"/>
      <c r="G210" s="529"/>
      <c r="H210" s="529"/>
      <c r="I210" s="454"/>
      <c r="J210" s="454"/>
      <c r="K210" s="454"/>
      <c r="L210" s="454"/>
      <c r="M210" s="454"/>
      <c r="N210" s="454"/>
      <c r="O210" s="454"/>
      <c r="P210" s="454"/>
      <c r="Q210" s="454"/>
      <c r="R210" s="454"/>
      <c r="S210" s="454"/>
      <c r="T210" s="454"/>
      <c r="U210" s="454"/>
      <c r="V210" s="454"/>
      <c r="W210" s="454"/>
      <c r="X210" s="454"/>
      <c r="Y210" s="454"/>
      <c r="Z210" s="454"/>
      <c r="AA210" s="454"/>
    </row>
    <row r="211" spans="1:27" ht="15.6">
      <c r="A211" s="529"/>
      <c r="B211" s="529"/>
      <c r="C211" s="529"/>
      <c r="D211" s="529"/>
      <c r="E211" s="529"/>
      <c r="F211" s="529"/>
      <c r="G211" s="529"/>
      <c r="H211" s="529"/>
      <c r="I211" s="454"/>
      <c r="J211" s="454"/>
      <c r="K211" s="454"/>
      <c r="L211" s="454"/>
      <c r="M211" s="454"/>
      <c r="N211" s="454"/>
      <c r="O211" s="454"/>
      <c r="P211" s="454"/>
      <c r="Q211" s="454"/>
      <c r="R211" s="454"/>
      <c r="S211" s="454"/>
      <c r="T211" s="454"/>
      <c r="U211" s="454"/>
      <c r="V211" s="454"/>
      <c r="W211" s="454"/>
      <c r="X211" s="454"/>
      <c r="Y211" s="454"/>
      <c r="Z211" s="454"/>
      <c r="AA211" s="454"/>
    </row>
    <row r="212" spans="1:27" ht="15.6">
      <c r="A212" s="529"/>
      <c r="B212" s="529"/>
      <c r="C212" s="529"/>
      <c r="D212" s="529"/>
      <c r="E212" s="529"/>
      <c r="F212" s="529"/>
      <c r="G212" s="529"/>
      <c r="H212" s="529"/>
      <c r="I212" s="454"/>
      <c r="J212" s="454"/>
      <c r="K212" s="454"/>
      <c r="L212" s="454"/>
      <c r="M212" s="454"/>
      <c r="N212" s="454"/>
      <c r="O212" s="454"/>
      <c r="P212" s="454"/>
      <c r="Q212" s="454"/>
      <c r="R212" s="454"/>
      <c r="S212" s="454"/>
      <c r="T212" s="454"/>
      <c r="U212" s="454"/>
      <c r="V212" s="454"/>
      <c r="W212" s="454"/>
      <c r="X212" s="454"/>
      <c r="Y212" s="454"/>
      <c r="Z212" s="454"/>
      <c r="AA212" s="454"/>
    </row>
    <row r="213" spans="1:27" ht="15.6">
      <c r="A213" s="529"/>
      <c r="B213" s="529"/>
      <c r="C213" s="529"/>
      <c r="D213" s="529"/>
      <c r="E213" s="529"/>
      <c r="F213" s="529"/>
      <c r="G213" s="529"/>
      <c r="H213" s="529"/>
      <c r="I213" s="454"/>
      <c r="J213" s="454"/>
      <c r="K213" s="454"/>
      <c r="L213" s="454"/>
      <c r="M213" s="454"/>
      <c r="N213" s="454"/>
      <c r="O213" s="454"/>
      <c r="P213" s="454"/>
      <c r="Q213" s="454"/>
      <c r="R213" s="454"/>
      <c r="S213" s="454"/>
      <c r="T213" s="454"/>
      <c r="U213" s="454"/>
      <c r="V213" s="454"/>
      <c r="W213" s="454"/>
      <c r="X213" s="454"/>
      <c r="Y213" s="454"/>
      <c r="Z213" s="454"/>
      <c r="AA213" s="454"/>
    </row>
    <row r="214" spans="1:27" ht="15.6">
      <c r="A214" s="529"/>
      <c r="B214" s="529"/>
      <c r="C214" s="529"/>
      <c r="D214" s="529"/>
      <c r="E214" s="529"/>
      <c r="F214" s="529"/>
      <c r="G214" s="529"/>
      <c r="H214" s="529"/>
      <c r="I214" s="454"/>
      <c r="J214" s="454"/>
      <c r="K214" s="454"/>
      <c r="L214" s="454"/>
      <c r="M214" s="454"/>
      <c r="N214" s="454"/>
      <c r="O214" s="454"/>
      <c r="P214" s="454"/>
      <c r="Q214" s="454"/>
      <c r="R214" s="454"/>
      <c r="S214" s="454"/>
      <c r="T214" s="454"/>
      <c r="U214" s="454"/>
      <c r="V214" s="454"/>
      <c r="W214" s="454"/>
      <c r="X214" s="454"/>
      <c r="Y214" s="454"/>
      <c r="Z214" s="454"/>
      <c r="AA214" s="454"/>
    </row>
    <row r="215" spans="1:27" ht="15.6">
      <c r="A215" s="529"/>
      <c r="B215" s="529"/>
      <c r="C215" s="529"/>
      <c r="D215" s="529"/>
      <c r="E215" s="529"/>
      <c r="F215" s="529"/>
      <c r="G215" s="529"/>
      <c r="H215" s="529"/>
      <c r="I215" s="454"/>
      <c r="J215" s="454"/>
      <c r="K215" s="454"/>
      <c r="L215" s="454"/>
      <c r="M215" s="454"/>
      <c r="N215" s="454"/>
      <c r="O215" s="454"/>
      <c r="P215" s="454"/>
      <c r="Q215" s="454"/>
      <c r="R215" s="454"/>
      <c r="S215" s="454"/>
      <c r="T215" s="454"/>
      <c r="U215" s="454"/>
      <c r="V215" s="454"/>
      <c r="W215" s="454"/>
      <c r="X215" s="454"/>
      <c r="Y215" s="454"/>
      <c r="Z215" s="454"/>
      <c r="AA215" s="454"/>
    </row>
    <row r="216" spans="1:27" ht="15.6">
      <c r="A216" s="529"/>
      <c r="B216" s="529"/>
      <c r="C216" s="529"/>
      <c r="D216" s="529"/>
      <c r="E216" s="529"/>
      <c r="F216" s="529"/>
      <c r="G216" s="529"/>
      <c r="H216" s="529"/>
      <c r="I216" s="454"/>
      <c r="J216" s="454"/>
      <c r="K216" s="454"/>
      <c r="L216" s="454"/>
      <c r="M216" s="454"/>
      <c r="N216" s="454"/>
      <c r="O216" s="454"/>
      <c r="P216" s="454"/>
      <c r="Q216" s="454"/>
      <c r="R216" s="454"/>
      <c r="S216" s="454"/>
      <c r="T216" s="454"/>
      <c r="U216" s="454"/>
      <c r="V216" s="454"/>
      <c r="W216" s="454"/>
      <c r="X216" s="454"/>
      <c r="Y216" s="454"/>
      <c r="Z216" s="454"/>
      <c r="AA216" s="454"/>
    </row>
    <row r="217" spans="1:27" ht="15.6">
      <c r="A217" s="529"/>
      <c r="B217" s="529"/>
      <c r="C217" s="529"/>
      <c r="D217" s="529"/>
      <c r="E217" s="529"/>
      <c r="F217" s="529"/>
      <c r="G217" s="529"/>
      <c r="H217" s="529"/>
      <c r="I217" s="454"/>
      <c r="J217" s="454"/>
      <c r="K217" s="454"/>
      <c r="L217" s="454"/>
      <c r="M217" s="454"/>
      <c r="N217" s="454"/>
      <c r="O217" s="454"/>
      <c r="P217" s="454"/>
      <c r="Q217" s="454"/>
      <c r="R217" s="454"/>
      <c r="S217" s="454"/>
      <c r="T217" s="454"/>
      <c r="U217" s="454"/>
      <c r="V217" s="454"/>
      <c r="W217" s="454"/>
      <c r="X217" s="454"/>
      <c r="Y217" s="454"/>
      <c r="Z217" s="454"/>
      <c r="AA217" s="454"/>
    </row>
    <row r="218" spans="1:27" ht="15.6">
      <c r="A218" s="529"/>
      <c r="B218" s="529"/>
      <c r="C218" s="529"/>
      <c r="D218" s="529"/>
      <c r="E218" s="529"/>
      <c r="F218" s="529"/>
      <c r="G218" s="529"/>
      <c r="H218" s="529"/>
      <c r="I218" s="454"/>
      <c r="J218" s="454"/>
      <c r="K218" s="454"/>
      <c r="L218" s="454"/>
      <c r="M218" s="454"/>
      <c r="N218" s="454"/>
      <c r="O218" s="454"/>
      <c r="P218" s="454"/>
      <c r="Q218" s="454"/>
      <c r="R218" s="454"/>
      <c r="S218" s="454"/>
      <c r="T218" s="454"/>
      <c r="U218" s="454"/>
      <c r="V218" s="454"/>
      <c r="W218" s="454"/>
      <c r="X218" s="454"/>
      <c r="Y218" s="454"/>
      <c r="Z218" s="454"/>
      <c r="AA218" s="454"/>
    </row>
    <row r="219" spans="1:27" ht="15.6">
      <c r="A219" s="529"/>
      <c r="B219" s="529"/>
      <c r="C219" s="529"/>
      <c r="D219" s="529"/>
      <c r="E219" s="529"/>
      <c r="F219" s="529"/>
      <c r="G219" s="529"/>
      <c r="H219" s="529"/>
      <c r="I219" s="454"/>
      <c r="J219" s="454"/>
      <c r="K219" s="454"/>
      <c r="L219" s="454"/>
      <c r="M219" s="454"/>
      <c r="N219" s="454"/>
      <c r="O219" s="454"/>
      <c r="P219" s="454"/>
      <c r="Q219" s="454"/>
      <c r="R219" s="454"/>
      <c r="S219" s="454"/>
      <c r="T219" s="454"/>
      <c r="U219" s="454"/>
      <c r="V219" s="454"/>
      <c r="W219" s="454"/>
      <c r="X219" s="454"/>
      <c r="Y219" s="454"/>
      <c r="Z219" s="454"/>
      <c r="AA219" s="454"/>
    </row>
    <row r="220" spans="1:27" ht="15.6">
      <c r="A220" s="529"/>
      <c r="B220" s="529"/>
      <c r="C220" s="529"/>
      <c r="D220" s="529"/>
      <c r="E220" s="529"/>
      <c r="F220" s="529"/>
      <c r="G220" s="529"/>
      <c r="H220" s="529"/>
      <c r="I220" s="454"/>
      <c r="J220" s="454"/>
      <c r="K220" s="454"/>
      <c r="L220" s="454"/>
      <c r="M220" s="454"/>
      <c r="N220" s="454"/>
      <c r="O220" s="454"/>
      <c r="P220" s="454"/>
      <c r="Q220" s="454"/>
      <c r="R220" s="454"/>
      <c r="S220" s="454"/>
      <c r="T220" s="454"/>
      <c r="U220" s="454"/>
      <c r="V220" s="454"/>
      <c r="W220" s="454"/>
      <c r="X220" s="454"/>
      <c r="Y220" s="454"/>
      <c r="Z220" s="454"/>
      <c r="AA220" s="454"/>
    </row>
    <row r="221" spans="1:27" ht="15.6">
      <c r="A221" s="529"/>
      <c r="B221" s="529"/>
      <c r="C221" s="529"/>
      <c r="D221" s="529"/>
      <c r="E221" s="529"/>
      <c r="F221" s="529"/>
      <c r="G221" s="529"/>
      <c r="H221" s="529"/>
      <c r="I221" s="454"/>
      <c r="J221" s="454"/>
      <c r="K221" s="454"/>
      <c r="L221" s="454"/>
      <c r="M221" s="454"/>
      <c r="N221" s="454"/>
      <c r="O221" s="454"/>
      <c r="P221" s="454"/>
      <c r="Q221" s="454"/>
      <c r="R221" s="454"/>
      <c r="S221" s="454"/>
      <c r="T221" s="454"/>
      <c r="U221" s="454"/>
      <c r="V221" s="454"/>
      <c r="W221" s="454"/>
      <c r="X221" s="454"/>
      <c r="Y221" s="454"/>
      <c r="Z221" s="454"/>
      <c r="AA221" s="454"/>
    </row>
    <row r="222" spans="1:27" ht="15.6">
      <c r="A222" s="529"/>
      <c r="B222" s="529"/>
      <c r="C222" s="529"/>
      <c r="D222" s="529"/>
      <c r="E222" s="529"/>
      <c r="F222" s="529"/>
      <c r="G222" s="529"/>
      <c r="H222" s="529"/>
      <c r="I222" s="454"/>
      <c r="J222" s="454"/>
      <c r="K222" s="454"/>
      <c r="L222" s="454"/>
      <c r="M222" s="454"/>
      <c r="N222" s="454"/>
      <c r="O222" s="454"/>
      <c r="P222" s="454"/>
      <c r="Q222" s="454"/>
      <c r="R222" s="454"/>
      <c r="S222" s="454"/>
      <c r="T222" s="454"/>
      <c r="U222" s="454"/>
      <c r="V222" s="454"/>
      <c r="W222" s="454"/>
      <c r="X222" s="454"/>
      <c r="Y222" s="454"/>
      <c r="Z222" s="454"/>
      <c r="AA222" s="454"/>
    </row>
    <row r="223" spans="1:27" ht="15.6">
      <c r="A223" s="529"/>
      <c r="B223" s="529"/>
      <c r="C223" s="529"/>
      <c r="D223" s="529"/>
      <c r="E223" s="529"/>
      <c r="F223" s="529"/>
      <c r="G223" s="529"/>
      <c r="H223" s="529"/>
      <c r="I223" s="454"/>
      <c r="J223" s="454"/>
      <c r="K223" s="454"/>
      <c r="L223" s="454"/>
      <c r="M223" s="454"/>
      <c r="N223" s="454"/>
      <c r="O223" s="454"/>
      <c r="P223" s="454"/>
      <c r="Q223" s="454"/>
      <c r="R223" s="454"/>
      <c r="S223" s="454"/>
      <c r="T223" s="454"/>
      <c r="U223" s="454"/>
      <c r="V223" s="454"/>
      <c r="W223" s="454"/>
      <c r="X223" s="454"/>
      <c r="Y223" s="454"/>
      <c r="Z223" s="454"/>
      <c r="AA223" s="454"/>
    </row>
    <row r="224" spans="1:27" ht="15.6">
      <c r="A224" s="529"/>
      <c r="B224" s="529"/>
      <c r="C224" s="529"/>
      <c r="D224" s="529"/>
      <c r="E224" s="529"/>
      <c r="F224" s="529"/>
      <c r="G224" s="529"/>
      <c r="H224" s="529"/>
      <c r="I224" s="454"/>
      <c r="J224" s="454"/>
      <c r="K224" s="454"/>
      <c r="L224" s="454"/>
      <c r="M224" s="454"/>
      <c r="N224" s="454"/>
      <c r="O224" s="454"/>
      <c r="P224" s="454"/>
      <c r="Q224" s="454"/>
      <c r="R224" s="454"/>
      <c r="S224" s="454"/>
      <c r="T224" s="454"/>
      <c r="U224" s="454"/>
      <c r="V224" s="454"/>
      <c r="W224" s="454"/>
      <c r="X224" s="454"/>
      <c r="Y224" s="454"/>
      <c r="Z224" s="454"/>
      <c r="AA224" s="454"/>
    </row>
    <row r="225" spans="1:27" ht="15.6">
      <c r="A225" s="529"/>
      <c r="B225" s="529"/>
      <c r="C225" s="529"/>
      <c r="D225" s="529"/>
      <c r="E225" s="529"/>
      <c r="F225" s="529"/>
      <c r="G225" s="529"/>
      <c r="H225" s="529"/>
      <c r="I225" s="454"/>
      <c r="J225" s="454"/>
      <c r="K225" s="454"/>
      <c r="L225" s="454"/>
      <c r="M225" s="454"/>
      <c r="N225" s="454"/>
      <c r="O225" s="454"/>
      <c r="P225" s="454"/>
      <c r="Q225" s="454"/>
      <c r="R225" s="454"/>
      <c r="S225" s="454"/>
      <c r="T225" s="454"/>
      <c r="U225" s="454"/>
      <c r="V225" s="454"/>
      <c r="W225" s="454"/>
      <c r="X225" s="454"/>
      <c r="Y225" s="454"/>
      <c r="Z225" s="454"/>
      <c r="AA225" s="454"/>
    </row>
    <row r="226" spans="1:27" ht="15.6">
      <c r="A226" s="529"/>
      <c r="B226" s="529"/>
      <c r="C226" s="529"/>
      <c r="D226" s="529"/>
      <c r="E226" s="529"/>
      <c r="F226" s="529"/>
      <c r="G226" s="529"/>
      <c r="H226" s="529"/>
      <c r="I226" s="454"/>
      <c r="J226" s="454"/>
      <c r="K226" s="454"/>
      <c r="L226" s="454"/>
      <c r="M226" s="454"/>
      <c r="N226" s="454"/>
      <c r="O226" s="454"/>
      <c r="P226" s="454"/>
      <c r="Q226" s="454"/>
      <c r="R226" s="454"/>
      <c r="S226" s="454"/>
      <c r="T226" s="454"/>
      <c r="U226" s="454"/>
      <c r="V226" s="454"/>
      <c r="W226" s="454"/>
      <c r="X226" s="454"/>
      <c r="Y226" s="454"/>
      <c r="Z226" s="454"/>
      <c r="AA226" s="454"/>
    </row>
    <row r="227" spans="1:27" ht="15.6">
      <c r="A227" s="529"/>
      <c r="B227" s="529"/>
      <c r="C227" s="529"/>
      <c r="D227" s="529"/>
      <c r="E227" s="529"/>
      <c r="F227" s="529"/>
      <c r="G227" s="529"/>
      <c r="H227" s="529"/>
      <c r="I227" s="454"/>
      <c r="J227" s="454"/>
      <c r="K227" s="454"/>
      <c r="L227" s="454"/>
      <c r="M227" s="454"/>
      <c r="N227" s="454"/>
      <c r="O227" s="454"/>
      <c r="P227" s="454"/>
      <c r="Q227" s="454"/>
      <c r="R227" s="454"/>
      <c r="S227" s="454"/>
      <c r="T227" s="454"/>
      <c r="U227" s="454"/>
      <c r="V227" s="454"/>
      <c r="W227" s="454"/>
      <c r="X227" s="454"/>
      <c r="Y227" s="454"/>
      <c r="Z227" s="454"/>
      <c r="AA227" s="454"/>
    </row>
    <row r="228" spans="1:27" ht="15.6">
      <c r="A228" s="529"/>
      <c r="B228" s="529"/>
      <c r="C228" s="529"/>
      <c r="D228" s="529"/>
      <c r="E228" s="529"/>
      <c r="F228" s="529"/>
      <c r="G228" s="529"/>
      <c r="H228" s="529"/>
      <c r="I228" s="454"/>
      <c r="J228" s="454"/>
      <c r="K228" s="454"/>
      <c r="L228" s="454"/>
      <c r="M228" s="454"/>
      <c r="N228" s="454"/>
      <c r="O228" s="454"/>
      <c r="P228" s="454"/>
      <c r="Q228" s="454"/>
      <c r="R228" s="454"/>
      <c r="S228" s="454"/>
      <c r="T228" s="454"/>
      <c r="U228" s="454"/>
      <c r="V228" s="454"/>
      <c r="W228" s="454"/>
      <c r="X228" s="454"/>
      <c r="Y228" s="454"/>
      <c r="Z228" s="454"/>
      <c r="AA228" s="454"/>
    </row>
    <row r="229" spans="1:27" ht="15.6">
      <c r="A229" s="529"/>
      <c r="B229" s="529"/>
      <c r="C229" s="529"/>
      <c r="D229" s="529"/>
      <c r="E229" s="529"/>
      <c r="F229" s="529"/>
      <c r="G229" s="529"/>
      <c r="H229" s="529"/>
      <c r="I229" s="454"/>
      <c r="J229" s="454"/>
      <c r="K229" s="454"/>
      <c r="L229" s="454"/>
      <c r="M229" s="454"/>
      <c r="N229" s="454"/>
      <c r="O229" s="454"/>
      <c r="P229" s="454"/>
      <c r="Q229" s="454"/>
      <c r="R229" s="454"/>
      <c r="S229" s="454"/>
      <c r="T229" s="454"/>
      <c r="U229" s="454"/>
      <c r="V229" s="454"/>
      <c r="W229" s="454"/>
      <c r="X229" s="454"/>
      <c r="Y229" s="454"/>
      <c r="Z229" s="454"/>
      <c r="AA229" s="454"/>
    </row>
    <row r="230" spans="1:27" ht="15.6">
      <c r="A230" s="529"/>
      <c r="B230" s="529"/>
      <c r="C230" s="529"/>
      <c r="D230" s="529"/>
      <c r="E230" s="529"/>
      <c r="F230" s="529"/>
      <c r="G230" s="529"/>
      <c r="H230" s="529"/>
      <c r="I230" s="454"/>
      <c r="J230" s="454"/>
      <c r="K230" s="454"/>
      <c r="L230" s="454"/>
      <c r="M230" s="454"/>
      <c r="N230" s="454"/>
      <c r="O230" s="454"/>
      <c r="P230" s="454"/>
      <c r="Q230" s="454"/>
      <c r="R230" s="454"/>
      <c r="S230" s="454"/>
      <c r="T230" s="454"/>
      <c r="U230" s="454"/>
      <c r="V230" s="454"/>
      <c r="W230" s="454"/>
      <c r="X230" s="454"/>
      <c r="Y230" s="454"/>
      <c r="Z230" s="454"/>
      <c r="AA230" s="454"/>
    </row>
    <row r="231" spans="1:27" ht="15.6">
      <c r="A231" s="529"/>
      <c r="B231" s="529"/>
      <c r="C231" s="529"/>
      <c r="D231" s="529"/>
      <c r="E231" s="529"/>
      <c r="F231" s="529"/>
      <c r="G231" s="529"/>
      <c r="H231" s="529"/>
      <c r="I231" s="454"/>
      <c r="J231" s="454"/>
      <c r="K231" s="454"/>
      <c r="L231" s="454"/>
      <c r="M231" s="454"/>
      <c r="N231" s="454"/>
      <c r="O231" s="454"/>
      <c r="P231" s="454"/>
      <c r="Q231" s="454"/>
      <c r="R231" s="454"/>
      <c r="S231" s="454"/>
      <c r="T231" s="454"/>
      <c r="U231" s="454"/>
      <c r="V231" s="454"/>
      <c r="W231" s="454"/>
      <c r="X231" s="454"/>
      <c r="Y231" s="454"/>
      <c r="Z231" s="454"/>
      <c r="AA231" s="454"/>
    </row>
    <row r="232" spans="1:27" ht="15.6">
      <c r="A232" s="529"/>
      <c r="B232" s="529"/>
      <c r="C232" s="529"/>
      <c r="D232" s="529"/>
      <c r="E232" s="529"/>
      <c r="F232" s="529"/>
      <c r="G232" s="529"/>
      <c r="H232" s="529"/>
      <c r="I232" s="454"/>
      <c r="J232" s="454"/>
      <c r="K232" s="454"/>
      <c r="L232" s="454"/>
      <c r="M232" s="454"/>
      <c r="N232" s="454"/>
      <c r="O232" s="454"/>
      <c r="P232" s="454"/>
      <c r="Q232" s="454"/>
      <c r="R232" s="454"/>
      <c r="S232" s="454"/>
      <c r="T232" s="454"/>
      <c r="U232" s="454"/>
      <c r="V232" s="454"/>
      <c r="W232" s="454"/>
      <c r="X232" s="454"/>
      <c r="Y232" s="454"/>
      <c r="Z232" s="454"/>
      <c r="AA232" s="454"/>
    </row>
    <row r="233" spans="1:27" ht="15.6">
      <c r="A233" s="529"/>
      <c r="B233" s="529"/>
      <c r="C233" s="529"/>
      <c r="D233" s="529"/>
      <c r="E233" s="529"/>
      <c r="F233" s="529"/>
      <c r="G233" s="529"/>
      <c r="H233" s="529"/>
      <c r="I233" s="454"/>
      <c r="J233" s="454"/>
      <c r="K233" s="454"/>
      <c r="L233" s="454"/>
      <c r="M233" s="454"/>
      <c r="N233" s="454"/>
      <c r="O233" s="454"/>
      <c r="P233" s="454"/>
      <c r="Q233" s="454"/>
      <c r="R233" s="454"/>
      <c r="S233" s="454"/>
      <c r="T233" s="454"/>
      <c r="U233" s="454"/>
      <c r="V233" s="454"/>
      <c r="W233" s="454"/>
      <c r="X233" s="454"/>
      <c r="Y233" s="454"/>
      <c r="Z233" s="454"/>
      <c r="AA233" s="454"/>
    </row>
    <row r="234" spans="1:27" ht="15.6">
      <c r="A234" s="529"/>
      <c r="B234" s="529"/>
      <c r="C234" s="529"/>
      <c r="D234" s="529"/>
      <c r="E234" s="529"/>
      <c r="F234" s="529"/>
      <c r="G234" s="529"/>
      <c r="H234" s="529"/>
      <c r="I234" s="454"/>
      <c r="J234" s="454"/>
      <c r="K234" s="454"/>
      <c r="L234" s="454"/>
      <c r="M234" s="454"/>
      <c r="N234" s="454"/>
      <c r="O234" s="454"/>
      <c r="P234" s="454"/>
      <c r="Q234" s="454"/>
      <c r="R234" s="454"/>
      <c r="S234" s="454"/>
      <c r="T234" s="454"/>
      <c r="U234" s="454"/>
      <c r="V234" s="454"/>
      <c r="W234" s="454"/>
      <c r="X234" s="454"/>
      <c r="Y234" s="454"/>
      <c r="Z234" s="454"/>
      <c r="AA234" s="454"/>
    </row>
    <row r="235" spans="1:27" ht="15.6">
      <c r="A235" s="529"/>
      <c r="B235" s="529"/>
      <c r="C235" s="529"/>
      <c r="D235" s="529"/>
      <c r="E235" s="529"/>
      <c r="F235" s="529"/>
      <c r="G235" s="529"/>
      <c r="H235" s="529"/>
      <c r="I235" s="454"/>
      <c r="J235" s="454"/>
      <c r="K235" s="454"/>
      <c r="L235" s="454"/>
      <c r="M235" s="454"/>
      <c r="N235" s="454"/>
      <c r="O235" s="454"/>
      <c r="P235" s="454"/>
      <c r="Q235" s="454"/>
      <c r="R235" s="454"/>
      <c r="S235" s="454"/>
      <c r="T235" s="454"/>
      <c r="U235" s="454"/>
      <c r="V235" s="454"/>
      <c r="W235" s="454"/>
      <c r="X235" s="454"/>
      <c r="Y235" s="454"/>
      <c r="Z235" s="454"/>
      <c r="AA235" s="454"/>
    </row>
    <row r="236" spans="1:27" ht="15.6">
      <c r="A236" s="529"/>
      <c r="B236" s="529"/>
      <c r="C236" s="529"/>
      <c r="D236" s="529"/>
      <c r="E236" s="529"/>
      <c r="F236" s="529"/>
      <c r="G236" s="529"/>
      <c r="H236" s="529"/>
      <c r="I236" s="454"/>
      <c r="J236" s="454"/>
      <c r="K236" s="454"/>
      <c r="L236" s="454"/>
      <c r="M236" s="454"/>
      <c r="N236" s="454"/>
      <c r="O236" s="454"/>
      <c r="P236" s="454"/>
      <c r="Q236" s="454"/>
      <c r="R236" s="454"/>
      <c r="S236" s="454"/>
      <c r="T236" s="454"/>
      <c r="U236" s="454"/>
      <c r="V236" s="454"/>
      <c r="W236" s="454"/>
      <c r="X236" s="454"/>
      <c r="Y236" s="454"/>
      <c r="Z236" s="454"/>
      <c r="AA236" s="454"/>
    </row>
    <row r="237" spans="1:27" ht="15.6">
      <c r="A237" s="529"/>
      <c r="B237" s="529"/>
      <c r="C237" s="529"/>
      <c r="D237" s="529"/>
      <c r="E237" s="529"/>
      <c r="F237" s="529"/>
      <c r="G237" s="529"/>
      <c r="H237" s="529"/>
      <c r="I237" s="454"/>
      <c r="J237" s="454"/>
      <c r="K237" s="454"/>
      <c r="L237" s="454"/>
      <c r="M237" s="454"/>
      <c r="N237" s="454"/>
      <c r="O237" s="454"/>
      <c r="P237" s="454"/>
      <c r="Q237" s="454"/>
      <c r="R237" s="454"/>
      <c r="S237" s="454"/>
      <c r="T237" s="454"/>
      <c r="U237" s="454"/>
      <c r="V237" s="454"/>
      <c r="W237" s="454"/>
      <c r="X237" s="454"/>
      <c r="Y237" s="454"/>
      <c r="Z237" s="454"/>
      <c r="AA237" s="454"/>
    </row>
    <row r="238" spans="1:27" ht="15.6">
      <c r="A238" s="529"/>
      <c r="B238" s="529"/>
      <c r="C238" s="529"/>
      <c r="D238" s="529"/>
      <c r="E238" s="529"/>
      <c r="F238" s="529"/>
      <c r="G238" s="529"/>
      <c r="H238" s="529"/>
      <c r="I238" s="454"/>
      <c r="J238" s="454"/>
      <c r="K238" s="454"/>
      <c r="L238" s="454"/>
      <c r="M238" s="454"/>
      <c r="N238" s="454"/>
      <c r="O238" s="454"/>
      <c r="P238" s="454"/>
      <c r="Q238" s="454"/>
      <c r="R238" s="454"/>
      <c r="S238" s="454"/>
      <c r="T238" s="454"/>
      <c r="U238" s="454"/>
      <c r="V238" s="454"/>
      <c r="W238" s="454"/>
      <c r="X238" s="454"/>
      <c r="Y238" s="454"/>
      <c r="Z238" s="454"/>
      <c r="AA238" s="454"/>
    </row>
    <row r="239" spans="1:27" ht="15.6">
      <c r="A239" s="529"/>
      <c r="B239" s="529"/>
      <c r="C239" s="529"/>
      <c r="D239" s="529"/>
      <c r="E239" s="529"/>
      <c r="F239" s="529"/>
      <c r="G239" s="529"/>
      <c r="H239" s="529"/>
      <c r="I239" s="454"/>
      <c r="J239" s="454"/>
      <c r="K239" s="454"/>
      <c r="L239" s="454"/>
      <c r="M239" s="454"/>
      <c r="N239" s="454"/>
      <c r="O239" s="454"/>
      <c r="P239" s="454"/>
      <c r="Q239" s="454"/>
      <c r="R239" s="454"/>
      <c r="S239" s="454"/>
      <c r="T239" s="454"/>
      <c r="U239" s="454"/>
      <c r="V239" s="454"/>
      <c r="W239" s="454"/>
      <c r="X239" s="454"/>
      <c r="Y239" s="454"/>
      <c r="Z239" s="454"/>
      <c r="AA239" s="454"/>
    </row>
    <row r="240" spans="1:27" ht="15.6">
      <c r="A240" s="529"/>
      <c r="B240" s="529"/>
      <c r="C240" s="529"/>
      <c r="D240" s="529"/>
      <c r="E240" s="529"/>
      <c r="F240" s="529"/>
      <c r="G240" s="529"/>
      <c r="H240" s="529"/>
      <c r="I240" s="454"/>
      <c r="J240" s="454"/>
      <c r="K240" s="454"/>
      <c r="L240" s="454"/>
      <c r="M240" s="454"/>
      <c r="N240" s="454"/>
      <c r="O240" s="454"/>
      <c r="P240" s="454"/>
      <c r="Q240" s="454"/>
      <c r="R240" s="454"/>
      <c r="S240" s="454"/>
      <c r="T240" s="454"/>
      <c r="U240" s="454"/>
      <c r="V240" s="454"/>
      <c r="W240" s="454"/>
      <c r="X240" s="454"/>
      <c r="Y240" s="454"/>
      <c r="Z240" s="454"/>
      <c r="AA240" s="454"/>
    </row>
    <row r="241" spans="1:27" ht="15.6">
      <c r="A241" s="529"/>
      <c r="B241" s="529"/>
      <c r="C241" s="529"/>
      <c r="D241" s="529"/>
      <c r="E241" s="529"/>
      <c r="F241" s="529"/>
      <c r="G241" s="529"/>
      <c r="H241" s="529"/>
      <c r="I241" s="454"/>
      <c r="J241" s="454"/>
      <c r="K241" s="454"/>
      <c r="L241" s="454"/>
      <c r="M241" s="454"/>
      <c r="N241" s="454"/>
      <c r="O241" s="454"/>
      <c r="P241" s="454"/>
      <c r="Q241" s="454"/>
      <c r="R241" s="454"/>
      <c r="S241" s="454"/>
      <c r="T241" s="454"/>
      <c r="U241" s="454"/>
      <c r="V241" s="454"/>
      <c r="W241" s="454"/>
      <c r="X241" s="454"/>
      <c r="Y241" s="454"/>
      <c r="Z241" s="454"/>
      <c r="AA241" s="454"/>
    </row>
    <row r="242" spans="1:27" ht="15.6">
      <c r="A242" s="529"/>
      <c r="B242" s="529"/>
      <c r="C242" s="529"/>
      <c r="D242" s="529"/>
      <c r="E242" s="529"/>
      <c r="F242" s="529"/>
      <c r="G242" s="529"/>
      <c r="H242" s="529"/>
      <c r="I242" s="454"/>
      <c r="J242" s="454"/>
      <c r="K242" s="454"/>
      <c r="L242" s="454"/>
      <c r="M242" s="454"/>
      <c r="N242" s="454"/>
      <c r="O242" s="454"/>
      <c r="P242" s="454"/>
      <c r="Q242" s="454"/>
      <c r="R242" s="454"/>
      <c r="S242" s="454"/>
      <c r="T242" s="454"/>
      <c r="U242" s="454"/>
      <c r="V242" s="454"/>
      <c r="W242" s="454"/>
      <c r="X242" s="454"/>
      <c r="Y242" s="454"/>
      <c r="Z242" s="454"/>
      <c r="AA242" s="454"/>
    </row>
    <row r="243" spans="1:27" ht="15.6">
      <c r="A243" s="529"/>
      <c r="B243" s="529"/>
      <c r="C243" s="529"/>
      <c r="D243" s="529"/>
      <c r="E243" s="529"/>
      <c r="F243" s="529"/>
      <c r="G243" s="529"/>
      <c r="H243" s="529"/>
      <c r="I243" s="454"/>
      <c r="J243" s="454"/>
      <c r="K243" s="454"/>
      <c r="L243" s="454"/>
      <c r="M243" s="454"/>
      <c r="N243" s="454"/>
      <c r="O243" s="454"/>
      <c r="P243" s="454"/>
      <c r="Q243" s="454"/>
      <c r="R243" s="454"/>
      <c r="S243" s="454"/>
      <c r="T243" s="454"/>
      <c r="U243" s="454"/>
      <c r="V243" s="454"/>
      <c r="W243" s="454"/>
      <c r="X243" s="454"/>
      <c r="Y243" s="454"/>
      <c r="Z243" s="454"/>
      <c r="AA243" s="454"/>
    </row>
    <row r="244" spans="1:27" ht="15.6">
      <c r="A244" s="529"/>
      <c r="B244" s="529"/>
      <c r="C244" s="529"/>
      <c r="D244" s="529"/>
      <c r="E244" s="529"/>
      <c r="F244" s="529"/>
      <c r="G244" s="529"/>
      <c r="H244" s="529"/>
      <c r="I244" s="454"/>
      <c r="J244" s="454"/>
      <c r="K244" s="454"/>
      <c r="L244" s="454"/>
      <c r="M244" s="454"/>
      <c r="N244" s="454"/>
      <c r="O244" s="454"/>
      <c r="P244" s="454"/>
      <c r="Q244" s="454"/>
      <c r="R244" s="454"/>
      <c r="S244" s="454"/>
      <c r="T244" s="454"/>
      <c r="U244" s="454"/>
      <c r="V244" s="454"/>
      <c r="W244" s="454"/>
      <c r="X244" s="454"/>
      <c r="Y244" s="454"/>
      <c r="Z244" s="454"/>
      <c r="AA244" s="454"/>
    </row>
    <row r="245" spans="1:27" ht="15.6">
      <c r="A245" s="529"/>
      <c r="B245" s="529"/>
      <c r="C245" s="529"/>
      <c r="D245" s="529"/>
      <c r="E245" s="529"/>
      <c r="F245" s="529"/>
      <c r="G245" s="529"/>
      <c r="H245" s="529"/>
      <c r="I245" s="454"/>
      <c r="J245" s="454"/>
      <c r="K245" s="454"/>
      <c r="L245" s="454"/>
      <c r="M245" s="454"/>
      <c r="N245" s="454"/>
      <c r="O245" s="454"/>
      <c r="P245" s="454"/>
      <c r="Q245" s="454"/>
      <c r="R245" s="454"/>
      <c r="S245" s="454"/>
      <c r="T245" s="454"/>
      <c r="U245" s="454"/>
      <c r="V245" s="454"/>
      <c r="W245" s="454"/>
      <c r="X245" s="454"/>
      <c r="Y245" s="454"/>
      <c r="Z245" s="454"/>
      <c r="AA245" s="454"/>
    </row>
    <row r="246" spans="1:27" ht="15.6">
      <c r="A246" s="529"/>
      <c r="B246" s="529"/>
      <c r="C246" s="529"/>
      <c r="D246" s="529"/>
      <c r="E246" s="529"/>
      <c r="F246" s="529"/>
      <c r="G246" s="529"/>
      <c r="H246" s="529"/>
      <c r="I246" s="454"/>
      <c r="J246" s="454"/>
      <c r="K246" s="454"/>
      <c r="L246" s="454"/>
      <c r="M246" s="454"/>
      <c r="N246" s="454"/>
      <c r="O246" s="454"/>
      <c r="P246" s="454"/>
      <c r="Q246" s="454"/>
      <c r="R246" s="454"/>
      <c r="S246" s="454"/>
      <c r="T246" s="454"/>
      <c r="U246" s="454"/>
      <c r="V246" s="454"/>
      <c r="W246" s="454"/>
      <c r="X246" s="454"/>
      <c r="Y246" s="454"/>
      <c r="Z246" s="454"/>
      <c r="AA246" s="454"/>
    </row>
    <row r="247" spans="1:27" ht="15.6">
      <c r="A247" s="529"/>
      <c r="B247" s="529"/>
      <c r="C247" s="529"/>
      <c r="D247" s="529"/>
      <c r="E247" s="529"/>
      <c r="F247" s="529"/>
      <c r="G247" s="529"/>
      <c r="H247" s="529"/>
      <c r="I247" s="454"/>
      <c r="J247" s="454"/>
      <c r="K247" s="454"/>
      <c r="L247" s="454"/>
      <c r="M247" s="454"/>
      <c r="N247" s="454"/>
      <c r="O247" s="454"/>
      <c r="P247" s="454"/>
      <c r="Q247" s="454"/>
      <c r="R247" s="454"/>
      <c r="S247" s="454"/>
      <c r="T247" s="454"/>
      <c r="U247" s="454"/>
      <c r="V247" s="454"/>
      <c r="W247" s="454"/>
      <c r="X247" s="454"/>
      <c r="Y247" s="454"/>
      <c r="Z247" s="454"/>
      <c r="AA247" s="454"/>
    </row>
    <row r="248" spans="1:27" ht="15.6">
      <c r="A248" s="529"/>
      <c r="B248" s="529"/>
      <c r="C248" s="529"/>
      <c r="D248" s="529"/>
      <c r="E248" s="529"/>
      <c r="F248" s="529"/>
      <c r="G248" s="529"/>
      <c r="H248" s="529"/>
      <c r="I248" s="454"/>
      <c r="J248" s="454"/>
      <c r="K248" s="454"/>
      <c r="L248" s="454"/>
      <c r="M248" s="454"/>
      <c r="N248" s="454"/>
      <c r="O248" s="454"/>
      <c r="P248" s="454"/>
      <c r="Q248" s="454"/>
      <c r="R248" s="454"/>
      <c r="S248" s="454"/>
      <c r="T248" s="454"/>
      <c r="U248" s="454"/>
      <c r="V248" s="454"/>
      <c r="W248" s="454"/>
      <c r="X248" s="454"/>
      <c r="Y248" s="454"/>
      <c r="Z248" s="454"/>
      <c r="AA248" s="454"/>
    </row>
    <row r="249" spans="1:27" ht="15.6">
      <c r="A249" s="529"/>
      <c r="B249" s="529"/>
      <c r="C249" s="529"/>
      <c r="D249" s="529"/>
      <c r="E249" s="529"/>
      <c r="F249" s="529"/>
      <c r="G249" s="529"/>
      <c r="H249" s="529"/>
      <c r="I249" s="454"/>
      <c r="J249" s="454"/>
      <c r="K249" s="454"/>
      <c r="L249" s="454"/>
      <c r="M249" s="454"/>
      <c r="N249" s="454"/>
      <c r="O249" s="454"/>
      <c r="P249" s="454"/>
      <c r="Q249" s="454"/>
      <c r="R249" s="454"/>
      <c r="S249" s="454"/>
      <c r="T249" s="454"/>
      <c r="U249" s="454"/>
      <c r="V249" s="454"/>
      <c r="W249" s="454"/>
      <c r="X249" s="454"/>
      <c r="Y249" s="454"/>
      <c r="Z249" s="454"/>
      <c r="AA249" s="454"/>
    </row>
    <row r="250" spans="1:27" ht="15.6">
      <c r="A250" s="529"/>
      <c r="B250" s="529"/>
      <c r="C250" s="529"/>
      <c r="D250" s="529"/>
      <c r="E250" s="529"/>
      <c r="F250" s="529"/>
      <c r="G250" s="529"/>
      <c r="H250" s="529"/>
      <c r="I250" s="454"/>
      <c r="J250" s="454"/>
      <c r="K250" s="454"/>
      <c r="L250" s="454"/>
      <c r="M250" s="454"/>
      <c r="N250" s="454"/>
      <c r="O250" s="454"/>
      <c r="P250" s="454"/>
      <c r="Q250" s="454"/>
      <c r="R250" s="454"/>
      <c r="S250" s="454"/>
      <c r="T250" s="454"/>
      <c r="U250" s="454"/>
      <c r="V250" s="454"/>
      <c r="W250" s="454"/>
      <c r="X250" s="454"/>
      <c r="Y250" s="454"/>
      <c r="Z250" s="454"/>
      <c r="AA250" s="454"/>
    </row>
    <row r="251" spans="1:27" ht="15.6">
      <c r="A251" s="529"/>
      <c r="B251" s="529"/>
      <c r="C251" s="529"/>
      <c r="D251" s="529"/>
      <c r="E251" s="529"/>
      <c r="F251" s="529"/>
      <c r="G251" s="529"/>
      <c r="H251" s="529"/>
      <c r="I251" s="454"/>
      <c r="J251" s="454"/>
      <c r="K251" s="454"/>
      <c r="L251" s="454"/>
      <c r="M251" s="454"/>
      <c r="N251" s="454"/>
      <c r="O251" s="454"/>
      <c r="P251" s="454"/>
      <c r="Q251" s="454"/>
      <c r="R251" s="454"/>
      <c r="S251" s="454"/>
      <c r="T251" s="454"/>
      <c r="U251" s="454"/>
      <c r="V251" s="454"/>
      <c r="W251" s="454"/>
      <c r="X251" s="454"/>
      <c r="Y251" s="454"/>
      <c r="Z251" s="454"/>
      <c r="AA251" s="454"/>
    </row>
    <row r="252" spans="1:27" ht="15.6">
      <c r="A252" s="529"/>
      <c r="B252" s="529"/>
      <c r="C252" s="529"/>
      <c r="D252" s="529"/>
      <c r="E252" s="529"/>
      <c r="F252" s="529"/>
      <c r="G252" s="529"/>
      <c r="H252" s="529"/>
      <c r="I252" s="454"/>
      <c r="J252" s="454"/>
      <c r="K252" s="454"/>
      <c r="L252" s="454"/>
      <c r="M252" s="454"/>
      <c r="N252" s="454"/>
      <c r="O252" s="454"/>
      <c r="P252" s="454"/>
      <c r="Q252" s="454"/>
      <c r="R252" s="454"/>
      <c r="S252" s="454"/>
      <c r="T252" s="454"/>
      <c r="U252" s="454"/>
      <c r="V252" s="454"/>
      <c r="W252" s="454"/>
      <c r="X252" s="454"/>
      <c r="Y252" s="454"/>
      <c r="Z252" s="454"/>
      <c r="AA252" s="454"/>
    </row>
    <row r="253" spans="1:27" ht="15.6">
      <c r="A253" s="529"/>
      <c r="B253" s="529"/>
      <c r="C253" s="529"/>
      <c r="D253" s="529"/>
      <c r="E253" s="529"/>
      <c r="F253" s="529"/>
      <c r="G253" s="529"/>
      <c r="H253" s="529"/>
      <c r="I253" s="454"/>
      <c r="J253" s="454"/>
      <c r="K253" s="454"/>
      <c r="L253" s="454"/>
      <c r="M253" s="454"/>
      <c r="N253" s="454"/>
      <c r="O253" s="454"/>
      <c r="P253" s="454"/>
      <c r="Q253" s="454"/>
      <c r="R253" s="454"/>
      <c r="S253" s="454"/>
      <c r="T253" s="454"/>
      <c r="U253" s="454"/>
      <c r="V253" s="454"/>
      <c r="W253" s="454"/>
      <c r="X253" s="454"/>
      <c r="Y253" s="454"/>
      <c r="Z253" s="454"/>
      <c r="AA253" s="454"/>
    </row>
    <row r="254" spans="1:27" ht="15.6">
      <c r="A254" s="529"/>
      <c r="B254" s="529"/>
      <c r="C254" s="529"/>
      <c r="D254" s="529"/>
      <c r="E254" s="529"/>
      <c r="F254" s="529"/>
      <c r="G254" s="529"/>
      <c r="H254" s="529"/>
      <c r="I254" s="454"/>
      <c r="J254" s="454"/>
      <c r="K254" s="454"/>
      <c r="L254" s="454"/>
      <c r="M254" s="454"/>
      <c r="N254" s="454"/>
      <c r="O254" s="454"/>
      <c r="P254" s="454"/>
      <c r="Q254" s="454"/>
      <c r="R254" s="454"/>
      <c r="S254" s="454"/>
      <c r="T254" s="454"/>
      <c r="U254" s="454"/>
      <c r="V254" s="454"/>
      <c r="W254" s="454"/>
      <c r="X254" s="454"/>
      <c r="Y254" s="454"/>
      <c r="Z254" s="454"/>
      <c r="AA254" s="454"/>
    </row>
    <row r="255" spans="1:27" ht="15.6">
      <c r="A255" s="529"/>
      <c r="B255" s="529"/>
      <c r="C255" s="529"/>
      <c r="D255" s="529"/>
      <c r="E255" s="529"/>
      <c r="F255" s="529"/>
      <c r="G255" s="529"/>
      <c r="H255" s="529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454"/>
      <c r="AA255" s="454"/>
    </row>
    <row r="256" spans="1:27" ht="15.6">
      <c r="A256" s="529"/>
      <c r="B256" s="529"/>
      <c r="C256" s="529"/>
      <c r="D256" s="529"/>
      <c r="E256" s="529"/>
      <c r="F256" s="529"/>
      <c r="G256" s="529"/>
      <c r="H256" s="529"/>
      <c r="I256" s="454"/>
      <c r="J256" s="454"/>
      <c r="K256" s="454"/>
      <c r="L256" s="454"/>
      <c r="M256" s="454"/>
      <c r="N256" s="454"/>
      <c r="O256" s="454"/>
      <c r="P256" s="454"/>
      <c r="Q256" s="454"/>
      <c r="R256" s="454"/>
      <c r="S256" s="454"/>
      <c r="T256" s="454"/>
      <c r="U256" s="454"/>
      <c r="V256" s="454"/>
      <c r="W256" s="454"/>
      <c r="X256" s="454"/>
      <c r="Y256" s="454"/>
      <c r="Z256" s="454"/>
      <c r="AA256" s="454"/>
    </row>
    <row r="257" spans="1:27" ht="15.6">
      <c r="A257" s="529"/>
      <c r="B257" s="529"/>
      <c r="C257" s="529"/>
      <c r="D257" s="529"/>
      <c r="E257" s="529"/>
      <c r="F257" s="529"/>
      <c r="G257" s="529"/>
      <c r="H257" s="529"/>
      <c r="I257" s="454"/>
      <c r="J257" s="454"/>
      <c r="K257" s="454"/>
      <c r="L257" s="454"/>
      <c r="M257" s="454"/>
      <c r="N257" s="454"/>
      <c r="O257" s="454"/>
      <c r="P257" s="454"/>
      <c r="Q257" s="454"/>
      <c r="R257" s="454"/>
      <c r="S257" s="454"/>
      <c r="T257" s="454"/>
      <c r="U257" s="454"/>
      <c r="V257" s="454"/>
      <c r="W257" s="454"/>
      <c r="X257" s="454"/>
      <c r="Y257" s="454"/>
      <c r="Z257" s="454"/>
      <c r="AA257" s="454"/>
    </row>
    <row r="258" spans="1:27" ht="15.6">
      <c r="A258" s="529"/>
      <c r="B258" s="529"/>
      <c r="C258" s="529"/>
      <c r="D258" s="529"/>
      <c r="E258" s="529"/>
      <c r="F258" s="529"/>
      <c r="G258" s="529"/>
      <c r="H258" s="529"/>
      <c r="I258" s="454"/>
      <c r="J258" s="454"/>
      <c r="K258" s="454"/>
      <c r="L258" s="454"/>
      <c r="M258" s="454"/>
      <c r="N258" s="454"/>
      <c r="O258" s="454"/>
      <c r="P258" s="454"/>
      <c r="Q258" s="454"/>
      <c r="R258" s="454"/>
      <c r="S258" s="454"/>
      <c r="T258" s="454"/>
      <c r="U258" s="454"/>
      <c r="V258" s="454"/>
      <c r="W258" s="454"/>
      <c r="X258" s="454"/>
      <c r="Y258" s="454"/>
      <c r="Z258" s="454"/>
      <c r="AA258" s="454"/>
    </row>
    <row r="259" spans="1:27" ht="15.6">
      <c r="A259" s="529"/>
      <c r="B259" s="529"/>
      <c r="C259" s="529"/>
      <c r="D259" s="529"/>
      <c r="E259" s="529"/>
      <c r="F259" s="529"/>
      <c r="G259" s="529"/>
      <c r="H259" s="529"/>
      <c r="I259" s="454"/>
      <c r="J259" s="454"/>
      <c r="K259" s="454"/>
      <c r="L259" s="454"/>
      <c r="M259" s="454"/>
      <c r="N259" s="454"/>
      <c r="O259" s="454"/>
      <c r="P259" s="454"/>
      <c r="Q259" s="454"/>
      <c r="R259" s="454"/>
      <c r="S259" s="454"/>
      <c r="T259" s="454"/>
      <c r="U259" s="454"/>
      <c r="V259" s="454"/>
      <c r="W259" s="454"/>
      <c r="X259" s="454"/>
      <c r="Y259" s="454"/>
      <c r="Z259" s="454"/>
      <c r="AA259" s="454"/>
    </row>
    <row r="260" spans="1:27" ht="15.6">
      <c r="A260" s="529"/>
      <c r="B260" s="529"/>
      <c r="C260" s="529"/>
      <c r="D260" s="529"/>
      <c r="E260" s="529"/>
      <c r="F260" s="529"/>
      <c r="G260" s="529"/>
      <c r="H260" s="529"/>
      <c r="I260" s="454"/>
      <c r="J260" s="454"/>
      <c r="K260" s="454"/>
      <c r="L260" s="454"/>
      <c r="M260" s="454"/>
      <c r="N260" s="454"/>
      <c r="O260" s="454"/>
      <c r="P260" s="454"/>
      <c r="Q260" s="454"/>
      <c r="R260" s="454"/>
      <c r="S260" s="454"/>
      <c r="T260" s="454"/>
      <c r="U260" s="454"/>
      <c r="V260" s="454"/>
      <c r="W260" s="454"/>
      <c r="X260" s="454"/>
      <c r="Y260" s="454"/>
      <c r="Z260" s="454"/>
      <c r="AA260" s="454"/>
    </row>
    <row r="261" spans="1:27" ht="15.6">
      <c r="A261" s="529"/>
      <c r="B261" s="529"/>
      <c r="C261" s="529"/>
      <c r="D261" s="529"/>
      <c r="E261" s="529"/>
      <c r="F261" s="529"/>
      <c r="G261" s="529"/>
      <c r="H261" s="529"/>
      <c r="I261" s="454"/>
      <c r="J261" s="454"/>
      <c r="K261" s="454"/>
      <c r="L261" s="454"/>
      <c r="M261" s="454"/>
      <c r="N261" s="454"/>
      <c r="O261" s="454"/>
      <c r="P261" s="454"/>
      <c r="Q261" s="454"/>
      <c r="R261" s="454"/>
      <c r="S261" s="454"/>
      <c r="T261" s="454"/>
      <c r="U261" s="454"/>
      <c r="V261" s="454"/>
      <c r="W261" s="454"/>
      <c r="X261" s="454"/>
      <c r="Y261" s="454"/>
      <c r="Z261" s="454"/>
      <c r="AA261" s="454"/>
    </row>
    <row r="262" spans="1:27" ht="15.6">
      <c r="A262" s="529"/>
      <c r="B262" s="529"/>
      <c r="C262" s="529"/>
      <c r="D262" s="529"/>
      <c r="E262" s="529"/>
      <c r="F262" s="529"/>
      <c r="G262" s="529"/>
      <c r="H262" s="529"/>
      <c r="I262" s="454"/>
      <c r="J262" s="454"/>
      <c r="K262" s="454"/>
      <c r="L262" s="454"/>
      <c r="M262" s="454"/>
      <c r="N262" s="454"/>
      <c r="O262" s="454"/>
      <c r="P262" s="454"/>
      <c r="Q262" s="454"/>
      <c r="R262" s="454"/>
      <c r="S262" s="454"/>
      <c r="T262" s="454"/>
      <c r="U262" s="454"/>
      <c r="V262" s="454"/>
      <c r="W262" s="454"/>
      <c r="X262" s="454"/>
      <c r="Y262" s="454"/>
      <c r="Z262" s="454"/>
      <c r="AA262" s="454"/>
    </row>
    <row r="263" spans="1:27" ht="15.6">
      <c r="A263" s="529"/>
      <c r="B263" s="529"/>
      <c r="C263" s="529"/>
      <c r="D263" s="529"/>
      <c r="E263" s="529"/>
      <c r="F263" s="529"/>
      <c r="G263" s="529"/>
      <c r="H263" s="529"/>
      <c r="I263" s="454"/>
      <c r="J263" s="454"/>
      <c r="K263" s="454"/>
      <c r="L263" s="454"/>
      <c r="M263" s="454"/>
      <c r="N263" s="454"/>
      <c r="O263" s="454"/>
      <c r="P263" s="454"/>
      <c r="Q263" s="454"/>
      <c r="R263" s="454"/>
      <c r="S263" s="454"/>
      <c r="T263" s="454"/>
      <c r="U263" s="454"/>
      <c r="V263" s="454"/>
      <c r="W263" s="454"/>
      <c r="X263" s="454"/>
      <c r="Y263" s="454"/>
      <c r="Z263" s="454"/>
      <c r="AA263" s="454"/>
    </row>
    <row r="264" spans="1:27" ht="15.6">
      <c r="A264" s="529"/>
      <c r="B264" s="529"/>
      <c r="C264" s="529"/>
      <c r="D264" s="529"/>
      <c r="E264" s="529"/>
      <c r="F264" s="529"/>
      <c r="G264" s="529"/>
      <c r="H264" s="529"/>
      <c r="I264" s="454"/>
      <c r="J264" s="454"/>
      <c r="K264" s="454"/>
      <c r="L264" s="454"/>
      <c r="M264" s="454"/>
      <c r="N264" s="454"/>
      <c r="O264" s="454"/>
      <c r="P264" s="454"/>
      <c r="Q264" s="454"/>
      <c r="R264" s="454"/>
      <c r="S264" s="454"/>
      <c r="T264" s="454"/>
      <c r="U264" s="454"/>
      <c r="V264" s="454"/>
      <c r="W264" s="454"/>
      <c r="X264" s="454"/>
      <c r="Y264" s="454"/>
      <c r="Z264" s="454"/>
      <c r="AA264" s="454"/>
    </row>
    <row r="265" spans="1:27" ht="15.6">
      <c r="A265" s="529"/>
      <c r="B265" s="529"/>
      <c r="C265" s="529"/>
      <c r="D265" s="529"/>
      <c r="E265" s="529"/>
      <c r="F265" s="529"/>
      <c r="G265" s="529"/>
      <c r="H265" s="529"/>
      <c r="I265" s="454"/>
      <c r="J265" s="454"/>
      <c r="K265" s="454"/>
      <c r="L265" s="454"/>
      <c r="M265" s="454"/>
      <c r="N265" s="454"/>
      <c r="O265" s="454"/>
      <c r="P265" s="454"/>
      <c r="Q265" s="454"/>
      <c r="R265" s="454"/>
      <c r="S265" s="454"/>
      <c r="T265" s="454"/>
      <c r="U265" s="454"/>
      <c r="V265" s="454"/>
      <c r="W265" s="454"/>
      <c r="X265" s="454"/>
      <c r="Y265" s="454"/>
      <c r="Z265" s="454"/>
      <c r="AA265" s="454"/>
    </row>
    <row r="266" spans="1:27" ht="15.6">
      <c r="A266" s="529"/>
      <c r="B266" s="529"/>
      <c r="C266" s="529"/>
      <c r="D266" s="529"/>
      <c r="E266" s="529"/>
      <c r="F266" s="529"/>
      <c r="G266" s="529"/>
      <c r="H266" s="529"/>
      <c r="I266" s="454"/>
      <c r="J266" s="454"/>
      <c r="K266" s="454"/>
      <c r="L266" s="454"/>
      <c r="M266" s="454"/>
      <c r="N266" s="454"/>
      <c r="O266" s="454"/>
      <c r="P266" s="454"/>
      <c r="Q266" s="454"/>
      <c r="R266" s="454"/>
      <c r="S266" s="454"/>
      <c r="T266" s="454"/>
      <c r="U266" s="454"/>
      <c r="V266" s="454"/>
      <c r="W266" s="454"/>
      <c r="X266" s="454"/>
      <c r="Y266" s="454"/>
      <c r="Z266" s="454"/>
      <c r="AA266" s="454"/>
    </row>
    <row r="267" spans="1:27" ht="15.6">
      <c r="A267" s="529"/>
      <c r="B267" s="529"/>
      <c r="C267" s="529"/>
      <c r="D267" s="529"/>
      <c r="E267" s="529"/>
      <c r="F267" s="529"/>
      <c r="G267" s="529"/>
      <c r="H267" s="529"/>
      <c r="I267" s="454"/>
      <c r="J267" s="454"/>
      <c r="K267" s="454"/>
      <c r="L267" s="454"/>
      <c r="M267" s="454"/>
      <c r="N267" s="454"/>
      <c r="O267" s="454"/>
      <c r="P267" s="454"/>
      <c r="Q267" s="454"/>
      <c r="R267" s="454"/>
      <c r="S267" s="454"/>
      <c r="T267" s="454"/>
      <c r="U267" s="454"/>
      <c r="V267" s="454"/>
      <c r="W267" s="454"/>
      <c r="X267" s="454"/>
      <c r="Y267" s="454"/>
      <c r="Z267" s="454"/>
      <c r="AA267" s="454"/>
    </row>
    <row r="268" spans="1:27" ht="15.6">
      <c r="A268" s="529"/>
      <c r="B268" s="529"/>
      <c r="C268" s="529"/>
      <c r="D268" s="529"/>
      <c r="E268" s="529"/>
      <c r="F268" s="529"/>
      <c r="G268" s="529"/>
      <c r="H268" s="529"/>
      <c r="I268" s="454"/>
      <c r="J268" s="454"/>
      <c r="K268" s="454"/>
      <c r="L268" s="454"/>
      <c r="M268" s="454"/>
      <c r="N268" s="454"/>
      <c r="O268" s="454"/>
      <c r="P268" s="454"/>
      <c r="Q268" s="454"/>
      <c r="R268" s="454"/>
      <c r="S268" s="454"/>
      <c r="T268" s="454"/>
      <c r="U268" s="454"/>
      <c r="V268" s="454"/>
      <c r="W268" s="454"/>
      <c r="X268" s="454"/>
      <c r="Y268" s="454"/>
      <c r="Z268" s="454"/>
      <c r="AA268" s="454"/>
    </row>
    <row r="269" spans="1:27" ht="15.6">
      <c r="A269" s="529"/>
      <c r="B269" s="529"/>
      <c r="C269" s="529"/>
      <c r="D269" s="529"/>
      <c r="E269" s="529"/>
      <c r="F269" s="529"/>
      <c r="G269" s="529"/>
      <c r="H269" s="529"/>
      <c r="I269" s="454"/>
      <c r="J269" s="454"/>
      <c r="K269" s="454"/>
      <c r="L269" s="454"/>
      <c r="M269" s="454"/>
      <c r="N269" s="454"/>
      <c r="O269" s="454"/>
      <c r="P269" s="454"/>
      <c r="Q269" s="454"/>
      <c r="R269" s="454"/>
      <c r="S269" s="454"/>
      <c r="T269" s="454"/>
      <c r="U269" s="454"/>
      <c r="V269" s="454"/>
      <c r="W269" s="454"/>
      <c r="X269" s="454"/>
      <c r="Y269" s="454"/>
      <c r="Z269" s="454"/>
      <c r="AA269" s="454"/>
    </row>
    <row r="270" spans="1:27" ht="15.6">
      <c r="A270" s="529"/>
      <c r="B270" s="529"/>
      <c r="C270" s="529"/>
      <c r="D270" s="529"/>
      <c r="E270" s="529"/>
      <c r="F270" s="529"/>
      <c r="G270" s="529"/>
      <c r="H270" s="529"/>
      <c r="I270" s="454"/>
      <c r="J270" s="454"/>
      <c r="K270" s="454"/>
      <c r="L270" s="454"/>
      <c r="M270" s="454"/>
      <c r="N270" s="454"/>
      <c r="O270" s="454"/>
      <c r="P270" s="454"/>
      <c r="Q270" s="454"/>
      <c r="R270" s="454"/>
      <c r="S270" s="454"/>
      <c r="T270" s="454"/>
      <c r="U270" s="454"/>
      <c r="V270" s="454"/>
      <c r="W270" s="454"/>
      <c r="X270" s="454"/>
      <c r="Y270" s="454"/>
      <c r="Z270" s="454"/>
      <c r="AA270" s="454"/>
    </row>
    <row r="271" spans="1:27" ht="15.6">
      <c r="A271" s="529"/>
      <c r="B271" s="529"/>
      <c r="C271" s="529"/>
      <c r="D271" s="529"/>
      <c r="E271" s="529"/>
      <c r="F271" s="529"/>
      <c r="G271" s="529"/>
      <c r="H271" s="529"/>
      <c r="I271" s="454"/>
      <c r="J271" s="454"/>
      <c r="K271" s="454"/>
      <c r="L271" s="454"/>
      <c r="M271" s="454"/>
      <c r="N271" s="454"/>
      <c r="O271" s="454"/>
      <c r="P271" s="454"/>
      <c r="Q271" s="454"/>
      <c r="R271" s="454"/>
      <c r="S271" s="454"/>
      <c r="T271" s="454"/>
      <c r="U271" s="454"/>
      <c r="V271" s="454"/>
      <c r="W271" s="454"/>
      <c r="X271" s="454"/>
      <c r="Y271" s="454"/>
      <c r="Z271" s="454"/>
      <c r="AA271" s="454"/>
    </row>
    <row r="272" spans="1:27" ht="15.6">
      <c r="A272" s="529"/>
      <c r="B272" s="529"/>
      <c r="C272" s="529"/>
      <c r="D272" s="529"/>
      <c r="E272" s="529"/>
      <c r="F272" s="529"/>
      <c r="G272" s="529"/>
      <c r="H272" s="529"/>
      <c r="I272" s="454"/>
      <c r="J272" s="454"/>
      <c r="K272" s="454"/>
      <c r="L272" s="454"/>
      <c r="M272" s="454"/>
      <c r="N272" s="454"/>
      <c r="O272" s="454"/>
      <c r="P272" s="454"/>
      <c r="Q272" s="454"/>
      <c r="R272" s="454"/>
      <c r="S272" s="454"/>
      <c r="T272" s="454"/>
      <c r="U272" s="454"/>
      <c r="V272" s="454"/>
      <c r="W272" s="454"/>
      <c r="X272" s="454"/>
      <c r="Y272" s="454"/>
      <c r="Z272" s="454"/>
      <c r="AA272" s="454"/>
    </row>
    <row r="273" spans="1:27" ht="15.6">
      <c r="A273" s="529"/>
      <c r="B273" s="529"/>
      <c r="C273" s="529"/>
      <c r="D273" s="529"/>
      <c r="E273" s="529"/>
      <c r="F273" s="529"/>
      <c r="G273" s="529"/>
      <c r="H273" s="529"/>
      <c r="I273" s="454"/>
      <c r="J273" s="454"/>
      <c r="K273" s="454"/>
      <c r="L273" s="454"/>
      <c r="M273" s="454"/>
      <c r="N273" s="454"/>
      <c r="O273" s="454"/>
      <c r="P273" s="454"/>
      <c r="Q273" s="454"/>
      <c r="R273" s="454"/>
      <c r="S273" s="454"/>
      <c r="T273" s="454"/>
      <c r="U273" s="454"/>
      <c r="V273" s="454"/>
      <c r="W273" s="454"/>
      <c r="X273" s="454"/>
      <c r="Y273" s="454"/>
      <c r="Z273" s="454"/>
      <c r="AA273" s="454"/>
    </row>
    <row r="274" spans="1:27" ht="15.6">
      <c r="A274" s="529"/>
      <c r="B274" s="529"/>
      <c r="C274" s="529"/>
      <c r="D274" s="529"/>
      <c r="E274" s="529"/>
      <c r="F274" s="529"/>
      <c r="G274" s="529"/>
      <c r="H274" s="529"/>
      <c r="I274" s="454"/>
      <c r="J274" s="454"/>
      <c r="K274" s="454"/>
      <c r="L274" s="454"/>
      <c r="M274" s="454"/>
      <c r="N274" s="454"/>
      <c r="O274" s="454"/>
      <c r="P274" s="454"/>
      <c r="Q274" s="454"/>
      <c r="R274" s="454"/>
      <c r="S274" s="454"/>
      <c r="T274" s="454"/>
      <c r="U274" s="454"/>
      <c r="V274" s="454"/>
      <c r="W274" s="454"/>
      <c r="X274" s="454"/>
      <c r="Y274" s="454"/>
      <c r="Z274" s="454"/>
      <c r="AA274" s="454"/>
    </row>
    <row r="275" spans="1:27" ht="15.6">
      <c r="A275" s="529"/>
      <c r="B275" s="529"/>
      <c r="C275" s="529"/>
      <c r="D275" s="529"/>
      <c r="E275" s="529"/>
      <c r="F275" s="529"/>
      <c r="G275" s="529"/>
      <c r="H275" s="529"/>
      <c r="I275" s="454"/>
      <c r="J275" s="454"/>
      <c r="K275" s="454"/>
      <c r="L275" s="454"/>
      <c r="M275" s="454"/>
      <c r="N275" s="454"/>
      <c r="O275" s="454"/>
      <c r="P275" s="454"/>
      <c r="Q275" s="454"/>
      <c r="R275" s="454"/>
      <c r="S275" s="454"/>
      <c r="T275" s="454"/>
      <c r="U275" s="454"/>
      <c r="V275" s="454"/>
      <c r="W275" s="454"/>
      <c r="X275" s="454"/>
      <c r="Y275" s="454"/>
      <c r="Z275" s="454"/>
      <c r="AA275" s="454"/>
    </row>
    <row r="276" spans="1:27" ht="15.6">
      <c r="A276" s="529"/>
      <c r="B276" s="529"/>
      <c r="C276" s="529"/>
      <c r="D276" s="529"/>
      <c r="E276" s="529"/>
      <c r="F276" s="529"/>
      <c r="G276" s="529"/>
      <c r="H276" s="529"/>
      <c r="I276" s="454"/>
      <c r="J276" s="454"/>
      <c r="K276" s="454"/>
      <c r="L276" s="454"/>
      <c r="M276" s="454"/>
      <c r="N276" s="454"/>
      <c r="O276" s="454"/>
      <c r="P276" s="454"/>
      <c r="Q276" s="454"/>
      <c r="R276" s="454"/>
      <c r="S276" s="454"/>
      <c r="T276" s="454"/>
      <c r="U276" s="454"/>
      <c r="V276" s="454"/>
      <c r="W276" s="454"/>
      <c r="X276" s="454"/>
      <c r="Y276" s="454"/>
      <c r="Z276" s="454"/>
      <c r="AA276" s="454"/>
    </row>
    <row r="277" spans="1:27" ht="15.6">
      <c r="A277" s="529"/>
      <c r="B277" s="529"/>
      <c r="C277" s="529"/>
      <c r="D277" s="529"/>
      <c r="E277" s="529"/>
      <c r="F277" s="529"/>
      <c r="G277" s="529"/>
      <c r="H277" s="529"/>
      <c r="I277" s="454"/>
      <c r="J277" s="454"/>
      <c r="K277" s="454"/>
      <c r="L277" s="454"/>
      <c r="M277" s="454"/>
      <c r="N277" s="454"/>
      <c r="O277" s="454"/>
      <c r="P277" s="454"/>
      <c r="Q277" s="454"/>
      <c r="R277" s="454"/>
      <c r="S277" s="454"/>
      <c r="T277" s="454"/>
      <c r="U277" s="454"/>
      <c r="V277" s="454"/>
      <c r="W277" s="454"/>
      <c r="X277" s="454"/>
      <c r="Y277" s="454"/>
      <c r="Z277" s="454"/>
      <c r="AA277" s="454"/>
    </row>
    <row r="278" spans="1:27" ht="15.6">
      <c r="A278" s="529"/>
      <c r="B278" s="529"/>
      <c r="C278" s="529"/>
      <c r="D278" s="529"/>
      <c r="E278" s="529"/>
      <c r="F278" s="529"/>
      <c r="G278" s="529"/>
      <c r="H278" s="529"/>
      <c r="I278" s="454"/>
      <c r="J278" s="454"/>
      <c r="K278" s="454"/>
      <c r="L278" s="454"/>
      <c r="M278" s="454"/>
      <c r="N278" s="454"/>
      <c r="O278" s="454"/>
      <c r="P278" s="454"/>
      <c r="Q278" s="454"/>
      <c r="R278" s="454"/>
      <c r="S278" s="454"/>
      <c r="T278" s="454"/>
      <c r="U278" s="454"/>
      <c r="V278" s="454"/>
      <c r="W278" s="454"/>
      <c r="X278" s="454"/>
      <c r="Y278" s="454"/>
      <c r="Z278" s="454"/>
      <c r="AA278" s="454"/>
    </row>
    <row r="279" spans="1:27" ht="15.6">
      <c r="A279" s="529"/>
      <c r="B279" s="529"/>
      <c r="C279" s="529"/>
      <c r="D279" s="529"/>
      <c r="E279" s="529"/>
      <c r="F279" s="529"/>
      <c r="G279" s="529"/>
      <c r="H279" s="529"/>
      <c r="I279" s="454"/>
      <c r="J279" s="454"/>
      <c r="K279" s="454"/>
      <c r="L279" s="454"/>
      <c r="M279" s="454"/>
      <c r="N279" s="454"/>
      <c r="O279" s="454"/>
      <c r="P279" s="454"/>
      <c r="Q279" s="454"/>
      <c r="R279" s="454"/>
      <c r="S279" s="454"/>
      <c r="T279" s="454"/>
      <c r="U279" s="454"/>
      <c r="V279" s="454"/>
      <c r="W279" s="454"/>
      <c r="X279" s="454"/>
      <c r="Y279" s="454"/>
      <c r="Z279" s="454"/>
      <c r="AA279" s="454"/>
    </row>
    <row r="280" spans="1:27" ht="15.6">
      <c r="A280" s="529"/>
      <c r="B280" s="529"/>
      <c r="C280" s="529"/>
      <c r="D280" s="529"/>
      <c r="E280" s="529"/>
      <c r="F280" s="529"/>
      <c r="G280" s="529"/>
      <c r="H280" s="529"/>
      <c r="I280" s="454"/>
      <c r="J280" s="454"/>
      <c r="K280" s="454"/>
      <c r="L280" s="454"/>
      <c r="M280" s="454"/>
      <c r="N280" s="454"/>
      <c r="O280" s="454"/>
      <c r="P280" s="454"/>
      <c r="Q280" s="454"/>
      <c r="R280" s="454"/>
      <c r="S280" s="454"/>
      <c r="T280" s="454"/>
      <c r="U280" s="454"/>
      <c r="V280" s="454"/>
      <c r="W280" s="454"/>
      <c r="X280" s="454"/>
      <c r="Y280" s="454"/>
      <c r="Z280" s="454"/>
      <c r="AA280" s="454"/>
    </row>
    <row r="281" spans="1:27" ht="15.6">
      <c r="A281" s="529"/>
      <c r="B281" s="529"/>
      <c r="C281" s="529"/>
      <c r="D281" s="529"/>
      <c r="E281" s="529"/>
      <c r="F281" s="529"/>
      <c r="G281" s="529"/>
      <c r="H281" s="529"/>
      <c r="I281" s="454"/>
      <c r="J281" s="454"/>
      <c r="K281" s="454"/>
      <c r="L281" s="454"/>
      <c r="M281" s="454"/>
      <c r="N281" s="454"/>
      <c r="O281" s="454"/>
      <c r="P281" s="454"/>
      <c r="Q281" s="454"/>
      <c r="R281" s="454"/>
      <c r="S281" s="454"/>
      <c r="T281" s="454"/>
      <c r="U281" s="454"/>
      <c r="V281" s="454"/>
      <c r="W281" s="454"/>
      <c r="X281" s="454"/>
      <c r="Y281" s="454"/>
      <c r="Z281" s="454"/>
      <c r="AA281" s="454"/>
    </row>
    <row r="282" spans="1:27" ht="15.6">
      <c r="A282" s="529"/>
      <c r="B282" s="529"/>
      <c r="C282" s="529"/>
      <c r="D282" s="529"/>
      <c r="E282" s="529"/>
      <c r="F282" s="529"/>
      <c r="G282" s="529"/>
      <c r="H282" s="529"/>
      <c r="I282" s="454"/>
      <c r="J282" s="454"/>
      <c r="K282" s="454"/>
      <c r="L282" s="454"/>
      <c r="M282" s="454"/>
      <c r="N282" s="454"/>
      <c r="O282" s="454"/>
      <c r="P282" s="454"/>
      <c r="Q282" s="454"/>
      <c r="R282" s="454"/>
      <c r="S282" s="454"/>
      <c r="T282" s="454"/>
      <c r="U282" s="454"/>
      <c r="V282" s="454"/>
      <c r="W282" s="454"/>
      <c r="X282" s="454"/>
      <c r="Y282" s="454"/>
      <c r="Z282" s="454"/>
      <c r="AA282" s="454"/>
    </row>
    <row r="283" spans="1:27" ht="15.6">
      <c r="A283" s="529"/>
      <c r="B283" s="529"/>
      <c r="C283" s="529"/>
      <c r="D283" s="529"/>
      <c r="E283" s="529"/>
      <c r="F283" s="529"/>
      <c r="G283" s="529"/>
      <c r="H283" s="529"/>
      <c r="I283" s="454"/>
      <c r="J283" s="454"/>
      <c r="K283" s="454"/>
      <c r="L283" s="454"/>
      <c r="M283" s="454"/>
      <c r="N283" s="454"/>
      <c r="O283" s="454"/>
      <c r="P283" s="454"/>
      <c r="Q283" s="454"/>
      <c r="R283" s="454"/>
      <c r="S283" s="454"/>
      <c r="T283" s="454"/>
      <c r="U283" s="454"/>
      <c r="V283" s="454"/>
      <c r="W283" s="454"/>
      <c r="X283" s="454"/>
      <c r="Y283" s="454"/>
      <c r="Z283" s="454"/>
      <c r="AA283" s="454"/>
    </row>
    <row r="284" spans="1:27" ht="15.6">
      <c r="A284" s="529"/>
      <c r="B284" s="529"/>
      <c r="C284" s="529"/>
      <c r="D284" s="529"/>
      <c r="E284" s="529"/>
      <c r="F284" s="529"/>
      <c r="G284" s="529"/>
      <c r="H284" s="529"/>
      <c r="I284" s="454"/>
      <c r="J284" s="454"/>
      <c r="K284" s="454"/>
      <c r="L284" s="454"/>
      <c r="M284" s="454"/>
      <c r="N284" s="454"/>
      <c r="O284" s="454"/>
      <c r="P284" s="454"/>
      <c r="Q284" s="454"/>
      <c r="R284" s="454"/>
      <c r="S284" s="454"/>
      <c r="T284" s="454"/>
      <c r="U284" s="454"/>
      <c r="V284" s="454"/>
      <c r="W284" s="454"/>
      <c r="X284" s="454"/>
      <c r="Y284" s="454"/>
      <c r="Z284" s="454"/>
      <c r="AA284" s="454"/>
    </row>
    <row r="285" spans="1:27" ht="15.6">
      <c r="A285" s="529"/>
      <c r="B285" s="529"/>
      <c r="C285" s="529"/>
      <c r="D285" s="529"/>
      <c r="E285" s="529"/>
      <c r="F285" s="529"/>
      <c r="G285" s="529"/>
      <c r="H285" s="529"/>
      <c r="I285" s="454"/>
      <c r="J285" s="454"/>
      <c r="K285" s="454"/>
      <c r="L285" s="454"/>
      <c r="M285" s="454"/>
      <c r="N285" s="454"/>
      <c r="O285" s="454"/>
      <c r="P285" s="454"/>
      <c r="Q285" s="454"/>
      <c r="R285" s="454"/>
      <c r="S285" s="454"/>
      <c r="T285" s="454"/>
      <c r="U285" s="454"/>
      <c r="V285" s="454"/>
      <c r="W285" s="454"/>
      <c r="X285" s="454"/>
      <c r="Y285" s="454"/>
      <c r="Z285" s="454"/>
      <c r="AA285" s="454"/>
    </row>
    <row r="286" spans="1:27" ht="15.6">
      <c r="A286" s="529"/>
      <c r="B286" s="529"/>
      <c r="C286" s="529"/>
      <c r="D286" s="529"/>
      <c r="E286" s="529"/>
      <c r="F286" s="529"/>
      <c r="G286" s="529"/>
      <c r="H286" s="529"/>
      <c r="I286" s="454"/>
      <c r="J286" s="454"/>
      <c r="K286" s="454"/>
      <c r="L286" s="454"/>
      <c r="M286" s="454"/>
      <c r="N286" s="454"/>
      <c r="O286" s="454"/>
      <c r="P286" s="454"/>
      <c r="Q286" s="454"/>
      <c r="R286" s="454"/>
      <c r="S286" s="454"/>
      <c r="T286" s="454"/>
      <c r="U286" s="454"/>
      <c r="V286" s="454"/>
      <c r="W286" s="454"/>
      <c r="X286" s="454"/>
      <c r="Y286" s="454"/>
      <c r="Z286" s="454"/>
      <c r="AA286" s="454"/>
    </row>
    <row r="287" spans="1:27" ht="15.6">
      <c r="A287" s="529"/>
      <c r="B287" s="529"/>
      <c r="C287" s="529"/>
      <c r="D287" s="529"/>
      <c r="E287" s="529"/>
      <c r="F287" s="529"/>
      <c r="G287" s="529"/>
      <c r="H287" s="529"/>
      <c r="I287" s="454"/>
      <c r="J287" s="454"/>
      <c r="K287" s="454"/>
      <c r="L287" s="454"/>
      <c r="M287" s="454"/>
      <c r="N287" s="454"/>
      <c r="O287" s="454"/>
      <c r="P287" s="454"/>
      <c r="Q287" s="454"/>
      <c r="R287" s="454"/>
      <c r="S287" s="454"/>
      <c r="T287" s="454"/>
      <c r="U287" s="454"/>
      <c r="V287" s="454"/>
      <c r="W287" s="454"/>
      <c r="X287" s="454"/>
      <c r="Y287" s="454"/>
      <c r="Z287" s="454"/>
      <c r="AA287" s="454"/>
    </row>
    <row r="288" spans="1:27" ht="15.6">
      <c r="A288" s="529"/>
      <c r="B288" s="529"/>
      <c r="C288" s="529"/>
      <c r="D288" s="529"/>
      <c r="E288" s="529"/>
      <c r="F288" s="529"/>
      <c r="G288" s="529"/>
      <c r="H288" s="529"/>
      <c r="I288" s="454"/>
      <c r="J288" s="454"/>
      <c r="K288" s="454"/>
      <c r="L288" s="454"/>
      <c r="M288" s="454"/>
      <c r="N288" s="454"/>
      <c r="O288" s="454"/>
      <c r="P288" s="454"/>
      <c r="Q288" s="454"/>
      <c r="R288" s="454"/>
      <c r="S288" s="454"/>
      <c r="T288" s="454"/>
      <c r="U288" s="454"/>
      <c r="V288" s="454"/>
      <c r="W288" s="454"/>
      <c r="X288" s="454"/>
      <c r="Y288" s="454"/>
      <c r="Z288" s="454"/>
      <c r="AA288" s="454"/>
    </row>
    <row r="289" spans="1:27" ht="15.6">
      <c r="A289" s="529"/>
      <c r="B289" s="529"/>
      <c r="C289" s="529"/>
      <c r="D289" s="529"/>
      <c r="E289" s="529"/>
      <c r="F289" s="529"/>
      <c r="G289" s="529"/>
      <c r="H289" s="529"/>
      <c r="I289" s="454"/>
      <c r="J289" s="454"/>
      <c r="K289" s="454"/>
      <c r="L289" s="454"/>
      <c r="M289" s="454"/>
      <c r="N289" s="454"/>
      <c r="O289" s="454"/>
      <c r="P289" s="454"/>
      <c r="Q289" s="454"/>
      <c r="R289" s="454"/>
      <c r="S289" s="454"/>
      <c r="T289" s="454"/>
      <c r="U289" s="454"/>
      <c r="V289" s="454"/>
      <c r="W289" s="454"/>
      <c r="X289" s="454"/>
      <c r="Y289" s="454"/>
      <c r="Z289" s="454"/>
      <c r="AA289" s="454"/>
    </row>
    <row r="290" spans="1:27" ht="15.6">
      <c r="A290" s="529"/>
      <c r="B290" s="529"/>
      <c r="C290" s="529"/>
      <c r="D290" s="529"/>
      <c r="E290" s="529"/>
      <c r="F290" s="529"/>
      <c r="G290" s="529"/>
      <c r="H290" s="529"/>
      <c r="I290" s="454"/>
      <c r="J290" s="454"/>
      <c r="K290" s="454"/>
      <c r="L290" s="454"/>
      <c r="M290" s="454"/>
      <c r="N290" s="454"/>
      <c r="O290" s="454"/>
      <c r="P290" s="454"/>
      <c r="Q290" s="454"/>
      <c r="R290" s="454"/>
      <c r="S290" s="454"/>
      <c r="T290" s="454"/>
      <c r="U290" s="454"/>
      <c r="V290" s="454"/>
      <c r="W290" s="454"/>
      <c r="X290" s="454"/>
      <c r="Y290" s="454"/>
      <c r="Z290" s="454"/>
      <c r="AA290" s="454"/>
    </row>
    <row r="291" spans="1:27" ht="15.6">
      <c r="A291" s="529"/>
      <c r="B291" s="529"/>
      <c r="C291" s="529"/>
      <c r="D291" s="529"/>
      <c r="E291" s="529"/>
      <c r="F291" s="529"/>
      <c r="G291" s="529"/>
      <c r="H291" s="529"/>
      <c r="I291" s="454"/>
      <c r="J291" s="454"/>
      <c r="K291" s="454"/>
      <c r="L291" s="454"/>
      <c r="M291" s="454"/>
      <c r="N291" s="454"/>
      <c r="O291" s="454"/>
      <c r="P291" s="454"/>
      <c r="Q291" s="454"/>
      <c r="R291" s="454"/>
      <c r="S291" s="454"/>
      <c r="T291" s="454"/>
      <c r="U291" s="454"/>
      <c r="V291" s="454"/>
      <c r="W291" s="454"/>
      <c r="X291" s="454"/>
      <c r="Y291" s="454"/>
      <c r="Z291" s="454"/>
      <c r="AA291" s="454"/>
    </row>
    <row r="292" spans="1:27" ht="15.6">
      <c r="A292" s="529"/>
      <c r="B292" s="529"/>
      <c r="C292" s="529"/>
      <c r="D292" s="529"/>
      <c r="E292" s="529"/>
      <c r="F292" s="529"/>
      <c r="G292" s="529"/>
      <c r="H292" s="529"/>
      <c r="I292" s="454"/>
      <c r="J292" s="454"/>
      <c r="K292" s="454"/>
      <c r="L292" s="454"/>
      <c r="M292" s="454"/>
      <c r="N292" s="454"/>
      <c r="O292" s="454"/>
      <c r="P292" s="454"/>
      <c r="Q292" s="454"/>
      <c r="R292" s="454"/>
      <c r="S292" s="454"/>
      <c r="T292" s="454"/>
      <c r="U292" s="454"/>
      <c r="V292" s="454"/>
      <c r="W292" s="454"/>
      <c r="X292" s="454"/>
      <c r="Y292" s="454"/>
      <c r="Z292" s="454"/>
      <c r="AA292" s="454"/>
    </row>
    <row r="293" spans="1:27" ht="15.6">
      <c r="A293" s="529"/>
      <c r="B293" s="529"/>
      <c r="C293" s="529"/>
      <c r="D293" s="529"/>
      <c r="E293" s="529"/>
      <c r="F293" s="529"/>
      <c r="G293" s="529"/>
      <c r="H293" s="529"/>
      <c r="I293" s="454"/>
      <c r="J293" s="454"/>
      <c r="K293" s="454"/>
      <c r="L293" s="454"/>
      <c r="M293" s="454"/>
      <c r="N293" s="454"/>
      <c r="O293" s="454"/>
      <c r="P293" s="454"/>
      <c r="Q293" s="454"/>
      <c r="R293" s="454"/>
      <c r="S293" s="454"/>
      <c r="T293" s="454"/>
      <c r="U293" s="454"/>
      <c r="V293" s="454"/>
      <c r="W293" s="454"/>
      <c r="X293" s="454"/>
      <c r="Y293" s="454"/>
      <c r="Z293" s="454"/>
      <c r="AA293" s="454"/>
    </row>
    <row r="294" spans="1:27" ht="15.6">
      <c r="A294" s="529"/>
      <c r="B294" s="529"/>
      <c r="C294" s="529"/>
      <c r="D294" s="529"/>
      <c r="E294" s="529"/>
      <c r="F294" s="529"/>
      <c r="G294" s="529"/>
      <c r="H294" s="529"/>
      <c r="I294" s="454"/>
      <c r="J294" s="454"/>
      <c r="K294" s="454"/>
      <c r="L294" s="454"/>
      <c r="M294" s="454"/>
      <c r="N294" s="454"/>
      <c r="O294" s="454"/>
      <c r="P294" s="454"/>
      <c r="Q294" s="454"/>
      <c r="R294" s="454"/>
      <c r="S294" s="454"/>
      <c r="T294" s="454"/>
      <c r="U294" s="454"/>
      <c r="V294" s="454"/>
      <c r="W294" s="454"/>
      <c r="X294" s="454"/>
      <c r="Y294" s="454"/>
      <c r="Z294" s="454"/>
      <c r="AA294" s="454"/>
    </row>
    <row r="295" spans="1:27" ht="15.6">
      <c r="A295" s="529"/>
      <c r="B295" s="529"/>
      <c r="C295" s="529"/>
      <c r="D295" s="529"/>
      <c r="E295" s="529"/>
      <c r="F295" s="529"/>
      <c r="G295" s="529"/>
      <c r="H295" s="529"/>
      <c r="I295" s="454"/>
      <c r="J295" s="454"/>
      <c r="K295" s="454"/>
      <c r="L295" s="454"/>
      <c r="M295" s="454"/>
      <c r="N295" s="454"/>
      <c r="O295" s="454"/>
      <c r="P295" s="454"/>
      <c r="Q295" s="454"/>
      <c r="R295" s="454"/>
      <c r="S295" s="454"/>
      <c r="T295" s="454"/>
      <c r="U295" s="454"/>
      <c r="V295" s="454"/>
      <c r="W295" s="454"/>
      <c r="X295" s="454"/>
      <c r="Y295" s="454"/>
      <c r="Z295" s="454"/>
      <c r="AA295" s="454"/>
    </row>
    <row r="296" spans="1:27" ht="15.6">
      <c r="A296" s="529"/>
      <c r="B296" s="529"/>
      <c r="C296" s="529"/>
      <c r="D296" s="529"/>
      <c r="E296" s="529"/>
      <c r="F296" s="529"/>
      <c r="G296" s="529"/>
      <c r="H296" s="529"/>
      <c r="I296" s="454"/>
      <c r="J296" s="454"/>
      <c r="K296" s="454"/>
      <c r="L296" s="454"/>
      <c r="M296" s="454"/>
      <c r="N296" s="454"/>
      <c r="O296" s="454"/>
      <c r="P296" s="454"/>
      <c r="Q296" s="454"/>
      <c r="R296" s="454"/>
      <c r="S296" s="454"/>
      <c r="T296" s="454"/>
      <c r="U296" s="454"/>
      <c r="V296" s="454"/>
      <c r="W296" s="454"/>
      <c r="X296" s="454"/>
      <c r="Y296" s="454"/>
      <c r="Z296" s="454"/>
      <c r="AA296" s="454"/>
    </row>
    <row r="297" spans="1:27" ht="15.6">
      <c r="A297" s="529"/>
      <c r="B297" s="529"/>
      <c r="C297" s="529"/>
      <c r="D297" s="529"/>
      <c r="E297" s="529"/>
      <c r="F297" s="529"/>
      <c r="G297" s="529"/>
      <c r="H297" s="529"/>
      <c r="I297" s="454"/>
      <c r="J297" s="454"/>
      <c r="K297" s="454"/>
      <c r="L297" s="454"/>
      <c r="M297" s="454"/>
      <c r="N297" s="454"/>
      <c r="O297" s="454"/>
      <c r="P297" s="454"/>
      <c r="Q297" s="454"/>
      <c r="R297" s="454"/>
      <c r="S297" s="454"/>
      <c r="T297" s="454"/>
      <c r="U297" s="454"/>
      <c r="V297" s="454"/>
      <c r="W297" s="454"/>
      <c r="X297" s="454"/>
      <c r="Y297" s="454"/>
      <c r="Z297" s="454"/>
      <c r="AA297" s="454"/>
    </row>
    <row r="298" spans="1:27" ht="15.6">
      <c r="A298" s="529"/>
      <c r="B298" s="529"/>
      <c r="C298" s="529"/>
      <c r="D298" s="529"/>
      <c r="E298" s="529"/>
      <c r="F298" s="529"/>
      <c r="G298" s="529"/>
      <c r="H298" s="529"/>
      <c r="I298" s="454"/>
      <c r="J298" s="454"/>
      <c r="K298" s="454"/>
      <c r="L298" s="454"/>
      <c r="M298" s="454"/>
      <c r="N298" s="454"/>
      <c r="O298" s="454"/>
      <c r="P298" s="454"/>
      <c r="Q298" s="454"/>
      <c r="R298" s="454"/>
      <c r="S298" s="454"/>
      <c r="T298" s="454"/>
      <c r="U298" s="454"/>
      <c r="V298" s="454"/>
      <c r="W298" s="454"/>
      <c r="X298" s="454"/>
      <c r="Y298" s="454"/>
      <c r="Z298" s="454"/>
      <c r="AA298" s="454"/>
    </row>
    <row r="299" spans="1:27" ht="15.6">
      <c r="A299" s="529"/>
      <c r="B299" s="529"/>
      <c r="C299" s="529"/>
      <c r="D299" s="529"/>
      <c r="E299" s="529"/>
      <c r="F299" s="529"/>
      <c r="G299" s="529"/>
      <c r="H299" s="529"/>
      <c r="I299" s="454"/>
      <c r="J299" s="454"/>
      <c r="K299" s="454"/>
      <c r="L299" s="454"/>
      <c r="M299" s="454"/>
      <c r="N299" s="454"/>
      <c r="O299" s="454"/>
      <c r="P299" s="454"/>
      <c r="Q299" s="454"/>
      <c r="R299" s="454"/>
      <c r="S299" s="454"/>
      <c r="T299" s="454"/>
      <c r="U299" s="454"/>
      <c r="V299" s="454"/>
      <c r="W299" s="454"/>
      <c r="X299" s="454"/>
      <c r="Y299" s="454"/>
      <c r="Z299" s="454"/>
      <c r="AA299" s="454"/>
    </row>
    <row r="300" spans="1:27" ht="15.6">
      <c r="A300" s="529"/>
      <c r="B300" s="529"/>
      <c r="C300" s="529"/>
      <c r="D300" s="529"/>
      <c r="E300" s="529"/>
      <c r="F300" s="529"/>
      <c r="G300" s="529"/>
      <c r="H300" s="529"/>
      <c r="I300" s="454"/>
      <c r="J300" s="454"/>
      <c r="K300" s="454"/>
      <c r="L300" s="454"/>
      <c r="M300" s="454"/>
      <c r="N300" s="454"/>
      <c r="O300" s="454"/>
      <c r="P300" s="454"/>
      <c r="Q300" s="454"/>
      <c r="R300" s="454"/>
      <c r="S300" s="454"/>
      <c r="T300" s="454"/>
      <c r="U300" s="454"/>
      <c r="V300" s="454"/>
      <c r="W300" s="454"/>
      <c r="X300" s="454"/>
      <c r="Y300" s="454"/>
      <c r="Z300" s="454"/>
      <c r="AA300" s="454"/>
    </row>
    <row r="301" spans="1:27" ht="15.6">
      <c r="A301" s="529"/>
      <c r="B301" s="529"/>
      <c r="C301" s="529"/>
      <c r="D301" s="529"/>
      <c r="E301" s="529"/>
      <c r="F301" s="529"/>
      <c r="G301" s="529"/>
      <c r="H301" s="529"/>
      <c r="I301" s="454"/>
      <c r="J301" s="454"/>
      <c r="K301" s="454"/>
      <c r="L301" s="454"/>
      <c r="M301" s="454"/>
      <c r="N301" s="454"/>
      <c r="O301" s="454"/>
      <c r="P301" s="454"/>
      <c r="Q301" s="454"/>
      <c r="R301" s="454"/>
      <c r="S301" s="454"/>
      <c r="T301" s="454"/>
      <c r="U301" s="454"/>
      <c r="V301" s="454"/>
      <c r="W301" s="454"/>
      <c r="X301" s="454"/>
      <c r="Y301" s="454"/>
      <c r="Z301" s="454"/>
      <c r="AA301" s="454"/>
    </row>
    <row r="302" spans="1:27" ht="15.6">
      <c r="A302" s="529"/>
      <c r="B302" s="529"/>
      <c r="C302" s="529"/>
      <c r="D302" s="529"/>
      <c r="E302" s="529"/>
      <c r="F302" s="529"/>
      <c r="G302" s="529"/>
      <c r="H302" s="529"/>
      <c r="I302" s="454"/>
      <c r="J302" s="454"/>
      <c r="K302" s="454"/>
      <c r="L302" s="454"/>
      <c r="M302" s="454"/>
      <c r="N302" s="454"/>
      <c r="O302" s="454"/>
      <c r="P302" s="454"/>
      <c r="Q302" s="454"/>
      <c r="R302" s="454"/>
      <c r="S302" s="454"/>
      <c r="T302" s="454"/>
      <c r="U302" s="454"/>
      <c r="V302" s="454"/>
      <c r="W302" s="454"/>
      <c r="X302" s="454"/>
      <c r="Y302" s="454"/>
      <c r="Z302" s="454"/>
      <c r="AA302" s="454"/>
    </row>
    <row r="303" spans="1:27" ht="15.6">
      <c r="A303" s="529"/>
      <c r="B303" s="529"/>
      <c r="C303" s="529"/>
      <c r="D303" s="529"/>
      <c r="E303" s="529"/>
      <c r="F303" s="529"/>
      <c r="G303" s="529"/>
      <c r="H303" s="529"/>
      <c r="I303" s="454"/>
      <c r="J303" s="454"/>
      <c r="K303" s="454"/>
      <c r="L303" s="454"/>
      <c r="M303" s="454"/>
      <c r="N303" s="454"/>
      <c r="O303" s="454"/>
      <c r="P303" s="454"/>
      <c r="Q303" s="454"/>
      <c r="R303" s="454"/>
      <c r="S303" s="454"/>
      <c r="T303" s="454"/>
      <c r="U303" s="454"/>
      <c r="V303" s="454"/>
      <c r="W303" s="454"/>
      <c r="X303" s="454"/>
      <c r="Y303" s="454"/>
      <c r="Z303" s="454"/>
      <c r="AA303" s="454"/>
    </row>
    <row r="304" spans="1:27" ht="15.6">
      <c r="A304" s="529"/>
      <c r="B304" s="529"/>
      <c r="C304" s="529"/>
      <c r="D304" s="529"/>
      <c r="E304" s="529"/>
      <c r="F304" s="529"/>
      <c r="G304" s="529"/>
      <c r="H304" s="529"/>
      <c r="I304" s="454"/>
      <c r="J304" s="454"/>
      <c r="K304" s="454"/>
      <c r="L304" s="454"/>
      <c r="M304" s="454"/>
      <c r="N304" s="454"/>
      <c r="O304" s="454"/>
      <c r="P304" s="454"/>
      <c r="Q304" s="454"/>
      <c r="R304" s="454"/>
      <c r="S304" s="454"/>
      <c r="T304" s="454"/>
      <c r="U304" s="454"/>
      <c r="V304" s="454"/>
      <c r="W304" s="454"/>
      <c r="X304" s="454"/>
      <c r="Y304" s="454"/>
      <c r="Z304" s="454"/>
      <c r="AA304" s="454"/>
    </row>
    <row r="305" spans="1:27" ht="15.6">
      <c r="A305" s="529"/>
      <c r="B305" s="529"/>
      <c r="C305" s="529"/>
      <c r="D305" s="529"/>
      <c r="E305" s="529"/>
      <c r="F305" s="529"/>
      <c r="G305" s="529"/>
      <c r="H305" s="529"/>
      <c r="I305" s="454"/>
      <c r="J305" s="454"/>
      <c r="K305" s="454"/>
      <c r="L305" s="454"/>
      <c r="M305" s="454"/>
      <c r="N305" s="454"/>
      <c r="O305" s="454"/>
      <c r="P305" s="454"/>
      <c r="Q305" s="454"/>
      <c r="R305" s="454"/>
      <c r="S305" s="454"/>
      <c r="T305" s="454"/>
      <c r="U305" s="454"/>
      <c r="V305" s="454"/>
      <c r="W305" s="454"/>
      <c r="X305" s="454"/>
      <c r="Y305" s="454"/>
      <c r="Z305" s="454"/>
      <c r="AA305" s="454"/>
    </row>
    <row r="306" spans="1:27" ht="15.6">
      <c r="A306" s="529"/>
      <c r="B306" s="529"/>
      <c r="C306" s="529"/>
      <c r="D306" s="529"/>
      <c r="E306" s="529"/>
      <c r="F306" s="529"/>
      <c r="G306" s="529"/>
      <c r="H306" s="529"/>
      <c r="I306" s="454"/>
      <c r="J306" s="454"/>
      <c r="K306" s="454"/>
      <c r="L306" s="454"/>
      <c r="M306" s="454"/>
      <c r="N306" s="454"/>
      <c r="O306" s="454"/>
      <c r="P306" s="454"/>
      <c r="Q306" s="454"/>
      <c r="R306" s="454"/>
      <c r="S306" s="454"/>
      <c r="T306" s="454"/>
      <c r="U306" s="454"/>
      <c r="V306" s="454"/>
      <c r="W306" s="454"/>
      <c r="X306" s="454"/>
      <c r="Y306" s="454"/>
      <c r="Z306" s="454"/>
      <c r="AA306" s="454"/>
    </row>
    <row r="307" spans="1:27" ht="15.6">
      <c r="A307" s="529"/>
      <c r="B307" s="529"/>
      <c r="C307" s="529"/>
      <c r="D307" s="529"/>
      <c r="E307" s="529"/>
      <c r="F307" s="529"/>
      <c r="G307" s="529"/>
      <c r="H307" s="529"/>
      <c r="I307" s="454"/>
      <c r="J307" s="454"/>
      <c r="K307" s="454"/>
      <c r="L307" s="454"/>
      <c r="M307" s="454"/>
      <c r="N307" s="454"/>
      <c r="O307" s="454"/>
      <c r="P307" s="454"/>
      <c r="Q307" s="454"/>
      <c r="R307" s="454"/>
      <c r="S307" s="454"/>
      <c r="T307" s="454"/>
      <c r="U307" s="454"/>
      <c r="V307" s="454"/>
      <c r="W307" s="454"/>
      <c r="X307" s="454"/>
      <c r="Y307" s="454"/>
      <c r="Z307" s="454"/>
      <c r="AA307" s="454"/>
    </row>
    <row r="308" spans="1:27" ht="15.6">
      <c r="A308" s="529"/>
      <c r="B308" s="529"/>
      <c r="C308" s="529"/>
      <c r="D308" s="529"/>
      <c r="E308" s="529"/>
      <c r="F308" s="529"/>
      <c r="G308" s="529"/>
      <c r="H308" s="529"/>
      <c r="I308" s="454"/>
      <c r="J308" s="454"/>
      <c r="K308" s="454"/>
      <c r="L308" s="454"/>
      <c r="M308" s="454"/>
      <c r="N308" s="454"/>
      <c r="O308" s="454"/>
      <c r="P308" s="454"/>
      <c r="Q308" s="454"/>
      <c r="R308" s="454"/>
      <c r="S308" s="454"/>
      <c r="T308" s="454"/>
      <c r="U308" s="454"/>
      <c r="V308" s="454"/>
      <c r="W308" s="454"/>
      <c r="X308" s="454"/>
      <c r="Y308" s="454"/>
      <c r="Z308" s="454"/>
      <c r="AA308" s="454"/>
    </row>
    <row r="309" spans="1:27" ht="15.6">
      <c r="A309" s="529"/>
      <c r="B309" s="529"/>
      <c r="C309" s="529"/>
      <c r="D309" s="529"/>
      <c r="E309" s="529"/>
      <c r="F309" s="529"/>
      <c r="G309" s="529"/>
      <c r="H309" s="529"/>
      <c r="I309" s="454"/>
      <c r="J309" s="454"/>
      <c r="K309" s="454"/>
      <c r="L309" s="454"/>
      <c r="M309" s="454"/>
      <c r="N309" s="454"/>
      <c r="O309" s="454"/>
      <c r="P309" s="454"/>
      <c r="Q309" s="454"/>
      <c r="R309" s="454"/>
      <c r="S309" s="454"/>
      <c r="T309" s="454"/>
      <c r="U309" s="454"/>
      <c r="V309" s="454"/>
      <c r="W309" s="454"/>
      <c r="X309" s="454"/>
      <c r="Y309" s="454"/>
      <c r="Z309" s="454"/>
      <c r="AA309" s="454"/>
    </row>
    <row r="310" spans="1:27" ht="15.6">
      <c r="A310" s="529"/>
      <c r="B310" s="529"/>
      <c r="C310" s="529"/>
      <c r="D310" s="529"/>
      <c r="E310" s="529"/>
      <c r="F310" s="529"/>
      <c r="G310" s="529"/>
      <c r="H310" s="529"/>
      <c r="I310" s="454"/>
      <c r="J310" s="454"/>
      <c r="K310" s="454"/>
      <c r="L310" s="454"/>
      <c r="M310" s="454"/>
      <c r="N310" s="454"/>
      <c r="O310" s="454"/>
      <c r="P310" s="454"/>
      <c r="Q310" s="454"/>
      <c r="R310" s="454"/>
      <c r="S310" s="454"/>
      <c r="T310" s="454"/>
      <c r="U310" s="454"/>
      <c r="V310" s="454"/>
      <c r="W310" s="454"/>
      <c r="X310" s="454"/>
      <c r="Y310" s="454"/>
      <c r="Z310" s="454"/>
      <c r="AA310" s="454"/>
    </row>
    <row r="311" spans="1:27" ht="15.6">
      <c r="A311" s="529"/>
      <c r="B311" s="529"/>
      <c r="C311" s="529"/>
      <c r="D311" s="529"/>
      <c r="E311" s="529"/>
      <c r="F311" s="529"/>
      <c r="G311" s="529"/>
      <c r="H311" s="529"/>
      <c r="I311" s="454"/>
      <c r="J311" s="454"/>
      <c r="K311" s="454"/>
      <c r="L311" s="454"/>
      <c r="M311" s="454"/>
      <c r="N311" s="454"/>
      <c r="O311" s="454"/>
      <c r="P311" s="454"/>
      <c r="Q311" s="454"/>
      <c r="R311" s="454"/>
      <c r="S311" s="454"/>
      <c r="T311" s="454"/>
      <c r="U311" s="454"/>
      <c r="V311" s="454"/>
      <c r="W311" s="454"/>
      <c r="X311" s="454"/>
      <c r="Y311" s="454"/>
      <c r="Z311" s="454"/>
      <c r="AA311" s="454"/>
    </row>
    <row r="312" spans="1:27" ht="15.6">
      <c r="A312" s="529"/>
      <c r="B312" s="529"/>
      <c r="C312" s="529"/>
      <c r="D312" s="529"/>
      <c r="E312" s="529"/>
      <c r="F312" s="529"/>
      <c r="G312" s="529"/>
      <c r="H312" s="529"/>
      <c r="I312" s="454"/>
      <c r="J312" s="454"/>
      <c r="K312" s="454"/>
      <c r="L312" s="454"/>
      <c r="M312" s="454"/>
      <c r="N312" s="454"/>
      <c r="O312" s="454"/>
      <c r="P312" s="454"/>
      <c r="Q312" s="454"/>
      <c r="R312" s="454"/>
      <c r="S312" s="454"/>
      <c r="T312" s="454"/>
      <c r="U312" s="454"/>
      <c r="V312" s="454"/>
      <c r="W312" s="454"/>
      <c r="X312" s="454"/>
      <c r="Y312" s="454"/>
      <c r="Z312" s="454"/>
      <c r="AA312" s="454"/>
    </row>
    <row r="313" spans="1:27" ht="15.6">
      <c r="A313" s="529"/>
      <c r="B313" s="529"/>
      <c r="C313" s="529"/>
      <c r="D313" s="529"/>
      <c r="E313" s="529"/>
      <c r="F313" s="529"/>
      <c r="G313" s="529"/>
      <c r="H313" s="529"/>
      <c r="I313" s="454"/>
      <c r="J313" s="454"/>
      <c r="K313" s="454"/>
      <c r="L313" s="454"/>
      <c r="M313" s="454"/>
      <c r="N313" s="454"/>
      <c r="O313" s="454"/>
      <c r="P313" s="454"/>
      <c r="Q313" s="454"/>
      <c r="R313" s="454"/>
      <c r="S313" s="454"/>
      <c r="T313" s="454"/>
      <c r="U313" s="454"/>
      <c r="V313" s="454"/>
      <c r="W313" s="454"/>
      <c r="X313" s="454"/>
      <c r="Y313" s="454"/>
      <c r="Z313" s="454"/>
      <c r="AA313" s="454"/>
    </row>
    <row r="314" spans="1:27" ht="15.6">
      <c r="A314" s="529"/>
      <c r="B314" s="529"/>
      <c r="C314" s="529"/>
      <c r="D314" s="529"/>
      <c r="E314" s="529"/>
      <c r="F314" s="529"/>
      <c r="G314" s="529"/>
      <c r="H314" s="529"/>
      <c r="I314" s="454"/>
      <c r="J314" s="454"/>
      <c r="K314" s="454"/>
      <c r="L314" s="454"/>
      <c r="M314" s="454"/>
      <c r="N314" s="454"/>
      <c r="O314" s="454"/>
      <c r="P314" s="454"/>
      <c r="Q314" s="454"/>
      <c r="R314" s="454"/>
      <c r="S314" s="454"/>
      <c r="T314" s="454"/>
      <c r="U314" s="454"/>
      <c r="V314" s="454"/>
      <c r="W314" s="454"/>
      <c r="X314" s="454"/>
      <c r="Y314" s="454"/>
      <c r="Z314" s="454"/>
      <c r="AA314" s="454"/>
    </row>
    <row r="315" spans="1:27" ht="15.6">
      <c r="A315" s="529"/>
      <c r="B315" s="529"/>
      <c r="C315" s="529"/>
      <c r="D315" s="529"/>
      <c r="E315" s="529"/>
      <c r="F315" s="529"/>
      <c r="G315" s="529"/>
      <c r="H315" s="529"/>
      <c r="I315" s="454"/>
      <c r="J315" s="454"/>
      <c r="K315" s="454"/>
      <c r="L315" s="454"/>
      <c r="M315" s="454"/>
      <c r="N315" s="454"/>
      <c r="O315" s="454"/>
      <c r="P315" s="454"/>
      <c r="Q315" s="454"/>
      <c r="R315" s="454"/>
      <c r="S315" s="454"/>
      <c r="T315" s="454"/>
      <c r="U315" s="454"/>
      <c r="V315" s="454"/>
      <c r="W315" s="454"/>
      <c r="X315" s="454"/>
      <c r="Y315" s="454"/>
      <c r="Z315" s="454"/>
      <c r="AA315" s="454"/>
    </row>
    <row r="316" spans="1:27" ht="15.6">
      <c r="A316" s="529"/>
      <c r="B316" s="529"/>
      <c r="C316" s="529"/>
      <c r="D316" s="529"/>
      <c r="E316" s="529"/>
      <c r="F316" s="529"/>
      <c r="G316" s="529"/>
      <c r="H316" s="529"/>
      <c r="I316" s="454"/>
      <c r="J316" s="454"/>
      <c r="K316" s="454"/>
      <c r="L316" s="454"/>
      <c r="M316" s="454"/>
      <c r="N316" s="454"/>
      <c r="O316" s="454"/>
      <c r="P316" s="454"/>
      <c r="Q316" s="454"/>
      <c r="R316" s="454"/>
      <c r="S316" s="454"/>
      <c r="T316" s="454"/>
      <c r="U316" s="454"/>
      <c r="V316" s="454"/>
      <c r="W316" s="454"/>
      <c r="X316" s="454"/>
      <c r="Y316" s="454"/>
      <c r="Z316" s="454"/>
      <c r="AA316" s="454"/>
    </row>
    <row r="317" spans="1:27" ht="15.6">
      <c r="A317" s="529"/>
      <c r="B317" s="529"/>
      <c r="C317" s="529"/>
      <c r="D317" s="529"/>
      <c r="E317" s="529"/>
      <c r="F317" s="529"/>
      <c r="G317" s="529"/>
      <c r="H317" s="529"/>
      <c r="I317" s="454"/>
      <c r="J317" s="454"/>
      <c r="K317" s="454"/>
      <c r="L317" s="454"/>
      <c r="M317" s="454"/>
      <c r="N317" s="454"/>
      <c r="O317" s="454"/>
      <c r="P317" s="454"/>
      <c r="Q317" s="454"/>
      <c r="R317" s="454"/>
      <c r="S317" s="454"/>
      <c r="T317" s="454"/>
      <c r="U317" s="454"/>
      <c r="V317" s="454"/>
      <c r="W317" s="454"/>
      <c r="X317" s="454"/>
      <c r="Y317" s="454"/>
      <c r="Z317" s="454"/>
      <c r="AA317" s="454"/>
    </row>
    <row r="318" spans="1:27" ht="15.6">
      <c r="A318" s="529"/>
      <c r="B318" s="529"/>
      <c r="C318" s="529"/>
      <c r="D318" s="529"/>
      <c r="E318" s="529"/>
      <c r="F318" s="529"/>
      <c r="G318" s="529"/>
      <c r="H318" s="529"/>
      <c r="I318" s="454"/>
      <c r="J318" s="454"/>
      <c r="K318" s="454"/>
      <c r="L318" s="454"/>
      <c r="M318" s="454"/>
      <c r="N318" s="454"/>
      <c r="O318" s="454"/>
      <c r="P318" s="454"/>
      <c r="Q318" s="454"/>
      <c r="R318" s="454"/>
      <c r="S318" s="454"/>
      <c r="T318" s="454"/>
      <c r="U318" s="454"/>
      <c r="V318" s="454"/>
      <c r="W318" s="454"/>
      <c r="X318" s="454"/>
      <c r="Y318" s="454"/>
      <c r="Z318" s="454"/>
      <c r="AA318" s="454"/>
    </row>
    <row r="319" spans="1:27" ht="15.6">
      <c r="A319" s="529"/>
      <c r="B319" s="529"/>
      <c r="C319" s="529"/>
      <c r="D319" s="529"/>
      <c r="E319" s="529"/>
      <c r="F319" s="529"/>
      <c r="G319" s="529"/>
      <c r="H319" s="529"/>
      <c r="I319" s="454"/>
      <c r="J319" s="454"/>
      <c r="K319" s="454"/>
      <c r="L319" s="454"/>
      <c r="M319" s="454"/>
      <c r="N319" s="454"/>
      <c r="O319" s="454"/>
      <c r="P319" s="454"/>
      <c r="Q319" s="454"/>
      <c r="R319" s="454"/>
      <c r="S319" s="454"/>
      <c r="T319" s="454"/>
      <c r="U319" s="454"/>
      <c r="V319" s="454"/>
      <c r="W319" s="454"/>
      <c r="X319" s="454"/>
      <c r="Y319" s="454"/>
      <c r="Z319" s="454"/>
      <c r="AA319" s="454"/>
    </row>
    <row r="320" spans="1:27" ht="15.6">
      <c r="A320" s="529"/>
      <c r="B320" s="529"/>
      <c r="C320" s="529"/>
      <c r="D320" s="529"/>
      <c r="E320" s="529"/>
      <c r="F320" s="529"/>
      <c r="G320" s="529"/>
      <c r="H320" s="529"/>
      <c r="I320" s="454"/>
      <c r="J320" s="454"/>
      <c r="K320" s="454"/>
      <c r="L320" s="454"/>
      <c r="M320" s="454"/>
      <c r="N320" s="454"/>
      <c r="O320" s="454"/>
      <c r="P320" s="454"/>
      <c r="Q320" s="454"/>
      <c r="R320" s="454"/>
      <c r="S320" s="454"/>
      <c r="T320" s="454"/>
      <c r="U320" s="454"/>
      <c r="V320" s="454"/>
      <c r="W320" s="454"/>
      <c r="X320" s="454"/>
      <c r="Y320" s="454"/>
      <c r="Z320" s="454"/>
      <c r="AA320" s="454"/>
    </row>
    <row r="321" spans="1:27" ht="15.6">
      <c r="A321" s="529"/>
      <c r="B321" s="529"/>
      <c r="C321" s="529"/>
      <c r="D321" s="529"/>
      <c r="E321" s="529"/>
      <c r="F321" s="529"/>
      <c r="G321" s="529"/>
      <c r="H321" s="529"/>
      <c r="I321" s="454"/>
      <c r="J321" s="454"/>
      <c r="K321" s="454"/>
      <c r="L321" s="454"/>
      <c r="M321" s="454"/>
      <c r="N321" s="454"/>
      <c r="O321" s="454"/>
      <c r="P321" s="454"/>
      <c r="Q321" s="454"/>
      <c r="R321" s="454"/>
      <c r="S321" s="454"/>
      <c r="T321" s="454"/>
      <c r="U321" s="454"/>
      <c r="V321" s="454"/>
      <c r="W321" s="454"/>
      <c r="X321" s="454"/>
      <c r="Y321" s="454"/>
      <c r="Z321" s="454"/>
      <c r="AA321" s="454"/>
    </row>
    <row r="322" spans="1:27" ht="15.6">
      <c r="A322" s="529"/>
      <c r="B322" s="529"/>
      <c r="C322" s="529"/>
      <c r="D322" s="529"/>
      <c r="E322" s="529"/>
      <c r="F322" s="529"/>
      <c r="G322" s="529"/>
      <c r="H322" s="529"/>
      <c r="I322" s="454"/>
      <c r="J322" s="454"/>
      <c r="K322" s="454"/>
      <c r="L322" s="454"/>
      <c r="M322" s="454"/>
      <c r="N322" s="454"/>
      <c r="O322" s="454"/>
      <c r="P322" s="454"/>
      <c r="Q322" s="454"/>
      <c r="R322" s="454"/>
      <c r="S322" s="454"/>
      <c r="T322" s="454"/>
      <c r="U322" s="454"/>
      <c r="V322" s="454"/>
      <c r="W322" s="454"/>
      <c r="X322" s="454"/>
      <c r="Y322" s="454"/>
      <c r="Z322" s="454"/>
      <c r="AA322" s="454"/>
    </row>
    <row r="323" spans="1:27" ht="15.6">
      <c r="A323" s="529"/>
      <c r="B323" s="529"/>
      <c r="C323" s="529"/>
      <c r="D323" s="529"/>
      <c r="E323" s="529"/>
      <c r="F323" s="529"/>
      <c r="G323" s="529"/>
      <c r="H323" s="529"/>
      <c r="I323" s="454"/>
      <c r="J323" s="454"/>
      <c r="K323" s="454"/>
      <c r="L323" s="454"/>
      <c r="M323" s="454"/>
      <c r="N323" s="454"/>
      <c r="O323" s="454"/>
      <c r="P323" s="454"/>
      <c r="Q323" s="454"/>
      <c r="R323" s="454"/>
      <c r="S323" s="454"/>
      <c r="T323" s="454"/>
      <c r="U323" s="454"/>
      <c r="V323" s="454"/>
      <c r="W323" s="454"/>
      <c r="X323" s="454"/>
      <c r="Y323" s="454"/>
      <c r="Z323" s="454"/>
      <c r="AA323" s="454"/>
    </row>
    <row r="324" spans="1:27" ht="15.6">
      <c r="A324" s="529"/>
      <c r="B324" s="529"/>
      <c r="C324" s="529"/>
      <c r="D324" s="529"/>
      <c r="E324" s="529"/>
      <c r="F324" s="529"/>
      <c r="G324" s="529"/>
      <c r="H324" s="529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454"/>
      <c r="AA324" s="454"/>
    </row>
    <row r="325" spans="1:27" ht="15.6">
      <c r="A325" s="529"/>
      <c r="B325" s="529"/>
      <c r="C325" s="529"/>
      <c r="D325" s="529"/>
      <c r="E325" s="529"/>
      <c r="F325" s="529"/>
      <c r="G325" s="529"/>
      <c r="H325" s="529"/>
      <c r="I325" s="454"/>
      <c r="J325" s="454"/>
      <c r="K325" s="454"/>
      <c r="L325" s="454"/>
      <c r="M325" s="454"/>
      <c r="N325" s="454"/>
      <c r="O325" s="454"/>
      <c r="P325" s="454"/>
      <c r="Q325" s="454"/>
      <c r="R325" s="454"/>
      <c r="S325" s="454"/>
      <c r="T325" s="454"/>
      <c r="U325" s="454"/>
      <c r="V325" s="454"/>
      <c r="W325" s="454"/>
      <c r="X325" s="454"/>
      <c r="Y325" s="454"/>
      <c r="Z325" s="454"/>
      <c r="AA325" s="454"/>
    </row>
    <row r="326" spans="1:27" ht="15.6">
      <c r="A326" s="529"/>
      <c r="B326" s="529"/>
      <c r="C326" s="529"/>
      <c r="D326" s="529"/>
      <c r="E326" s="529"/>
      <c r="F326" s="529"/>
      <c r="G326" s="529"/>
      <c r="H326" s="529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454"/>
      <c r="AA326" s="454"/>
    </row>
    <row r="327" spans="1:27" ht="15.6">
      <c r="A327" s="529"/>
      <c r="B327" s="529"/>
      <c r="C327" s="529"/>
      <c r="D327" s="529"/>
      <c r="E327" s="529"/>
      <c r="F327" s="529"/>
      <c r="G327" s="529"/>
      <c r="H327" s="529"/>
      <c r="I327" s="454"/>
      <c r="J327" s="454"/>
      <c r="K327" s="454"/>
      <c r="L327" s="454"/>
      <c r="M327" s="454"/>
      <c r="N327" s="454"/>
      <c r="O327" s="454"/>
      <c r="P327" s="454"/>
      <c r="Q327" s="454"/>
      <c r="R327" s="454"/>
      <c r="S327" s="454"/>
      <c r="T327" s="454"/>
      <c r="U327" s="454"/>
      <c r="V327" s="454"/>
      <c r="W327" s="454"/>
      <c r="X327" s="454"/>
      <c r="Y327" s="454"/>
      <c r="Z327" s="454"/>
      <c r="AA327" s="454"/>
    </row>
    <row r="328" spans="1:27" ht="15.6">
      <c r="A328" s="529"/>
      <c r="B328" s="529"/>
      <c r="C328" s="529"/>
      <c r="D328" s="529"/>
      <c r="E328" s="529"/>
      <c r="F328" s="529"/>
      <c r="G328" s="529"/>
      <c r="H328" s="529"/>
      <c r="I328" s="454"/>
      <c r="J328" s="454"/>
      <c r="K328" s="454"/>
      <c r="L328" s="454"/>
      <c r="M328" s="454"/>
      <c r="N328" s="454"/>
      <c r="O328" s="454"/>
      <c r="P328" s="454"/>
      <c r="Q328" s="454"/>
      <c r="R328" s="454"/>
      <c r="S328" s="454"/>
      <c r="T328" s="454"/>
      <c r="U328" s="454"/>
      <c r="V328" s="454"/>
      <c r="W328" s="454"/>
      <c r="X328" s="454"/>
      <c r="Y328" s="454"/>
      <c r="Z328" s="454"/>
      <c r="AA328" s="454"/>
    </row>
    <row r="329" spans="1:27" ht="15.6">
      <c r="A329" s="529"/>
      <c r="B329" s="529"/>
      <c r="C329" s="529"/>
      <c r="D329" s="529"/>
      <c r="E329" s="529"/>
      <c r="F329" s="529"/>
      <c r="G329" s="529"/>
      <c r="H329" s="529"/>
      <c r="I329" s="454"/>
      <c r="J329" s="454"/>
      <c r="K329" s="454"/>
      <c r="L329" s="454"/>
      <c r="M329" s="454"/>
      <c r="N329" s="454"/>
      <c r="O329" s="454"/>
      <c r="P329" s="454"/>
      <c r="Q329" s="454"/>
      <c r="R329" s="454"/>
      <c r="S329" s="454"/>
      <c r="T329" s="454"/>
      <c r="U329" s="454"/>
      <c r="V329" s="454"/>
      <c r="W329" s="454"/>
      <c r="X329" s="454"/>
      <c r="Y329" s="454"/>
      <c r="Z329" s="454"/>
      <c r="AA329" s="454"/>
    </row>
    <row r="330" spans="1:27" ht="15.6">
      <c r="A330" s="529"/>
      <c r="B330" s="529"/>
      <c r="C330" s="529"/>
      <c r="D330" s="529"/>
      <c r="E330" s="529"/>
      <c r="F330" s="529"/>
      <c r="G330" s="529"/>
      <c r="H330" s="529"/>
      <c r="I330" s="454"/>
      <c r="J330" s="454"/>
      <c r="K330" s="454"/>
      <c r="L330" s="454"/>
      <c r="M330" s="454"/>
      <c r="N330" s="454"/>
      <c r="O330" s="454"/>
      <c r="P330" s="454"/>
      <c r="Q330" s="454"/>
      <c r="R330" s="454"/>
      <c r="S330" s="454"/>
      <c r="T330" s="454"/>
      <c r="U330" s="454"/>
      <c r="V330" s="454"/>
      <c r="W330" s="454"/>
      <c r="X330" s="454"/>
      <c r="Y330" s="454"/>
      <c r="Z330" s="454"/>
      <c r="AA330" s="454"/>
    </row>
    <row r="331" spans="1:27" ht="15.6">
      <c r="A331" s="529"/>
      <c r="B331" s="529"/>
      <c r="C331" s="529"/>
      <c r="D331" s="529"/>
      <c r="E331" s="529"/>
      <c r="F331" s="529"/>
      <c r="G331" s="529"/>
      <c r="H331" s="529"/>
      <c r="I331" s="454"/>
      <c r="J331" s="454"/>
      <c r="K331" s="454"/>
      <c r="L331" s="454"/>
      <c r="M331" s="454"/>
      <c r="N331" s="454"/>
      <c r="O331" s="454"/>
      <c r="P331" s="454"/>
      <c r="Q331" s="454"/>
      <c r="R331" s="454"/>
      <c r="S331" s="454"/>
      <c r="T331" s="454"/>
      <c r="U331" s="454"/>
      <c r="V331" s="454"/>
      <c r="W331" s="454"/>
      <c r="X331" s="454"/>
      <c r="Y331" s="454"/>
      <c r="Z331" s="454"/>
      <c r="AA331" s="454"/>
    </row>
    <row r="332" spans="1:27" ht="15.6">
      <c r="A332" s="529"/>
      <c r="B332" s="529"/>
      <c r="C332" s="529"/>
      <c r="D332" s="529"/>
      <c r="E332" s="529"/>
      <c r="F332" s="529"/>
      <c r="G332" s="529"/>
      <c r="H332" s="529"/>
      <c r="I332" s="454"/>
      <c r="J332" s="454"/>
      <c r="K332" s="454"/>
      <c r="L332" s="454"/>
      <c r="M332" s="454"/>
      <c r="N332" s="454"/>
      <c r="O332" s="454"/>
      <c r="P332" s="454"/>
      <c r="Q332" s="454"/>
      <c r="R332" s="454"/>
      <c r="S332" s="454"/>
      <c r="T332" s="454"/>
      <c r="U332" s="454"/>
      <c r="V332" s="454"/>
      <c r="W332" s="454"/>
      <c r="X332" s="454"/>
      <c r="Y332" s="454"/>
      <c r="Z332" s="454"/>
      <c r="AA332" s="454"/>
    </row>
    <row r="333" spans="1:27" ht="15.6">
      <c r="A333" s="529"/>
      <c r="B333" s="529"/>
      <c r="C333" s="529"/>
      <c r="D333" s="529"/>
      <c r="E333" s="529"/>
      <c r="F333" s="529"/>
      <c r="G333" s="529"/>
      <c r="H333" s="529"/>
      <c r="I333" s="454"/>
      <c r="J333" s="454"/>
      <c r="K333" s="454"/>
      <c r="L333" s="454"/>
      <c r="M333" s="454"/>
      <c r="N333" s="454"/>
      <c r="O333" s="454"/>
      <c r="P333" s="454"/>
      <c r="Q333" s="454"/>
      <c r="R333" s="454"/>
      <c r="S333" s="454"/>
      <c r="T333" s="454"/>
      <c r="U333" s="454"/>
      <c r="V333" s="454"/>
      <c r="W333" s="454"/>
      <c r="X333" s="454"/>
      <c r="Y333" s="454"/>
      <c r="Z333" s="454"/>
      <c r="AA333" s="454"/>
    </row>
    <row r="334" spans="1:27" ht="15.6">
      <c r="A334" s="529"/>
      <c r="B334" s="529"/>
      <c r="C334" s="529"/>
      <c r="D334" s="529"/>
      <c r="E334" s="529"/>
      <c r="F334" s="529"/>
      <c r="G334" s="529"/>
      <c r="H334" s="529"/>
      <c r="I334" s="454"/>
      <c r="J334" s="454"/>
      <c r="K334" s="454"/>
      <c r="L334" s="454"/>
      <c r="M334" s="454"/>
      <c r="N334" s="454"/>
      <c r="O334" s="454"/>
      <c r="P334" s="454"/>
      <c r="Q334" s="454"/>
      <c r="R334" s="454"/>
      <c r="S334" s="454"/>
      <c r="T334" s="454"/>
      <c r="U334" s="454"/>
      <c r="V334" s="454"/>
      <c r="W334" s="454"/>
      <c r="X334" s="454"/>
      <c r="Y334" s="454"/>
      <c r="Z334" s="454"/>
      <c r="AA334" s="454"/>
    </row>
    <row r="335" spans="1:27" ht="15.6">
      <c r="A335" s="529"/>
      <c r="B335" s="529"/>
      <c r="C335" s="529"/>
      <c r="D335" s="529"/>
      <c r="E335" s="529"/>
      <c r="F335" s="529"/>
      <c r="G335" s="529"/>
      <c r="H335" s="529"/>
      <c r="I335" s="454"/>
      <c r="J335" s="454"/>
      <c r="K335" s="454"/>
      <c r="L335" s="454"/>
      <c r="M335" s="454"/>
      <c r="N335" s="454"/>
      <c r="O335" s="454"/>
      <c r="P335" s="454"/>
      <c r="Q335" s="454"/>
      <c r="R335" s="454"/>
      <c r="S335" s="454"/>
      <c r="T335" s="454"/>
      <c r="U335" s="454"/>
      <c r="V335" s="454"/>
      <c r="W335" s="454"/>
      <c r="X335" s="454"/>
      <c r="Y335" s="454"/>
      <c r="Z335" s="454"/>
      <c r="AA335" s="454"/>
    </row>
    <row r="336" spans="1:27" ht="15.6">
      <c r="A336" s="529"/>
      <c r="B336" s="529"/>
      <c r="C336" s="529"/>
      <c r="D336" s="529"/>
      <c r="E336" s="529"/>
      <c r="F336" s="529"/>
      <c r="G336" s="529"/>
      <c r="H336" s="529"/>
      <c r="I336" s="454"/>
      <c r="J336" s="454"/>
      <c r="K336" s="454"/>
      <c r="L336" s="454"/>
      <c r="M336" s="454"/>
      <c r="N336" s="454"/>
      <c r="O336" s="454"/>
      <c r="P336" s="454"/>
      <c r="Q336" s="454"/>
      <c r="R336" s="454"/>
      <c r="S336" s="454"/>
      <c r="T336" s="454"/>
      <c r="U336" s="454"/>
      <c r="V336" s="454"/>
      <c r="W336" s="454"/>
      <c r="X336" s="454"/>
      <c r="Y336" s="454"/>
      <c r="Z336" s="454"/>
      <c r="AA336" s="454"/>
    </row>
    <row r="337" spans="1:27" ht="15.6">
      <c r="A337" s="529"/>
      <c r="B337" s="529"/>
      <c r="C337" s="529"/>
      <c r="D337" s="529"/>
      <c r="E337" s="529"/>
      <c r="F337" s="529"/>
      <c r="G337" s="529"/>
      <c r="H337" s="529"/>
      <c r="I337" s="454"/>
      <c r="J337" s="454"/>
      <c r="K337" s="454"/>
      <c r="L337" s="454"/>
      <c r="M337" s="454"/>
      <c r="N337" s="454"/>
      <c r="O337" s="454"/>
      <c r="P337" s="454"/>
      <c r="Q337" s="454"/>
      <c r="R337" s="454"/>
      <c r="S337" s="454"/>
      <c r="T337" s="454"/>
      <c r="U337" s="454"/>
      <c r="V337" s="454"/>
      <c r="W337" s="454"/>
      <c r="X337" s="454"/>
      <c r="Y337" s="454"/>
      <c r="Z337" s="454"/>
      <c r="AA337" s="454"/>
    </row>
    <row r="338" spans="1:27" ht="15.6">
      <c r="A338" s="529"/>
      <c r="B338" s="529"/>
      <c r="C338" s="529"/>
      <c r="D338" s="529"/>
      <c r="E338" s="529"/>
      <c r="F338" s="529"/>
      <c r="G338" s="529"/>
      <c r="H338" s="529"/>
      <c r="I338" s="454"/>
      <c r="J338" s="454"/>
      <c r="K338" s="454"/>
      <c r="L338" s="454"/>
      <c r="M338" s="454"/>
      <c r="N338" s="454"/>
      <c r="O338" s="454"/>
      <c r="P338" s="454"/>
      <c r="Q338" s="454"/>
      <c r="R338" s="454"/>
      <c r="S338" s="454"/>
      <c r="T338" s="454"/>
      <c r="U338" s="454"/>
      <c r="V338" s="454"/>
      <c r="W338" s="454"/>
      <c r="X338" s="454"/>
      <c r="Y338" s="454"/>
      <c r="Z338" s="454"/>
      <c r="AA338" s="454"/>
    </row>
    <row r="339" spans="1:27" ht="15.6">
      <c r="A339" s="529"/>
      <c r="B339" s="529"/>
      <c r="C339" s="529"/>
      <c r="D339" s="529"/>
      <c r="E339" s="529"/>
      <c r="F339" s="529"/>
      <c r="G339" s="529"/>
      <c r="H339" s="529"/>
      <c r="I339" s="454"/>
      <c r="J339" s="454"/>
      <c r="K339" s="454"/>
      <c r="L339" s="454"/>
      <c r="M339" s="454"/>
      <c r="N339" s="454"/>
      <c r="O339" s="454"/>
      <c r="P339" s="454"/>
      <c r="Q339" s="454"/>
      <c r="R339" s="454"/>
      <c r="S339" s="454"/>
      <c r="T339" s="454"/>
      <c r="U339" s="454"/>
      <c r="V339" s="454"/>
      <c r="W339" s="454"/>
      <c r="X339" s="454"/>
      <c r="Y339" s="454"/>
      <c r="Z339" s="454"/>
      <c r="AA339" s="454"/>
    </row>
    <row r="340" spans="1:27" ht="15.6">
      <c r="A340" s="529"/>
      <c r="B340" s="529"/>
      <c r="C340" s="529"/>
      <c r="D340" s="529"/>
      <c r="E340" s="529"/>
      <c r="F340" s="529"/>
      <c r="G340" s="529"/>
      <c r="H340" s="529"/>
      <c r="I340" s="454"/>
      <c r="J340" s="454"/>
      <c r="K340" s="454"/>
      <c r="L340" s="454"/>
      <c r="M340" s="454"/>
      <c r="N340" s="454"/>
      <c r="O340" s="454"/>
      <c r="P340" s="454"/>
      <c r="Q340" s="454"/>
      <c r="R340" s="454"/>
      <c r="S340" s="454"/>
      <c r="T340" s="454"/>
      <c r="U340" s="454"/>
      <c r="V340" s="454"/>
      <c r="W340" s="454"/>
      <c r="X340" s="454"/>
      <c r="Y340" s="454"/>
      <c r="Z340" s="454"/>
      <c r="AA340" s="454"/>
    </row>
    <row r="341" spans="1:27" ht="15.6">
      <c r="A341" s="529"/>
      <c r="B341" s="529"/>
      <c r="C341" s="529"/>
      <c r="D341" s="529"/>
      <c r="E341" s="529"/>
      <c r="F341" s="529"/>
      <c r="G341" s="529"/>
      <c r="H341" s="529"/>
      <c r="I341" s="454"/>
      <c r="J341" s="454"/>
      <c r="K341" s="454"/>
      <c r="L341" s="454"/>
      <c r="M341" s="454"/>
      <c r="N341" s="454"/>
      <c r="O341" s="454"/>
      <c r="P341" s="454"/>
      <c r="Q341" s="454"/>
      <c r="R341" s="454"/>
      <c r="S341" s="454"/>
      <c r="T341" s="454"/>
      <c r="U341" s="454"/>
      <c r="V341" s="454"/>
      <c r="W341" s="454"/>
      <c r="X341" s="454"/>
      <c r="Y341" s="454"/>
      <c r="Z341" s="454"/>
      <c r="AA341" s="454"/>
    </row>
    <row r="342" spans="1:27" ht="15.6">
      <c r="A342" s="529"/>
      <c r="B342" s="529"/>
      <c r="C342" s="529"/>
      <c r="D342" s="529"/>
      <c r="E342" s="529"/>
      <c r="F342" s="529"/>
      <c r="G342" s="529"/>
      <c r="H342" s="529"/>
      <c r="I342" s="454"/>
      <c r="J342" s="454"/>
      <c r="K342" s="454"/>
      <c r="L342" s="454"/>
      <c r="M342" s="454"/>
      <c r="N342" s="454"/>
      <c r="O342" s="454"/>
      <c r="P342" s="454"/>
      <c r="Q342" s="454"/>
      <c r="R342" s="454"/>
      <c r="S342" s="454"/>
      <c r="T342" s="454"/>
      <c r="U342" s="454"/>
      <c r="V342" s="454"/>
      <c r="W342" s="454"/>
      <c r="X342" s="454"/>
      <c r="Y342" s="454"/>
      <c r="Z342" s="454"/>
      <c r="AA342" s="454"/>
    </row>
    <row r="343" spans="1:27" ht="15.6">
      <c r="A343" s="529"/>
      <c r="B343" s="529"/>
      <c r="C343" s="529"/>
      <c r="D343" s="529"/>
      <c r="E343" s="529"/>
      <c r="F343" s="529"/>
      <c r="G343" s="529"/>
      <c r="H343" s="529"/>
      <c r="I343" s="454"/>
      <c r="J343" s="454"/>
      <c r="K343" s="454"/>
      <c r="L343" s="454"/>
      <c r="M343" s="454"/>
      <c r="N343" s="454"/>
      <c r="O343" s="454"/>
      <c r="P343" s="454"/>
      <c r="Q343" s="454"/>
      <c r="R343" s="454"/>
      <c r="S343" s="454"/>
      <c r="T343" s="454"/>
      <c r="U343" s="454"/>
      <c r="V343" s="454"/>
      <c r="W343" s="454"/>
      <c r="X343" s="454"/>
      <c r="Y343" s="454"/>
      <c r="Z343" s="454"/>
      <c r="AA343" s="454"/>
    </row>
    <row r="344" spans="1:27" ht="15.6">
      <c r="A344" s="529"/>
      <c r="B344" s="529"/>
      <c r="C344" s="529"/>
      <c r="D344" s="529"/>
      <c r="E344" s="529"/>
      <c r="F344" s="529"/>
      <c r="G344" s="529"/>
      <c r="H344" s="529"/>
      <c r="I344" s="454"/>
      <c r="J344" s="454"/>
      <c r="K344" s="454"/>
      <c r="L344" s="454"/>
      <c r="M344" s="454"/>
      <c r="N344" s="454"/>
      <c r="O344" s="454"/>
      <c r="P344" s="454"/>
      <c r="Q344" s="454"/>
      <c r="R344" s="454"/>
      <c r="S344" s="454"/>
      <c r="T344" s="454"/>
      <c r="U344" s="454"/>
      <c r="V344" s="454"/>
      <c r="W344" s="454"/>
      <c r="X344" s="454"/>
      <c r="Y344" s="454"/>
      <c r="Z344" s="454"/>
      <c r="AA344" s="454"/>
    </row>
    <row r="345" spans="1:27" ht="15.6">
      <c r="A345" s="529"/>
      <c r="B345" s="529"/>
      <c r="C345" s="529"/>
      <c r="D345" s="529"/>
      <c r="E345" s="529"/>
      <c r="F345" s="529"/>
      <c r="G345" s="529"/>
      <c r="H345" s="529"/>
      <c r="I345" s="454"/>
      <c r="J345" s="454"/>
      <c r="K345" s="454"/>
      <c r="L345" s="454"/>
      <c r="M345" s="454"/>
      <c r="N345" s="454"/>
      <c r="O345" s="454"/>
      <c r="P345" s="454"/>
      <c r="Q345" s="454"/>
      <c r="R345" s="454"/>
      <c r="S345" s="454"/>
      <c r="T345" s="454"/>
      <c r="U345" s="454"/>
      <c r="V345" s="454"/>
      <c r="W345" s="454"/>
      <c r="X345" s="454"/>
      <c r="Y345" s="454"/>
      <c r="Z345" s="454"/>
      <c r="AA345" s="454"/>
    </row>
    <row r="346" spans="1:27" ht="15.6">
      <c r="A346" s="529"/>
      <c r="B346" s="529"/>
      <c r="C346" s="529"/>
      <c r="D346" s="529"/>
      <c r="E346" s="529"/>
      <c r="F346" s="529"/>
      <c r="G346" s="529"/>
      <c r="H346" s="529"/>
      <c r="I346" s="454"/>
      <c r="J346" s="454"/>
      <c r="K346" s="454"/>
      <c r="L346" s="454"/>
      <c r="M346" s="454"/>
      <c r="N346" s="454"/>
      <c r="O346" s="454"/>
      <c r="P346" s="454"/>
      <c r="Q346" s="454"/>
      <c r="R346" s="454"/>
      <c r="S346" s="454"/>
      <c r="T346" s="454"/>
      <c r="U346" s="454"/>
      <c r="V346" s="454"/>
      <c r="W346" s="454"/>
      <c r="X346" s="454"/>
      <c r="Y346" s="454"/>
      <c r="Z346" s="454"/>
      <c r="AA346" s="454"/>
    </row>
    <row r="347" spans="1:27" ht="15.6">
      <c r="A347" s="529"/>
      <c r="B347" s="529"/>
      <c r="C347" s="529"/>
      <c r="D347" s="529"/>
      <c r="E347" s="529"/>
      <c r="F347" s="529"/>
      <c r="G347" s="529"/>
      <c r="H347" s="529"/>
      <c r="I347" s="454"/>
      <c r="J347" s="454"/>
      <c r="K347" s="454"/>
      <c r="L347" s="454"/>
      <c r="M347" s="454"/>
      <c r="N347" s="454"/>
      <c r="O347" s="454"/>
      <c r="P347" s="454"/>
      <c r="Q347" s="454"/>
      <c r="R347" s="454"/>
      <c r="S347" s="454"/>
      <c r="T347" s="454"/>
      <c r="U347" s="454"/>
      <c r="V347" s="454"/>
      <c r="W347" s="454"/>
      <c r="X347" s="454"/>
      <c r="Y347" s="454"/>
      <c r="Z347" s="454"/>
      <c r="AA347" s="454"/>
    </row>
    <row r="348" spans="1:27" ht="15.6">
      <c r="A348" s="529"/>
      <c r="B348" s="529"/>
      <c r="C348" s="529"/>
      <c r="D348" s="529"/>
      <c r="E348" s="529"/>
      <c r="F348" s="529"/>
      <c r="G348" s="529"/>
      <c r="H348" s="529"/>
      <c r="I348" s="454"/>
      <c r="J348" s="454"/>
      <c r="K348" s="454"/>
      <c r="L348" s="454"/>
      <c r="M348" s="454"/>
      <c r="N348" s="454"/>
      <c r="O348" s="454"/>
      <c r="P348" s="454"/>
      <c r="Q348" s="454"/>
      <c r="R348" s="454"/>
      <c r="S348" s="454"/>
      <c r="T348" s="454"/>
      <c r="U348" s="454"/>
      <c r="V348" s="454"/>
      <c r="W348" s="454"/>
      <c r="X348" s="454"/>
      <c r="Y348" s="454"/>
      <c r="Z348" s="454"/>
      <c r="AA348" s="454"/>
    </row>
    <row r="349" spans="1:27" ht="15.6">
      <c r="A349" s="529"/>
      <c r="B349" s="529"/>
      <c r="C349" s="529"/>
      <c r="D349" s="529"/>
      <c r="E349" s="529"/>
      <c r="F349" s="529"/>
      <c r="G349" s="529"/>
      <c r="H349" s="529"/>
      <c r="I349" s="454"/>
      <c r="J349" s="454"/>
      <c r="K349" s="454"/>
      <c r="L349" s="454"/>
      <c r="M349" s="454"/>
      <c r="N349" s="454"/>
      <c r="O349" s="454"/>
      <c r="P349" s="454"/>
      <c r="Q349" s="454"/>
      <c r="R349" s="454"/>
      <c r="S349" s="454"/>
      <c r="T349" s="454"/>
      <c r="U349" s="454"/>
      <c r="V349" s="454"/>
      <c r="W349" s="454"/>
      <c r="X349" s="454"/>
      <c r="Y349" s="454"/>
      <c r="Z349" s="454"/>
      <c r="AA349" s="454"/>
    </row>
    <row r="350" spans="1:27" ht="15.6">
      <c r="A350" s="529"/>
      <c r="B350" s="529"/>
      <c r="C350" s="529"/>
      <c r="D350" s="529"/>
      <c r="E350" s="529"/>
      <c r="F350" s="529"/>
      <c r="G350" s="529"/>
      <c r="H350" s="529"/>
      <c r="I350" s="454"/>
      <c r="J350" s="454"/>
      <c r="K350" s="454"/>
      <c r="L350" s="454"/>
      <c r="M350" s="454"/>
      <c r="N350" s="454"/>
      <c r="O350" s="454"/>
      <c r="P350" s="454"/>
      <c r="Q350" s="454"/>
      <c r="R350" s="454"/>
      <c r="S350" s="454"/>
      <c r="T350" s="454"/>
      <c r="U350" s="454"/>
      <c r="V350" s="454"/>
      <c r="W350" s="454"/>
      <c r="X350" s="454"/>
      <c r="Y350" s="454"/>
      <c r="Z350" s="454"/>
      <c r="AA350" s="454"/>
    </row>
    <row r="351" spans="1:27" ht="15.6">
      <c r="A351" s="529"/>
      <c r="B351" s="529"/>
      <c r="C351" s="529"/>
      <c r="D351" s="529"/>
      <c r="E351" s="529"/>
      <c r="F351" s="529"/>
      <c r="G351" s="529"/>
      <c r="H351" s="529"/>
      <c r="I351" s="454"/>
      <c r="J351" s="454"/>
      <c r="K351" s="454"/>
      <c r="L351" s="454"/>
      <c r="M351" s="454"/>
      <c r="N351" s="454"/>
      <c r="O351" s="454"/>
      <c r="P351" s="454"/>
      <c r="Q351" s="454"/>
      <c r="R351" s="454"/>
      <c r="S351" s="454"/>
      <c r="T351" s="454"/>
      <c r="U351" s="454"/>
      <c r="V351" s="454"/>
      <c r="W351" s="454"/>
      <c r="X351" s="454"/>
      <c r="Y351" s="454"/>
      <c r="Z351" s="454"/>
      <c r="AA351" s="454"/>
    </row>
    <row r="352" spans="1:27" ht="15.6">
      <c r="A352" s="529"/>
      <c r="B352" s="529"/>
      <c r="C352" s="529"/>
      <c r="D352" s="529"/>
      <c r="E352" s="529"/>
      <c r="F352" s="529"/>
      <c r="G352" s="529"/>
      <c r="H352" s="529"/>
      <c r="I352" s="454"/>
      <c r="J352" s="454"/>
      <c r="K352" s="454"/>
      <c r="L352" s="454"/>
      <c r="M352" s="454"/>
      <c r="N352" s="454"/>
      <c r="O352" s="454"/>
      <c r="P352" s="454"/>
      <c r="Q352" s="454"/>
      <c r="R352" s="454"/>
      <c r="S352" s="454"/>
      <c r="T352" s="454"/>
      <c r="U352" s="454"/>
      <c r="V352" s="454"/>
      <c r="W352" s="454"/>
      <c r="X352" s="454"/>
      <c r="Y352" s="454"/>
      <c r="Z352" s="454"/>
      <c r="AA352" s="454"/>
    </row>
    <row r="353" spans="1:27" ht="15.6">
      <c r="A353" s="529"/>
      <c r="B353" s="529"/>
      <c r="C353" s="529"/>
      <c r="D353" s="529"/>
      <c r="E353" s="529"/>
      <c r="F353" s="529"/>
      <c r="G353" s="529"/>
      <c r="H353" s="529"/>
      <c r="I353" s="454"/>
      <c r="J353" s="454"/>
      <c r="K353" s="454"/>
      <c r="L353" s="454"/>
      <c r="M353" s="454"/>
      <c r="N353" s="454"/>
      <c r="O353" s="454"/>
      <c r="P353" s="454"/>
      <c r="Q353" s="454"/>
      <c r="R353" s="454"/>
      <c r="S353" s="454"/>
      <c r="T353" s="454"/>
      <c r="U353" s="454"/>
      <c r="V353" s="454"/>
      <c r="W353" s="454"/>
      <c r="X353" s="454"/>
      <c r="Y353" s="454"/>
      <c r="Z353" s="454"/>
      <c r="AA353" s="454"/>
    </row>
    <row r="354" spans="1:27" ht="15.6">
      <c r="A354" s="529"/>
      <c r="B354" s="529"/>
      <c r="C354" s="529"/>
      <c r="D354" s="529"/>
      <c r="E354" s="529"/>
      <c r="F354" s="529"/>
      <c r="G354" s="529"/>
      <c r="H354" s="529"/>
      <c r="I354" s="454"/>
      <c r="J354" s="454"/>
      <c r="K354" s="454"/>
      <c r="L354" s="454"/>
      <c r="M354" s="454"/>
      <c r="N354" s="454"/>
      <c r="O354" s="454"/>
      <c r="P354" s="454"/>
      <c r="Q354" s="454"/>
      <c r="R354" s="454"/>
      <c r="S354" s="454"/>
      <c r="T354" s="454"/>
      <c r="U354" s="454"/>
      <c r="V354" s="454"/>
      <c r="W354" s="454"/>
      <c r="X354" s="454"/>
      <c r="Y354" s="454"/>
      <c r="Z354" s="454"/>
      <c r="AA354" s="454"/>
    </row>
    <row r="355" spans="1:27" ht="15.6">
      <c r="A355" s="529"/>
      <c r="B355" s="529"/>
      <c r="C355" s="529"/>
      <c r="D355" s="529"/>
      <c r="E355" s="529"/>
      <c r="F355" s="529"/>
      <c r="G355" s="529"/>
      <c r="H355" s="529"/>
      <c r="I355" s="454"/>
      <c r="J355" s="454"/>
      <c r="K355" s="454"/>
      <c r="L355" s="454"/>
      <c r="M355" s="454"/>
      <c r="N355" s="454"/>
      <c r="O355" s="454"/>
      <c r="P355" s="454"/>
      <c r="Q355" s="454"/>
      <c r="R355" s="454"/>
      <c r="S355" s="454"/>
      <c r="T355" s="454"/>
      <c r="U355" s="454"/>
      <c r="V355" s="454"/>
      <c r="W355" s="454"/>
      <c r="X355" s="454"/>
      <c r="Y355" s="454"/>
      <c r="Z355" s="454"/>
      <c r="AA355" s="454"/>
    </row>
    <row r="356" spans="1:27" ht="15.6">
      <c r="A356" s="529"/>
      <c r="B356" s="529"/>
      <c r="C356" s="529"/>
      <c r="D356" s="529"/>
      <c r="E356" s="529"/>
      <c r="F356" s="529"/>
      <c r="G356" s="529"/>
      <c r="H356" s="529"/>
      <c r="I356" s="454"/>
      <c r="J356" s="454"/>
      <c r="K356" s="454"/>
      <c r="L356" s="454"/>
      <c r="M356" s="454"/>
      <c r="N356" s="454"/>
      <c r="O356" s="454"/>
      <c r="P356" s="454"/>
      <c r="Q356" s="454"/>
      <c r="R356" s="454"/>
      <c r="S356" s="454"/>
      <c r="T356" s="454"/>
      <c r="U356" s="454"/>
      <c r="V356" s="454"/>
      <c r="W356" s="454"/>
      <c r="X356" s="454"/>
      <c r="Y356" s="454"/>
      <c r="Z356" s="454"/>
      <c r="AA356" s="454"/>
    </row>
    <row r="357" spans="1:27" ht="15.6">
      <c r="A357" s="529"/>
      <c r="B357" s="529"/>
      <c r="C357" s="529"/>
      <c r="D357" s="529"/>
      <c r="E357" s="529"/>
      <c r="F357" s="529"/>
      <c r="G357" s="529"/>
      <c r="H357" s="529"/>
      <c r="I357" s="454"/>
      <c r="J357" s="454"/>
      <c r="K357" s="454"/>
      <c r="L357" s="454"/>
      <c r="M357" s="454"/>
      <c r="N357" s="454"/>
      <c r="O357" s="454"/>
      <c r="P357" s="454"/>
      <c r="Q357" s="454"/>
      <c r="R357" s="454"/>
      <c r="S357" s="454"/>
      <c r="T357" s="454"/>
      <c r="U357" s="454"/>
      <c r="V357" s="454"/>
      <c r="W357" s="454"/>
      <c r="X357" s="454"/>
      <c r="Y357" s="454"/>
      <c r="Z357" s="454"/>
      <c r="AA357" s="454"/>
    </row>
    <row r="358" spans="1:27" ht="15.6">
      <c r="A358" s="529"/>
      <c r="B358" s="529"/>
      <c r="C358" s="529"/>
      <c r="D358" s="529"/>
      <c r="E358" s="529"/>
      <c r="F358" s="529"/>
      <c r="G358" s="529"/>
      <c r="H358" s="529"/>
      <c r="I358" s="454"/>
      <c r="J358" s="454"/>
      <c r="K358" s="454"/>
      <c r="L358" s="454"/>
      <c r="M358" s="454"/>
      <c r="N358" s="454"/>
      <c r="O358" s="454"/>
      <c r="P358" s="454"/>
      <c r="Q358" s="454"/>
      <c r="R358" s="454"/>
      <c r="S358" s="454"/>
      <c r="T358" s="454"/>
      <c r="U358" s="454"/>
      <c r="V358" s="454"/>
      <c r="W358" s="454"/>
      <c r="X358" s="454"/>
      <c r="Y358" s="454"/>
      <c r="Z358" s="454"/>
      <c r="AA358" s="454"/>
    </row>
    <row r="359" spans="1:27" ht="15.6">
      <c r="A359" s="529"/>
      <c r="B359" s="529"/>
      <c r="C359" s="529"/>
      <c r="D359" s="529"/>
      <c r="E359" s="529"/>
      <c r="F359" s="529"/>
      <c r="G359" s="529"/>
      <c r="H359" s="529"/>
      <c r="I359" s="454"/>
      <c r="J359" s="454"/>
      <c r="K359" s="454"/>
      <c r="L359" s="454"/>
      <c r="M359" s="454"/>
      <c r="N359" s="454"/>
      <c r="O359" s="454"/>
      <c r="P359" s="454"/>
      <c r="Q359" s="454"/>
      <c r="R359" s="454"/>
      <c r="S359" s="454"/>
      <c r="T359" s="454"/>
      <c r="U359" s="454"/>
      <c r="V359" s="454"/>
      <c r="W359" s="454"/>
      <c r="X359" s="454"/>
      <c r="Y359" s="454"/>
      <c r="Z359" s="454"/>
      <c r="AA359" s="454"/>
    </row>
    <row r="360" spans="1:27" ht="15.6">
      <c r="A360" s="529"/>
      <c r="B360" s="529"/>
      <c r="C360" s="529"/>
      <c r="D360" s="529"/>
      <c r="E360" s="529"/>
      <c r="F360" s="529"/>
      <c r="G360" s="529"/>
      <c r="H360" s="529"/>
      <c r="I360" s="454"/>
      <c r="J360" s="454"/>
      <c r="K360" s="454"/>
      <c r="L360" s="454"/>
      <c r="M360" s="454"/>
      <c r="N360" s="454"/>
      <c r="O360" s="454"/>
      <c r="P360" s="454"/>
      <c r="Q360" s="454"/>
      <c r="R360" s="454"/>
      <c r="S360" s="454"/>
      <c r="T360" s="454"/>
      <c r="U360" s="454"/>
      <c r="V360" s="454"/>
      <c r="W360" s="454"/>
      <c r="X360" s="454"/>
      <c r="Y360" s="454"/>
      <c r="Z360" s="454"/>
      <c r="AA360" s="454"/>
    </row>
    <row r="361" spans="1:27" ht="15.6">
      <c r="A361" s="529"/>
      <c r="B361" s="529"/>
      <c r="C361" s="529"/>
      <c r="D361" s="529"/>
      <c r="E361" s="529"/>
      <c r="F361" s="529"/>
      <c r="G361" s="529"/>
      <c r="H361" s="529"/>
      <c r="I361" s="454"/>
      <c r="J361" s="454"/>
      <c r="K361" s="454"/>
      <c r="L361" s="454"/>
      <c r="M361" s="454"/>
      <c r="N361" s="454"/>
      <c r="O361" s="454"/>
      <c r="P361" s="454"/>
      <c r="Q361" s="454"/>
      <c r="R361" s="454"/>
      <c r="S361" s="454"/>
      <c r="T361" s="454"/>
      <c r="U361" s="454"/>
      <c r="V361" s="454"/>
      <c r="W361" s="454"/>
      <c r="X361" s="454"/>
      <c r="Y361" s="454"/>
      <c r="Z361" s="454"/>
      <c r="AA361" s="454"/>
    </row>
    <row r="362" spans="1:27" ht="15.6">
      <c r="A362" s="529"/>
      <c r="B362" s="529"/>
      <c r="C362" s="529"/>
      <c r="D362" s="529"/>
      <c r="E362" s="529"/>
      <c r="F362" s="529"/>
      <c r="G362" s="529"/>
      <c r="H362" s="529"/>
      <c r="I362" s="454"/>
      <c r="J362" s="454"/>
      <c r="K362" s="454"/>
      <c r="L362" s="454"/>
      <c r="M362" s="454"/>
      <c r="N362" s="454"/>
      <c r="O362" s="454"/>
      <c r="P362" s="454"/>
      <c r="Q362" s="454"/>
      <c r="R362" s="454"/>
      <c r="S362" s="454"/>
      <c r="T362" s="454"/>
      <c r="U362" s="454"/>
      <c r="V362" s="454"/>
      <c r="W362" s="454"/>
      <c r="X362" s="454"/>
      <c r="Y362" s="454"/>
      <c r="Z362" s="454"/>
      <c r="AA362" s="454"/>
    </row>
    <row r="363" spans="1:27" ht="15.6">
      <c r="A363" s="529"/>
      <c r="B363" s="529"/>
      <c r="C363" s="529"/>
      <c r="D363" s="529"/>
      <c r="E363" s="529"/>
      <c r="F363" s="529"/>
      <c r="G363" s="529"/>
      <c r="H363" s="529"/>
      <c r="I363" s="454"/>
      <c r="J363" s="454"/>
      <c r="K363" s="454"/>
      <c r="L363" s="454"/>
      <c r="M363" s="454"/>
      <c r="N363" s="454"/>
      <c r="O363" s="454"/>
      <c r="P363" s="454"/>
      <c r="Q363" s="454"/>
      <c r="R363" s="454"/>
      <c r="S363" s="454"/>
      <c r="T363" s="454"/>
      <c r="U363" s="454"/>
      <c r="V363" s="454"/>
      <c r="W363" s="454"/>
      <c r="X363" s="454"/>
      <c r="Y363" s="454"/>
      <c r="Z363" s="454"/>
      <c r="AA363" s="454"/>
    </row>
    <row r="364" spans="1:27" ht="15.6">
      <c r="A364" s="529"/>
      <c r="B364" s="529"/>
      <c r="C364" s="529"/>
      <c r="D364" s="529"/>
      <c r="E364" s="529"/>
      <c r="F364" s="529"/>
      <c r="G364" s="529"/>
      <c r="H364" s="529"/>
      <c r="I364" s="454"/>
      <c r="J364" s="454"/>
      <c r="K364" s="454"/>
      <c r="L364" s="454"/>
      <c r="M364" s="454"/>
      <c r="N364" s="454"/>
      <c r="O364" s="454"/>
      <c r="P364" s="454"/>
      <c r="Q364" s="454"/>
      <c r="R364" s="454"/>
      <c r="S364" s="454"/>
      <c r="T364" s="454"/>
      <c r="U364" s="454"/>
      <c r="V364" s="454"/>
      <c r="W364" s="454"/>
      <c r="X364" s="454"/>
      <c r="Y364" s="454"/>
      <c r="Z364" s="454"/>
      <c r="AA364" s="454"/>
    </row>
    <row r="365" spans="1:27" ht="15.6">
      <c r="A365" s="529"/>
      <c r="B365" s="529"/>
      <c r="C365" s="529"/>
      <c r="D365" s="529"/>
      <c r="E365" s="529"/>
      <c r="F365" s="529"/>
      <c r="G365" s="529"/>
      <c r="H365" s="529"/>
      <c r="I365" s="454"/>
      <c r="J365" s="454"/>
      <c r="K365" s="454"/>
      <c r="L365" s="454"/>
      <c r="M365" s="454"/>
      <c r="N365" s="454"/>
      <c r="O365" s="454"/>
      <c r="P365" s="454"/>
      <c r="Q365" s="454"/>
      <c r="R365" s="454"/>
      <c r="S365" s="454"/>
      <c r="T365" s="454"/>
      <c r="U365" s="454"/>
      <c r="V365" s="454"/>
      <c r="W365" s="454"/>
      <c r="X365" s="454"/>
      <c r="Y365" s="454"/>
      <c r="Z365" s="454"/>
      <c r="AA365" s="454"/>
    </row>
    <row r="366" spans="1:27" ht="15.6">
      <c r="A366" s="529"/>
      <c r="B366" s="529"/>
      <c r="C366" s="529"/>
      <c r="D366" s="529"/>
      <c r="E366" s="529"/>
      <c r="F366" s="529"/>
      <c r="G366" s="529"/>
      <c r="H366" s="529"/>
      <c r="I366" s="454"/>
      <c r="J366" s="454"/>
      <c r="K366" s="454"/>
      <c r="L366" s="454"/>
      <c r="M366" s="454"/>
      <c r="N366" s="454"/>
      <c r="O366" s="454"/>
      <c r="P366" s="454"/>
      <c r="Q366" s="454"/>
      <c r="R366" s="454"/>
      <c r="S366" s="454"/>
      <c r="T366" s="454"/>
      <c r="U366" s="454"/>
      <c r="V366" s="454"/>
      <c r="W366" s="454"/>
      <c r="X366" s="454"/>
      <c r="Y366" s="454"/>
      <c r="Z366" s="454"/>
      <c r="AA366" s="454"/>
    </row>
    <row r="367" spans="1:27" ht="15.6">
      <c r="A367" s="529"/>
      <c r="B367" s="529"/>
      <c r="C367" s="529"/>
      <c r="D367" s="529"/>
      <c r="E367" s="529"/>
      <c r="F367" s="529"/>
      <c r="G367" s="529"/>
      <c r="H367" s="529"/>
      <c r="I367" s="454"/>
      <c r="J367" s="454"/>
      <c r="K367" s="454"/>
      <c r="L367" s="454"/>
      <c r="M367" s="454"/>
      <c r="N367" s="454"/>
      <c r="O367" s="454"/>
      <c r="P367" s="454"/>
      <c r="Q367" s="454"/>
      <c r="R367" s="454"/>
      <c r="S367" s="454"/>
      <c r="T367" s="454"/>
      <c r="U367" s="454"/>
      <c r="V367" s="454"/>
      <c r="W367" s="454"/>
      <c r="X367" s="454"/>
      <c r="Y367" s="454"/>
      <c r="Z367" s="454"/>
      <c r="AA367" s="454"/>
    </row>
    <row r="368" spans="1:27" ht="15.6">
      <c r="A368" s="529"/>
      <c r="B368" s="529"/>
      <c r="C368" s="529"/>
      <c r="D368" s="529"/>
      <c r="E368" s="529"/>
      <c r="F368" s="529"/>
      <c r="G368" s="529"/>
      <c r="H368" s="529"/>
      <c r="I368" s="454"/>
      <c r="J368" s="454"/>
      <c r="K368" s="454"/>
      <c r="L368" s="454"/>
      <c r="M368" s="454"/>
      <c r="N368" s="454"/>
      <c r="O368" s="454"/>
      <c r="P368" s="454"/>
      <c r="Q368" s="454"/>
      <c r="R368" s="454"/>
      <c r="S368" s="454"/>
      <c r="T368" s="454"/>
      <c r="U368" s="454"/>
      <c r="V368" s="454"/>
      <c r="W368" s="454"/>
      <c r="X368" s="454"/>
      <c r="Y368" s="454"/>
      <c r="Z368" s="454"/>
      <c r="AA368" s="454"/>
    </row>
    <row r="369" spans="1:27" ht="15.6">
      <c r="A369" s="529"/>
      <c r="B369" s="529"/>
      <c r="C369" s="529"/>
      <c r="D369" s="529"/>
      <c r="E369" s="529"/>
      <c r="F369" s="529"/>
      <c r="G369" s="529"/>
      <c r="H369" s="529"/>
      <c r="I369" s="454"/>
      <c r="J369" s="454"/>
      <c r="K369" s="454"/>
      <c r="L369" s="454"/>
      <c r="M369" s="454"/>
      <c r="N369" s="454"/>
      <c r="O369" s="454"/>
      <c r="P369" s="454"/>
      <c r="Q369" s="454"/>
      <c r="R369" s="454"/>
      <c r="S369" s="454"/>
      <c r="T369" s="454"/>
      <c r="U369" s="454"/>
      <c r="V369" s="454"/>
      <c r="W369" s="454"/>
      <c r="X369" s="454"/>
      <c r="Y369" s="454"/>
      <c r="Z369" s="454"/>
      <c r="AA369" s="454"/>
    </row>
    <row r="370" spans="1:27" ht="15.6">
      <c r="A370" s="529"/>
      <c r="B370" s="529"/>
      <c r="C370" s="529"/>
      <c r="D370" s="529"/>
      <c r="E370" s="529"/>
      <c r="F370" s="529"/>
      <c r="G370" s="529"/>
      <c r="H370" s="529"/>
      <c r="I370" s="454"/>
      <c r="J370" s="454"/>
      <c r="K370" s="454"/>
      <c r="L370" s="454"/>
      <c r="M370" s="454"/>
      <c r="N370" s="454"/>
      <c r="O370" s="454"/>
      <c r="P370" s="454"/>
      <c r="Q370" s="454"/>
      <c r="R370" s="454"/>
      <c r="S370" s="454"/>
      <c r="T370" s="454"/>
      <c r="U370" s="454"/>
      <c r="V370" s="454"/>
      <c r="W370" s="454"/>
      <c r="X370" s="454"/>
      <c r="Y370" s="454"/>
      <c r="Z370" s="454"/>
      <c r="AA370" s="454"/>
    </row>
    <row r="371" spans="1:27" ht="15.6">
      <c r="A371" s="529"/>
      <c r="B371" s="529"/>
      <c r="C371" s="529"/>
      <c r="D371" s="529"/>
      <c r="E371" s="529"/>
      <c r="F371" s="529"/>
      <c r="G371" s="529"/>
      <c r="H371" s="529"/>
      <c r="I371" s="454"/>
      <c r="J371" s="454"/>
      <c r="K371" s="454"/>
      <c r="L371" s="454"/>
      <c r="M371" s="454"/>
      <c r="N371" s="454"/>
      <c r="O371" s="454"/>
      <c r="P371" s="454"/>
      <c r="Q371" s="454"/>
      <c r="R371" s="454"/>
      <c r="S371" s="454"/>
      <c r="T371" s="454"/>
      <c r="U371" s="454"/>
      <c r="V371" s="454"/>
      <c r="W371" s="454"/>
      <c r="X371" s="454"/>
      <c r="Y371" s="454"/>
      <c r="Z371" s="454"/>
      <c r="AA371" s="454"/>
    </row>
    <row r="372" spans="1:27" ht="15.6">
      <c r="A372" s="529"/>
      <c r="B372" s="529"/>
      <c r="C372" s="529"/>
      <c r="D372" s="529"/>
      <c r="E372" s="529"/>
      <c r="F372" s="529"/>
      <c r="G372" s="529"/>
      <c r="H372" s="529"/>
      <c r="I372" s="454"/>
      <c r="J372" s="454"/>
      <c r="K372" s="454"/>
      <c r="L372" s="454"/>
      <c r="M372" s="454"/>
      <c r="N372" s="454"/>
      <c r="O372" s="454"/>
      <c r="P372" s="454"/>
      <c r="Q372" s="454"/>
      <c r="R372" s="454"/>
      <c r="S372" s="454"/>
      <c r="T372" s="454"/>
      <c r="U372" s="454"/>
      <c r="V372" s="454"/>
      <c r="W372" s="454"/>
      <c r="X372" s="454"/>
      <c r="Y372" s="454"/>
      <c r="Z372" s="454"/>
      <c r="AA372" s="454"/>
    </row>
    <row r="373" spans="1:27" ht="15.6">
      <c r="A373" s="529"/>
      <c r="B373" s="529"/>
      <c r="C373" s="529"/>
      <c r="D373" s="529"/>
      <c r="E373" s="529"/>
      <c r="F373" s="529"/>
      <c r="G373" s="529"/>
      <c r="H373" s="529"/>
      <c r="I373" s="454"/>
      <c r="J373" s="454"/>
      <c r="K373" s="454"/>
      <c r="L373" s="454"/>
      <c r="M373" s="454"/>
      <c r="N373" s="454"/>
      <c r="O373" s="454"/>
      <c r="P373" s="454"/>
      <c r="Q373" s="454"/>
      <c r="R373" s="454"/>
      <c r="S373" s="454"/>
      <c r="T373" s="454"/>
      <c r="U373" s="454"/>
      <c r="V373" s="454"/>
      <c r="W373" s="454"/>
      <c r="X373" s="454"/>
      <c r="Y373" s="454"/>
      <c r="Z373" s="454"/>
      <c r="AA373" s="454"/>
    </row>
    <row r="374" spans="1:27" ht="15.6">
      <c r="A374" s="529"/>
      <c r="B374" s="529"/>
      <c r="C374" s="529"/>
      <c r="D374" s="529"/>
      <c r="E374" s="529"/>
      <c r="F374" s="529"/>
      <c r="G374" s="529"/>
      <c r="H374" s="529"/>
      <c r="I374" s="454"/>
      <c r="J374" s="454"/>
      <c r="K374" s="454"/>
      <c r="L374" s="454"/>
      <c r="M374" s="454"/>
      <c r="N374" s="454"/>
      <c r="O374" s="454"/>
      <c r="P374" s="454"/>
      <c r="Q374" s="454"/>
      <c r="R374" s="454"/>
      <c r="S374" s="454"/>
      <c r="T374" s="454"/>
      <c r="U374" s="454"/>
      <c r="V374" s="454"/>
      <c r="W374" s="454"/>
      <c r="X374" s="454"/>
      <c r="Y374" s="454"/>
      <c r="Z374" s="454"/>
      <c r="AA374" s="454"/>
    </row>
    <row r="375" spans="1:27" ht="15.6">
      <c r="A375" s="529"/>
      <c r="B375" s="529"/>
      <c r="C375" s="529"/>
      <c r="D375" s="529"/>
      <c r="E375" s="529"/>
      <c r="F375" s="529"/>
      <c r="G375" s="529"/>
      <c r="H375" s="529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54"/>
    </row>
    <row r="376" spans="1:27" ht="15.6">
      <c r="A376" s="529"/>
      <c r="B376" s="529"/>
      <c r="C376" s="529"/>
      <c r="D376" s="529"/>
      <c r="E376" s="529"/>
      <c r="F376" s="529"/>
      <c r="G376" s="529"/>
      <c r="H376" s="529"/>
      <c r="I376" s="454"/>
      <c r="J376" s="454"/>
      <c r="K376" s="454"/>
      <c r="L376" s="454"/>
      <c r="M376" s="454"/>
      <c r="N376" s="454"/>
      <c r="O376" s="454"/>
      <c r="P376" s="454"/>
      <c r="Q376" s="454"/>
      <c r="R376" s="454"/>
      <c r="S376" s="454"/>
      <c r="T376" s="454"/>
      <c r="U376" s="454"/>
      <c r="V376" s="454"/>
      <c r="W376" s="454"/>
      <c r="X376" s="454"/>
      <c r="Y376" s="454"/>
      <c r="Z376" s="454"/>
      <c r="AA376" s="454"/>
    </row>
    <row r="377" spans="1:27" ht="15.6">
      <c r="A377" s="529"/>
      <c r="B377" s="529"/>
      <c r="C377" s="529"/>
      <c r="D377" s="529"/>
      <c r="E377" s="529"/>
      <c r="F377" s="529"/>
      <c r="G377" s="529"/>
      <c r="H377" s="529"/>
      <c r="I377" s="454"/>
      <c r="J377" s="454"/>
      <c r="K377" s="454"/>
      <c r="L377" s="454"/>
      <c r="M377" s="454"/>
      <c r="N377" s="454"/>
      <c r="O377" s="454"/>
      <c r="P377" s="454"/>
      <c r="Q377" s="454"/>
      <c r="R377" s="454"/>
      <c r="S377" s="454"/>
      <c r="T377" s="454"/>
      <c r="U377" s="454"/>
      <c r="V377" s="454"/>
      <c r="W377" s="454"/>
      <c r="X377" s="454"/>
      <c r="Y377" s="454"/>
      <c r="Z377" s="454"/>
      <c r="AA377" s="454"/>
    </row>
    <row r="378" spans="1:27" ht="15.6">
      <c r="A378" s="529"/>
      <c r="B378" s="529"/>
      <c r="C378" s="529"/>
      <c r="D378" s="529"/>
      <c r="E378" s="529"/>
      <c r="F378" s="529"/>
      <c r="G378" s="529"/>
      <c r="H378" s="529"/>
      <c r="I378" s="454"/>
      <c r="J378" s="454"/>
      <c r="K378" s="454"/>
      <c r="L378" s="454"/>
      <c r="M378" s="454"/>
      <c r="N378" s="454"/>
      <c r="O378" s="454"/>
      <c r="P378" s="454"/>
      <c r="Q378" s="454"/>
      <c r="R378" s="454"/>
      <c r="S378" s="454"/>
      <c r="T378" s="454"/>
      <c r="U378" s="454"/>
      <c r="V378" s="454"/>
      <c r="W378" s="454"/>
      <c r="X378" s="454"/>
      <c r="Y378" s="454"/>
      <c r="Z378" s="454"/>
      <c r="AA378" s="454"/>
    </row>
    <row r="379" spans="1:27" ht="15.6">
      <c r="A379" s="529"/>
      <c r="B379" s="529"/>
      <c r="C379" s="529"/>
      <c r="D379" s="529"/>
      <c r="E379" s="529"/>
      <c r="F379" s="529"/>
      <c r="G379" s="529"/>
      <c r="H379" s="529"/>
      <c r="I379" s="454"/>
      <c r="J379" s="454"/>
      <c r="K379" s="454"/>
      <c r="L379" s="454"/>
      <c r="M379" s="454"/>
      <c r="N379" s="454"/>
      <c r="O379" s="454"/>
      <c r="P379" s="454"/>
      <c r="Q379" s="454"/>
      <c r="R379" s="454"/>
      <c r="S379" s="454"/>
      <c r="T379" s="454"/>
      <c r="U379" s="454"/>
      <c r="V379" s="454"/>
      <c r="W379" s="454"/>
      <c r="X379" s="454"/>
      <c r="Y379" s="454"/>
      <c r="Z379" s="454"/>
      <c r="AA379" s="454"/>
    </row>
    <row r="380" spans="1:27" ht="15.6">
      <c r="A380" s="529"/>
      <c r="B380" s="529"/>
      <c r="C380" s="529"/>
      <c r="D380" s="529"/>
      <c r="E380" s="529"/>
      <c r="F380" s="529"/>
      <c r="G380" s="529"/>
      <c r="H380" s="529"/>
      <c r="I380" s="454"/>
      <c r="J380" s="454"/>
      <c r="K380" s="454"/>
      <c r="L380" s="454"/>
      <c r="M380" s="454"/>
      <c r="N380" s="454"/>
      <c r="O380" s="454"/>
      <c r="P380" s="454"/>
      <c r="Q380" s="454"/>
      <c r="R380" s="454"/>
      <c r="S380" s="454"/>
      <c r="T380" s="454"/>
      <c r="U380" s="454"/>
      <c r="V380" s="454"/>
      <c r="W380" s="454"/>
      <c r="X380" s="454"/>
      <c r="Y380" s="454"/>
      <c r="Z380" s="454"/>
      <c r="AA380" s="454"/>
    </row>
    <row r="381" spans="1:27" ht="15.6">
      <c r="A381" s="529"/>
      <c r="B381" s="529"/>
      <c r="C381" s="529"/>
      <c r="D381" s="529"/>
      <c r="E381" s="529"/>
      <c r="F381" s="529"/>
      <c r="G381" s="529"/>
      <c r="H381" s="529"/>
      <c r="I381" s="454"/>
      <c r="J381" s="454"/>
      <c r="K381" s="454"/>
      <c r="L381" s="454"/>
      <c r="M381" s="454"/>
      <c r="N381" s="454"/>
      <c r="O381" s="454"/>
      <c r="P381" s="454"/>
      <c r="Q381" s="454"/>
      <c r="R381" s="454"/>
      <c r="S381" s="454"/>
      <c r="T381" s="454"/>
      <c r="U381" s="454"/>
      <c r="V381" s="454"/>
      <c r="W381" s="454"/>
      <c r="X381" s="454"/>
      <c r="Y381" s="454"/>
      <c r="Z381" s="454"/>
      <c r="AA381" s="454"/>
    </row>
    <row r="382" spans="1:27" ht="15.6">
      <c r="A382" s="529"/>
      <c r="B382" s="529"/>
      <c r="C382" s="529"/>
      <c r="D382" s="529"/>
      <c r="E382" s="529"/>
      <c r="F382" s="529"/>
      <c r="G382" s="529"/>
      <c r="H382" s="529"/>
      <c r="I382" s="454"/>
      <c r="J382" s="454"/>
      <c r="K382" s="454"/>
      <c r="L382" s="454"/>
      <c r="M382" s="454"/>
      <c r="N382" s="454"/>
      <c r="O382" s="454"/>
      <c r="P382" s="454"/>
      <c r="Q382" s="454"/>
      <c r="R382" s="454"/>
      <c r="S382" s="454"/>
      <c r="T382" s="454"/>
      <c r="U382" s="454"/>
      <c r="V382" s="454"/>
      <c r="W382" s="454"/>
      <c r="X382" s="454"/>
      <c r="Y382" s="454"/>
      <c r="Z382" s="454"/>
      <c r="AA382" s="454"/>
    </row>
    <row r="383" spans="1:27" ht="15.6">
      <c r="A383" s="529"/>
      <c r="B383" s="529"/>
      <c r="C383" s="529"/>
      <c r="D383" s="529"/>
      <c r="E383" s="529"/>
      <c r="F383" s="529"/>
      <c r="G383" s="529"/>
      <c r="H383" s="529"/>
      <c r="I383" s="454"/>
      <c r="J383" s="454"/>
      <c r="K383" s="454"/>
      <c r="L383" s="454"/>
      <c r="M383" s="454"/>
      <c r="N383" s="454"/>
      <c r="O383" s="454"/>
      <c r="P383" s="454"/>
      <c r="Q383" s="454"/>
      <c r="R383" s="454"/>
      <c r="S383" s="454"/>
      <c r="T383" s="454"/>
      <c r="U383" s="454"/>
      <c r="V383" s="454"/>
      <c r="W383" s="454"/>
      <c r="X383" s="454"/>
      <c r="Y383" s="454"/>
      <c r="Z383" s="454"/>
      <c r="AA383" s="454"/>
    </row>
    <row r="384" spans="1:27" ht="15.6">
      <c r="A384" s="529"/>
      <c r="B384" s="529"/>
      <c r="C384" s="529"/>
      <c r="D384" s="529"/>
      <c r="E384" s="529"/>
      <c r="F384" s="529"/>
      <c r="G384" s="529"/>
      <c r="H384" s="529"/>
      <c r="I384" s="454"/>
      <c r="J384" s="454"/>
      <c r="K384" s="454"/>
      <c r="L384" s="454"/>
      <c r="M384" s="454"/>
      <c r="N384" s="454"/>
      <c r="O384" s="454"/>
      <c r="P384" s="454"/>
      <c r="Q384" s="454"/>
      <c r="R384" s="454"/>
      <c r="S384" s="454"/>
      <c r="T384" s="454"/>
      <c r="U384" s="454"/>
      <c r="V384" s="454"/>
      <c r="W384" s="454"/>
      <c r="X384" s="454"/>
      <c r="Y384" s="454"/>
      <c r="Z384" s="454"/>
      <c r="AA384" s="454"/>
    </row>
    <row r="385" spans="1:27" ht="15.6">
      <c r="A385" s="529"/>
      <c r="B385" s="529"/>
      <c r="C385" s="529"/>
      <c r="D385" s="529"/>
      <c r="E385" s="529"/>
      <c r="F385" s="529"/>
      <c r="G385" s="529"/>
      <c r="H385" s="529"/>
      <c r="I385" s="454"/>
      <c r="J385" s="454"/>
      <c r="K385" s="454"/>
      <c r="L385" s="454"/>
      <c r="M385" s="454"/>
      <c r="N385" s="454"/>
      <c r="O385" s="454"/>
      <c r="P385" s="454"/>
      <c r="Q385" s="454"/>
      <c r="R385" s="454"/>
      <c r="S385" s="454"/>
      <c r="T385" s="454"/>
      <c r="U385" s="454"/>
      <c r="V385" s="454"/>
      <c r="W385" s="454"/>
      <c r="X385" s="454"/>
      <c r="Y385" s="454"/>
      <c r="Z385" s="454"/>
      <c r="AA385" s="454"/>
    </row>
    <row r="386" spans="1:27" ht="15.6">
      <c r="A386" s="529"/>
      <c r="B386" s="529"/>
      <c r="C386" s="529"/>
      <c r="D386" s="529"/>
      <c r="E386" s="529"/>
      <c r="F386" s="529"/>
      <c r="G386" s="529"/>
      <c r="H386" s="529"/>
      <c r="I386" s="454"/>
      <c r="J386" s="454"/>
      <c r="K386" s="454"/>
      <c r="L386" s="454"/>
      <c r="M386" s="454"/>
      <c r="N386" s="454"/>
      <c r="O386" s="454"/>
      <c r="P386" s="454"/>
      <c r="Q386" s="454"/>
      <c r="R386" s="454"/>
      <c r="S386" s="454"/>
      <c r="T386" s="454"/>
      <c r="U386" s="454"/>
      <c r="V386" s="454"/>
      <c r="W386" s="454"/>
      <c r="X386" s="454"/>
      <c r="Y386" s="454"/>
      <c r="Z386" s="454"/>
      <c r="AA386" s="454"/>
    </row>
    <row r="387" spans="1:27" ht="15.6">
      <c r="A387" s="529"/>
      <c r="B387" s="529"/>
      <c r="C387" s="529"/>
      <c r="D387" s="529"/>
      <c r="E387" s="529"/>
      <c r="F387" s="529"/>
      <c r="G387" s="529"/>
      <c r="H387" s="529"/>
      <c r="I387" s="454"/>
      <c r="J387" s="454"/>
      <c r="K387" s="454"/>
      <c r="L387" s="454"/>
      <c r="M387" s="454"/>
      <c r="N387" s="454"/>
      <c r="O387" s="454"/>
      <c r="P387" s="454"/>
      <c r="Q387" s="454"/>
      <c r="R387" s="454"/>
      <c r="S387" s="454"/>
      <c r="T387" s="454"/>
      <c r="U387" s="454"/>
      <c r="V387" s="454"/>
      <c r="W387" s="454"/>
      <c r="X387" s="454"/>
      <c r="Y387" s="454"/>
      <c r="Z387" s="454"/>
      <c r="AA387" s="454"/>
    </row>
    <row r="388" spans="1:27" ht="15.6">
      <c r="A388" s="529"/>
      <c r="B388" s="529"/>
      <c r="C388" s="529"/>
      <c r="D388" s="529"/>
      <c r="E388" s="529"/>
      <c r="F388" s="529"/>
      <c r="G388" s="529"/>
      <c r="H388" s="529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454"/>
      <c r="AA388" s="454"/>
    </row>
    <row r="389" spans="1:27" ht="15.6">
      <c r="A389" s="529"/>
      <c r="B389" s="529"/>
      <c r="C389" s="529"/>
      <c r="D389" s="529"/>
      <c r="E389" s="529"/>
      <c r="F389" s="529"/>
      <c r="G389" s="529"/>
      <c r="H389" s="529"/>
      <c r="I389" s="454"/>
      <c r="J389" s="454"/>
      <c r="K389" s="454"/>
      <c r="L389" s="454"/>
      <c r="M389" s="454"/>
      <c r="N389" s="454"/>
      <c r="O389" s="454"/>
      <c r="P389" s="454"/>
      <c r="Q389" s="454"/>
      <c r="R389" s="454"/>
      <c r="S389" s="454"/>
      <c r="T389" s="454"/>
      <c r="U389" s="454"/>
      <c r="V389" s="454"/>
      <c r="W389" s="454"/>
      <c r="X389" s="454"/>
      <c r="Y389" s="454"/>
      <c r="Z389" s="454"/>
      <c r="AA389" s="454"/>
    </row>
    <row r="390" spans="1:27" ht="15.6">
      <c r="A390" s="529"/>
      <c r="B390" s="529"/>
      <c r="C390" s="529"/>
      <c r="D390" s="529"/>
      <c r="E390" s="529"/>
      <c r="F390" s="529"/>
      <c r="G390" s="529"/>
      <c r="H390" s="529"/>
      <c r="I390" s="454"/>
      <c r="J390" s="454"/>
      <c r="K390" s="454"/>
      <c r="L390" s="454"/>
      <c r="M390" s="454"/>
      <c r="N390" s="454"/>
      <c r="O390" s="454"/>
      <c r="P390" s="454"/>
      <c r="Q390" s="454"/>
      <c r="R390" s="454"/>
      <c r="S390" s="454"/>
      <c r="T390" s="454"/>
      <c r="U390" s="454"/>
      <c r="V390" s="454"/>
      <c r="W390" s="454"/>
      <c r="X390" s="454"/>
      <c r="Y390" s="454"/>
      <c r="Z390" s="454"/>
      <c r="AA390" s="454"/>
    </row>
    <row r="391" spans="1:27" ht="15.6">
      <c r="A391" s="529"/>
      <c r="B391" s="529"/>
      <c r="C391" s="529"/>
      <c r="D391" s="529"/>
      <c r="E391" s="529"/>
      <c r="F391" s="529"/>
      <c r="G391" s="529"/>
      <c r="H391" s="529"/>
      <c r="I391" s="454"/>
      <c r="J391" s="454"/>
      <c r="K391" s="454"/>
      <c r="L391" s="454"/>
      <c r="M391" s="454"/>
      <c r="N391" s="454"/>
      <c r="O391" s="454"/>
      <c r="P391" s="454"/>
      <c r="Q391" s="454"/>
      <c r="R391" s="454"/>
      <c r="S391" s="454"/>
      <c r="T391" s="454"/>
      <c r="U391" s="454"/>
      <c r="V391" s="454"/>
      <c r="W391" s="454"/>
      <c r="X391" s="454"/>
      <c r="Y391" s="454"/>
      <c r="Z391" s="454"/>
      <c r="AA391" s="454"/>
    </row>
    <row r="392" spans="1:27" ht="15.6">
      <c r="A392" s="529"/>
      <c r="B392" s="529"/>
      <c r="C392" s="529"/>
      <c r="D392" s="529"/>
      <c r="E392" s="529"/>
      <c r="F392" s="529"/>
      <c r="G392" s="529"/>
      <c r="H392" s="529"/>
      <c r="I392" s="454"/>
      <c r="J392" s="454"/>
      <c r="K392" s="454"/>
      <c r="L392" s="454"/>
      <c r="M392" s="454"/>
      <c r="N392" s="454"/>
      <c r="O392" s="454"/>
      <c r="P392" s="454"/>
      <c r="Q392" s="454"/>
      <c r="R392" s="454"/>
      <c r="S392" s="454"/>
      <c r="T392" s="454"/>
      <c r="U392" s="454"/>
      <c r="V392" s="454"/>
      <c r="W392" s="454"/>
      <c r="X392" s="454"/>
      <c r="Y392" s="454"/>
      <c r="Z392" s="454"/>
      <c r="AA392" s="454"/>
    </row>
    <row r="393" spans="1:27" ht="15.6">
      <c r="A393" s="529"/>
      <c r="B393" s="529"/>
      <c r="C393" s="529"/>
      <c r="D393" s="529"/>
      <c r="E393" s="529"/>
      <c r="F393" s="529"/>
      <c r="G393" s="529"/>
      <c r="H393" s="529"/>
      <c r="I393" s="454"/>
      <c r="J393" s="454"/>
      <c r="K393" s="454"/>
      <c r="L393" s="454"/>
      <c r="M393" s="454"/>
      <c r="N393" s="454"/>
      <c r="O393" s="454"/>
      <c r="P393" s="454"/>
      <c r="Q393" s="454"/>
      <c r="R393" s="454"/>
      <c r="S393" s="454"/>
      <c r="T393" s="454"/>
      <c r="U393" s="454"/>
      <c r="V393" s="454"/>
      <c r="W393" s="454"/>
      <c r="X393" s="454"/>
      <c r="Y393" s="454"/>
      <c r="Z393" s="454"/>
      <c r="AA393" s="454"/>
    </row>
    <row r="394" spans="1:27" ht="15.6">
      <c r="A394" s="529"/>
      <c r="B394" s="529"/>
      <c r="C394" s="529"/>
      <c r="D394" s="529"/>
      <c r="E394" s="529"/>
      <c r="F394" s="529"/>
      <c r="G394" s="529"/>
      <c r="H394" s="529"/>
      <c r="I394" s="454"/>
      <c r="J394" s="454"/>
      <c r="K394" s="454"/>
      <c r="L394" s="454"/>
      <c r="M394" s="454"/>
      <c r="N394" s="454"/>
      <c r="O394" s="454"/>
      <c r="P394" s="454"/>
      <c r="Q394" s="454"/>
      <c r="R394" s="454"/>
      <c r="S394" s="454"/>
      <c r="T394" s="454"/>
      <c r="U394" s="454"/>
      <c r="V394" s="454"/>
      <c r="W394" s="454"/>
      <c r="X394" s="454"/>
      <c r="Y394" s="454"/>
      <c r="Z394" s="454"/>
      <c r="AA394" s="454"/>
    </row>
    <row r="395" spans="1:27" ht="15.6">
      <c r="A395" s="529"/>
      <c r="B395" s="529"/>
      <c r="C395" s="529"/>
      <c r="D395" s="529"/>
      <c r="E395" s="529"/>
      <c r="F395" s="529"/>
      <c r="G395" s="529"/>
      <c r="H395" s="529"/>
      <c r="I395" s="454"/>
      <c r="J395" s="454"/>
      <c r="K395" s="454"/>
      <c r="L395" s="454"/>
      <c r="M395" s="454"/>
      <c r="N395" s="454"/>
      <c r="O395" s="454"/>
      <c r="P395" s="454"/>
      <c r="Q395" s="454"/>
      <c r="R395" s="454"/>
      <c r="S395" s="454"/>
      <c r="T395" s="454"/>
      <c r="U395" s="454"/>
      <c r="V395" s="454"/>
      <c r="W395" s="454"/>
      <c r="X395" s="454"/>
      <c r="Y395" s="454"/>
      <c r="Z395" s="454"/>
      <c r="AA395" s="454"/>
    </row>
    <row r="396" spans="1:27" ht="15.6">
      <c r="A396" s="529"/>
      <c r="B396" s="529"/>
      <c r="C396" s="529"/>
      <c r="D396" s="529"/>
      <c r="E396" s="529"/>
      <c r="F396" s="529"/>
      <c r="G396" s="529"/>
      <c r="H396" s="529"/>
      <c r="I396" s="454"/>
      <c r="J396" s="454"/>
      <c r="K396" s="454"/>
      <c r="L396" s="454"/>
      <c r="M396" s="454"/>
      <c r="N396" s="454"/>
      <c r="O396" s="454"/>
      <c r="P396" s="454"/>
      <c r="Q396" s="454"/>
      <c r="R396" s="454"/>
      <c r="S396" s="454"/>
      <c r="T396" s="454"/>
      <c r="U396" s="454"/>
      <c r="V396" s="454"/>
      <c r="W396" s="454"/>
      <c r="X396" s="454"/>
      <c r="Y396" s="454"/>
      <c r="Z396" s="454"/>
      <c r="AA396" s="454"/>
    </row>
    <row r="397" spans="1:27" ht="15.6">
      <c r="A397" s="529"/>
      <c r="B397" s="529"/>
      <c r="C397" s="529"/>
      <c r="D397" s="529"/>
      <c r="E397" s="529"/>
      <c r="F397" s="529"/>
      <c r="G397" s="529"/>
      <c r="H397" s="529"/>
      <c r="I397" s="454"/>
      <c r="J397" s="454"/>
      <c r="K397" s="454"/>
      <c r="L397" s="454"/>
      <c r="M397" s="454"/>
      <c r="N397" s="454"/>
      <c r="O397" s="454"/>
      <c r="P397" s="454"/>
      <c r="Q397" s="454"/>
      <c r="R397" s="454"/>
      <c r="S397" s="454"/>
      <c r="T397" s="454"/>
      <c r="U397" s="454"/>
      <c r="V397" s="454"/>
      <c r="W397" s="454"/>
      <c r="X397" s="454"/>
      <c r="Y397" s="454"/>
      <c r="Z397" s="454"/>
      <c r="AA397" s="454"/>
    </row>
    <row r="398" spans="1:27" ht="15.6">
      <c r="A398" s="529"/>
      <c r="B398" s="529"/>
      <c r="C398" s="529"/>
      <c r="D398" s="529"/>
      <c r="E398" s="529"/>
      <c r="F398" s="529"/>
      <c r="G398" s="529"/>
      <c r="H398" s="529"/>
      <c r="I398" s="454"/>
      <c r="J398" s="454"/>
      <c r="K398" s="454"/>
      <c r="L398" s="454"/>
      <c r="M398" s="454"/>
      <c r="N398" s="454"/>
      <c r="O398" s="454"/>
      <c r="P398" s="454"/>
      <c r="Q398" s="454"/>
      <c r="R398" s="454"/>
      <c r="S398" s="454"/>
      <c r="T398" s="454"/>
      <c r="U398" s="454"/>
      <c r="V398" s="454"/>
      <c r="W398" s="454"/>
      <c r="X398" s="454"/>
      <c r="Y398" s="454"/>
      <c r="Z398" s="454"/>
      <c r="AA398" s="454"/>
    </row>
    <row r="399" spans="1:27" ht="15.6">
      <c r="A399" s="529"/>
      <c r="B399" s="529"/>
      <c r="C399" s="529"/>
      <c r="D399" s="529"/>
      <c r="E399" s="529"/>
      <c r="F399" s="529"/>
      <c r="G399" s="529"/>
      <c r="H399" s="529"/>
      <c r="I399" s="454"/>
      <c r="J399" s="454"/>
      <c r="K399" s="454"/>
      <c r="L399" s="454"/>
      <c r="M399" s="454"/>
      <c r="N399" s="454"/>
      <c r="O399" s="454"/>
      <c r="P399" s="454"/>
      <c r="Q399" s="454"/>
      <c r="R399" s="454"/>
      <c r="S399" s="454"/>
      <c r="T399" s="454"/>
      <c r="U399" s="454"/>
      <c r="V399" s="454"/>
      <c r="W399" s="454"/>
      <c r="X399" s="454"/>
      <c r="Y399" s="454"/>
      <c r="Z399" s="454"/>
      <c r="AA399" s="454"/>
    </row>
    <row r="400" spans="1:27" ht="15.6">
      <c r="A400" s="529"/>
      <c r="B400" s="529"/>
      <c r="C400" s="529"/>
      <c r="D400" s="529"/>
      <c r="E400" s="529"/>
      <c r="F400" s="529"/>
      <c r="G400" s="529"/>
      <c r="H400" s="529"/>
      <c r="I400" s="454"/>
      <c r="J400" s="454"/>
      <c r="K400" s="454"/>
      <c r="L400" s="454"/>
      <c r="M400" s="454"/>
      <c r="N400" s="454"/>
      <c r="O400" s="454"/>
      <c r="P400" s="454"/>
      <c r="Q400" s="454"/>
      <c r="R400" s="454"/>
      <c r="S400" s="454"/>
      <c r="T400" s="454"/>
      <c r="U400" s="454"/>
      <c r="V400" s="454"/>
      <c r="W400" s="454"/>
      <c r="X400" s="454"/>
      <c r="Y400" s="454"/>
      <c r="Z400" s="454"/>
      <c r="AA400" s="454"/>
    </row>
    <row r="401" spans="1:27" ht="15.6">
      <c r="A401" s="529"/>
      <c r="B401" s="529"/>
      <c r="C401" s="529"/>
      <c r="D401" s="529"/>
      <c r="E401" s="529"/>
      <c r="F401" s="529"/>
      <c r="G401" s="529"/>
      <c r="H401" s="529"/>
      <c r="I401" s="454"/>
      <c r="J401" s="454"/>
      <c r="K401" s="454"/>
      <c r="L401" s="454"/>
      <c r="M401" s="454"/>
      <c r="N401" s="454"/>
      <c r="O401" s="454"/>
      <c r="P401" s="454"/>
      <c r="Q401" s="454"/>
      <c r="R401" s="454"/>
      <c r="S401" s="454"/>
      <c r="T401" s="454"/>
      <c r="U401" s="454"/>
      <c r="V401" s="454"/>
      <c r="W401" s="454"/>
      <c r="X401" s="454"/>
      <c r="Y401" s="454"/>
      <c r="Z401" s="454"/>
      <c r="AA401" s="454"/>
    </row>
    <row r="402" spans="1:27" ht="15.6">
      <c r="A402" s="529"/>
      <c r="B402" s="529"/>
      <c r="C402" s="529"/>
      <c r="D402" s="529"/>
      <c r="E402" s="529"/>
      <c r="F402" s="529"/>
      <c r="G402" s="529"/>
      <c r="H402" s="529"/>
      <c r="I402" s="454"/>
      <c r="J402" s="454"/>
      <c r="K402" s="454"/>
      <c r="L402" s="454"/>
      <c r="M402" s="454"/>
      <c r="N402" s="454"/>
      <c r="O402" s="454"/>
      <c r="P402" s="454"/>
      <c r="Q402" s="454"/>
      <c r="R402" s="454"/>
      <c r="S402" s="454"/>
      <c r="T402" s="454"/>
      <c r="U402" s="454"/>
      <c r="V402" s="454"/>
      <c r="W402" s="454"/>
      <c r="X402" s="454"/>
      <c r="Y402" s="454"/>
      <c r="Z402" s="454"/>
      <c r="AA402" s="454"/>
    </row>
    <row r="403" spans="1:27" ht="15.6">
      <c r="A403" s="529"/>
      <c r="B403" s="529"/>
      <c r="C403" s="529"/>
      <c r="D403" s="529"/>
      <c r="E403" s="529"/>
      <c r="F403" s="529"/>
      <c r="G403" s="529"/>
      <c r="H403" s="529"/>
      <c r="I403" s="454"/>
      <c r="J403" s="454"/>
      <c r="K403" s="454"/>
      <c r="L403" s="454"/>
      <c r="M403" s="454"/>
      <c r="N403" s="454"/>
      <c r="O403" s="454"/>
      <c r="P403" s="454"/>
      <c r="Q403" s="454"/>
      <c r="R403" s="454"/>
      <c r="S403" s="454"/>
      <c r="T403" s="454"/>
      <c r="U403" s="454"/>
      <c r="V403" s="454"/>
      <c r="W403" s="454"/>
      <c r="X403" s="454"/>
      <c r="Y403" s="454"/>
      <c r="Z403" s="454"/>
      <c r="AA403" s="454"/>
    </row>
    <row r="404" spans="1:27" ht="15.6">
      <c r="A404" s="529"/>
      <c r="B404" s="529"/>
      <c r="C404" s="529"/>
      <c r="D404" s="529"/>
      <c r="E404" s="529"/>
      <c r="F404" s="529"/>
      <c r="G404" s="529"/>
      <c r="H404" s="529"/>
      <c r="I404" s="454"/>
      <c r="J404" s="454"/>
      <c r="K404" s="454"/>
      <c r="L404" s="454"/>
      <c r="M404" s="454"/>
      <c r="N404" s="454"/>
      <c r="O404" s="454"/>
      <c r="P404" s="454"/>
      <c r="Q404" s="454"/>
      <c r="R404" s="454"/>
      <c r="S404" s="454"/>
      <c r="T404" s="454"/>
      <c r="U404" s="454"/>
      <c r="V404" s="454"/>
      <c r="W404" s="454"/>
      <c r="X404" s="454"/>
      <c r="Y404" s="454"/>
      <c r="Z404" s="454"/>
      <c r="AA404" s="454"/>
    </row>
    <row r="405" spans="1:27" ht="15.6">
      <c r="A405" s="529"/>
      <c r="B405" s="529"/>
      <c r="C405" s="529"/>
      <c r="D405" s="529"/>
      <c r="E405" s="529"/>
      <c r="F405" s="529"/>
      <c r="G405" s="529"/>
      <c r="H405" s="529"/>
      <c r="I405" s="454"/>
      <c r="J405" s="454"/>
      <c r="K405" s="454"/>
      <c r="L405" s="454"/>
      <c r="M405" s="454"/>
      <c r="N405" s="454"/>
      <c r="O405" s="454"/>
      <c r="P405" s="454"/>
      <c r="Q405" s="454"/>
      <c r="R405" s="454"/>
      <c r="S405" s="454"/>
      <c r="T405" s="454"/>
      <c r="U405" s="454"/>
      <c r="V405" s="454"/>
      <c r="W405" s="454"/>
      <c r="X405" s="454"/>
      <c r="Y405" s="454"/>
      <c r="Z405" s="454"/>
      <c r="AA405" s="454"/>
    </row>
    <row r="406" spans="1:27" ht="15.6">
      <c r="A406" s="529"/>
      <c r="B406" s="529"/>
      <c r="C406" s="529"/>
      <c r="D406" s="529"/>
      <c r="E406" s="529"/>
      <c r="F406" s="529"/>
      <c r="G406" s="529"/>
      <c r="H406" s="529"/>
      <c r="I406" s="454"/>
      <c r="J406" s="454"/>
      <c r="K406" s="454"/>
      <c r="L406" s="454"/>
      <c r="M406" s="454"/>
      <c r="N406" s="454"/>
      <c r="O406" s="454"/>
      <c r="P406" s="454"/>
      <c r="Q406" s="454"/>
      <c r="R406" s="454"/>
      <c r="S406" s="454"/>
      <c r="T406" s="454"/>
      <c r="U406" s="454"/>
      <c r="V406" s="454"/>
      <c r="W406" s="454"/>
      <c r="X406" s="454"/>
      <c r="Y406" s="454"/>
      <c r="Z406" s="454"/>
      <c r="AA406" s="454"/>
    </row>
    <row r="407" spans="1:27" ht="15.6">
      <c r="A407" s="529"/>
      <c r="B407" s="529"/>
      <c r="C407" s="529"/>
      <c r="D407" s="529"/>
      <c r="E407" s="529"/>
      <c r="F407" s="529"/>
      <c r="G407" s="529"/>
      <c r="H407" s="529"/>
      <c r="I407" s="454"/>
      <c r="J407" s="454"/>
      <c r="K407" s="454"/>
      <c r="L407" s="454"/>
      <c r="M407" s="454"/>
      <c r="N407" s="454"/>
      <c r="O407" s="454"/>
      <c r="P407" s="454"/>
      <c r="Q407" s="454"/>
      <c r="R407" s="454"/>
      <c r="S407" s="454"/>
      <c r="T407" s="454"/>
      <c r="U407" s="454"/>
      <c r="V407" s="454"/>
      <c r="W407" s="454"/>
      <c r="X407" s="454"/>
      <c r="Y407" s="454"/>
      <c r="Z407" s="454"/>
      <c r="AA407" s="454"/>
    </row>
    <row r="408" spans="1:27" ht="15.6">
      <c r="A408" s="529"/>
      <c r="B408" s="529"/>
      <c r="C408" s="529"/>
      <c r="D408" s="529"/>
      <c r="E408" s="529"/>
      <c r="F408" s="529"/>
      <c r="G408" s="529"/>
      <c r="H408" s="529"/>
      <c r="I408" s="454"/>
      <c r="J408" s="454"/>
      <c r="K408" s="454"/>
      <c r="L408" s="454"/>
      <c r="M408" s="454"/>
      <c r="N408" s="454"/>
      <c r="O408" s="454"/>
      <c r="P408" s="454"/>
      <c r="Q408" s="454"/>
      <c r="R408" s="454"/>
      <c r="S408" s="454"/>
      <c r="T408" s="454"/>
      <c r="U408" s="454"/>
      <c r="V408" s="454"/>
      <c r="W408" s="454"/>
      <c r="X408" s="454"/>
      <c r="Y408" s="454"/>
      <c r="Z408" s="454"/>
      <c r="AA408" s="454"/>
    </row>
    <row r="409" spans="1:27" ht="15.6">
      <c r="A409" s="529"/>
      <c r="B409" s="529"/>
      <c r="C409" s="529"/>
      <c r="D409" s="529"/>
      <c r="E409" s="529"/>
      <c r="F409" s="529"/>
      <c r="G409" s="529"/>
      <c r="H409" s="529"/>
      <c r="I409" s="454"/>
      <c r="J409" s="454"/>
      <c r="K409" s="454"/>
      <c r="L409" s="454"/>
      <c r="M409" s="454"/>
      <c r="N409" s="454"/>
      <c r="O409" s="454"/>
      <c r="P409" s="454"/>
      <c r="Q409" s="454"/>
      <c r="R409" s="454"/>
      <c r="S409" s="454"/>
      <c r="T409" s="454"/>
      <c r="U409" s="454"/>
      <c r="V409" s="454"/>
      <c r="W409" s="454"/>
      <c r="X409" s="454"/>
      <c r="Y409" s="454"/>
      <c r="Z409" s="454"/>
      <c r="AA409" s="454"/>
    </row>
    <row r="410" spans="1:27" ht="15.6">
      <c r="A410" s="529"/>
      <c r="B410" s="529"/>
      <c r="C410" s="529"/>
      <c r="D410" s="529"/>
      <c r="E410" s="529"/>
      <c r="F410" s="529"/>
      <c r="G410" s="529"/>
      <c r="H410" s="529"/>
      <c r="I410" s="454"/>
      <c r="J410" s="454"/>
      <c r="K410" s="454"/>
      <c r="L410" s="454"/>
      <c r="M410" s="454"/>
      <c r="N410" s="454"/>
      <c r="O410" s="454"/>
      <c r="P410" s="454"/>
      <c r="Q410" s="454"/>
      <c r="R410" s="454"/>
      <c r="S410" s="454"/>
      <c r="T410" s="454"/>
      <c r="U410" s="454"/>
      <c r="V410" s="454"/>
      <c r="W410" s="454"/>
      <c r="X410" s="454"/>
      <c r="Y410" s="454"/>
      <c r="Z410" s="454"/>
      <c r="AA410" s="454"/>
    </row>
    <row r="411" spans="1:27" ht="15.6">
      <c r="A411" s="529"/>
      <c r="B411" s="529"/>
      <c r="C411" s="529"/>
      <c r="D411" s="529"/>
      <c r="E411" s="529"/>
      <c r="F411" s="529"/>
      <c r="G411" s="529"/>
      <c r="H411" s="529"/>
      <c r="I411" s="454"/>
      <c r="J411" s="454"/>
      <c r="K411" s="454"/>
      <c r="L411" s="454"/>
      <c r="M411" s="454"/>
      <c r="N411" s="454"/>
      <c r="O411" s="454"/>
      <c r="P411" s="454"/>
      <c r="Q411" s="454"/>
      <c r="R411" s="454"/>
      <c r="S411" s="454"/>
      <c r="T411" s="454"/>
      <c r="U411" s="454"/>
      <c r="V411" s="454"/>
      <c r="W411" s="454"/>
      <c r="X411" s="454"/>
      <c r="Y411" s="454"/>
      <c r="Z411" s="454"/>
      <c r="AA411" s="454"/>
    </row>
    <row r="412" spans="1:27" ht="15.6">
      <c r="A412" s="529"/>
      <c r="B412" s="529"/>
      <c r="C412" s="529"/>
      <c r="D412" s="529"/>
      <c r="E412" s="529"/>
      <c r="F412" s="529"/>
      <c r="G412" s="529"/>
      <c r="H412" s="529"/>
      <c r="I412" s="454"/>
      <c r="J412" s="454"/>
      <c r="K412" s="454"/>
      <c r="L412" s="454"/>
      <c r="M412" s="454"/>
      <c r="N412" s="454"/>
      <c r="O412" s="454"/>
      <c r="P412" s="454"/>
      <c r="Q412" s="454"/>
      <c r="R412" s="454"/>
      <c r="S412" s="454"/>
      <c r="T412" s="454"/>
      <c r="U412" s="454"/>
      <c r="V412" s="454"/>
      <c r="W412" s="454"/>
      <c r="X412" s="454"/>
      <c r="Y412" s="454"/>
      <c r="Z412" s="454"/>
      <c r="AA412" s="454"/>
    </row>
    <row r="413" spans="1:27" ht="15.6">
      <c r="A413" s="529"/>
      <c r="B413" s="529"/>
      <c r="C413" s="529"/>
      <c r="D413" s="529"/>
      <c r="E413" s="529"/>
      <c r="F413" s="529"/>
      <c r="G413" s="529"/>
      <c r="H413" s="529"/>
      <c r="I413" s="454"/>
      <c r="J413" s="454"/>
      <c r="K413" s="454"/>
      <c r="L413" s="454"/>
      <c r="M413" s="454"/>
      <c r="N413" s="454"/>
      <c r="O413" s="454"/>
      <c r="P413" s="454"/>
      <c r="Q413" s="454"/>
      <c r="R413" s="454"/>
      <c r="S413" s="454"/>
      <c r="T413" s="454"/>
      <c r="U413" s="454"/>
      <c r="V413" s="454"/>
      <c r="W413" s="454"/>
      <c r="X413" s="454"/>
      <c r="Y413" s="454"/>
      <c r="Z413" s="454"/>
      <c r="AA413" s="454"/>
    </row>
    <row r="414" spans="1:27" ht="15.6">
      <c r="A414" s="529"/>
      <c r="B414" s="529"/>
      <c r="C414" s="529"/>
      <c r="D414" s="529"/>
      <c r="E414" s="529"/>
      <c r="F414" s="529"/>
      <c r="G414" s="529"/>
      <c r="H414" s="529"/>
      <c r="I414" s="454"/>
      <c r="J414" s="454"/>
      <c r="K414" s="454"/>
      <c r="L414" s="454"/>
      <c r="M414" s="454"/>
      <c r="N414" s="454"/>
      <c r="O414" s="454"/>
      <c r="P414" s="454"/>
      <c r="Q414" s="454"/>
      <c r="R414" s="454"/>
      <c r="S414" s="454"/>
      <c r="T414" s="454"/>
      <c r="U414" s="454"/>
      <c r="V414" s="454"/>
      <c r="W414" s="454"/>
      <c r="X414" s="454"/>
      <c r="Y414" s="454"/>
      <c r="Z414" s="454"/>
      <c r="AA414" s="454"/>
    </row>
    <row r="415" spans="1:27" ht="15.6">
      <c r="A415" s="529"/>
      <c r="B415" s="529"/>
      <c r="C415" s="529"/>
      <c r="D415" s="529"/>
      <c r="E415" s="529"/>
      <c r="F415" s="529"/>
      <c r="G415" s="529"/>
      <c r="H415" s="529"/>
      <c r="I415" s="454"/>
      <c r="J415" s="454"/>
      <c r="K415" s="454"/>
      <c r="L415" s="454"/>
      <c r="M415" s="454"/>
      <c r="N415" s="454"/>
      <c r="O415" s="454"/>
      <c r="P415" s="454"/>
      <c r="Q415" s="454"/>
      <c r="R415" s="454"/>
      <c r="S415" s="454"/>
      <c r="T415" s="454"/>
      <c r="U415" s="454"/>
      <c r="V415" s="454"/>
      <c r="W415" s="454"/>
      <c r="X415" s="454"/>
      <c r="Y415" s="454"/>
      <c r="Z415" s="454"/>
      <c r="AA415" s="454"/>
    </row>
    <row r="416" spans="1:27" ht="15.6">
      <c r="A416" s="529"/>
      <c r="B416" s="529"/>
      <c r="C416" s="529"/>
      <c r="D416" s="529"/>
      <c r="E416" s="529"/>
      <c r="F416" s="529"/>
      <c r="G416" s="529"/>
      <c r="H416" s="529"/>
      <c r="I416" s="454"/>
      <c r="J416" s="454"/>
      <c r="K416" s="454"/>
      <c r="L416" s="454"/>
      <c r="M416" s="454"/>
      <c r="N416" s="454"/>
      <c r="O416" s="454"/>
      <c r="P416" s="454"/>
      <c r="Q416" s="454"/>
      <c r="R416" s="454"/>
      <c r="S416" s="454"/>
      <c r="T416" s="454"/>
      <c r="U416" s="454"/>
      <c r="V416" s="454"/>
      <c r="W416" s="454"/>
      <c r="X416" s="454"/>
      <c r="Y416" s="454"/>
      <c r="Z416" s="454"/>
      <c r="AA416" s="454"/>
    </row>
    <row r="417" spans="1:27" ht="15.6">
      <c r="A417" s="529"/>
      <c r="B417" s="529"/>
      <c r="C417" s="529"/>
      <c r="D417" s="529"/>
      <c r="E417" s="529"/>
      <c r="F417" s="529"/>
      <c r="G417" s="529"/>
      <c r="H417" s="529"/>
      <c r="I417" s="454"/>
      <c r="J417" s="454"/>
      <c r="K417" s="454"/>
      <c r="L417" s="454"/>
      <c r="M417" s="454"/>
      <c r="N417" s="454"/>
      <c r="O417" s="454"/>
      <c r="P417" s="454"/>
      <c r="Q417" s="454"/>
      <c r="R417" s="454"/>
      <c r="S417" s="454"/>
      <c r="T417" s="454"/>
      <c r="U417" s="454"/>
      <c r="V417" s="454"/>
      <c r="W417" s="454"/>
      <c r="X417" s="454"/>
      <c r="Y417" s="454"/>
      <c r="Z417" s="454"/>
      <c r="AA417" s="454"/>
    </row>
    <row r="418" spans="1:27" ht="15.6">
      <c r="A418" s="529"/>
      <c r="B418" s="529"/>
      <c r="C418" s="529"/>
      <c r="D418" s="529"/>
      <c r="E418" s="529"/>
      <c r="F418" s="529"/>
      <c r="G418" s="529"/>
      <c r="H418" s="529"/>
      <c r="I418" s="454"/>
      <c r="J418" s="454"/>
      <c r="K418" s="454"/>
      <c r="L418" s="454"/>
      <c r="M418" s="454"/>
      <c r="N418" s="454"/>
      <c r="O418" s="454"/>
      <c r="P418" s="454"/>
      <c r="Q418" s="454"/>
      <c r="R418" s="454"/>
      <c r="S418" s="454"/>
      <c r="T418" s="454"/>
      <c r="U418" s="454"/>
      <c r="V418" s="454"/>
      <c r="W418" s="454"/>
      <c r="X418" s="454"/>
      <c r="Y418" s="454"/>
      <c r="Z418" s="454"/>
      <c r="AA418" s="454"/>
    </row>
    <row r="419" spans="1:27" ht="15.6">
      <c r="A419" s="529"/>
      <c r="B419" s="529"/>
      <c r="C419" s="529"/>
      <c r="D419" s="529"/>
      <c r="E419" s="529"/>
      <c r="F419" s="529"/>
      <c r="G419" s="529"/>
      <c r="H419" s="529"/>
      <c r="I419" s="454"/>
      <c r="J419" s="454"/>
      <c r="K419" s="454"/>
      <c r="L419" s="454"/>
      <c r="M419" s="454"/>
      <c r="N419" s="454"/>
      <c r="O419" s="454"/>
      <c r="P419" s="454"/>
      <c r="Q419" s="454"/>
      <c r="R419" s="454"/>
      <c r="S419" s="454"/>
      <c r="T419" s="454"/>
      <c r="U419" s="454"/>
      <c r="V419" s="454"/>
      <c r="W419" s="454"/>
      <c r="X419" s="454"/>
      <c r="Y419" s="454"/>
      <c r="Z419" s="454"/>
      <c r="AA419" s="454"/>
    </row>
    <row r="420" spans="1:27" ht="15.6">
      <c r="A420" s="529"/>
      <c r="B420" s="529"/>
      <c r="C420" s="529"/>
      <c r="D420" s="529"/>
      <c r="E420" s="529"/>
      <c r="F420" s="529"/>
      <c r="G420" s="529"/>
      <c r="H420" s="529"/>
      <c r="I420" s="454"/>
      <c r="J420" s="454"/>
      <c r="K420" s="454"/>
      <c r="L420" s="454"/>
      <c r="M420" s="454"/>
      <c r="N420" s="454"/>
      <c r="O420" s="454"/>
      <c r="P420" s="454"/>
      <c r="Q420" s="454"/>
      <c r="R420" s="454"/>
      <c r="S420" s="454"/>
      <c r="T420" s="454"/>
      <c r="U420" s="454"/>
      <c r="V420" s="454"/>
      <c r="W420" s="454"/>
      <c r="X420" s="454"/>
      <c r="Y420" s="454"/>
      <c r="Z420" s="454"/>
      <c r="AA420" s="454"/>
    </row>
    <row r="421" spans="1:27" ht="15.6">
      <c r="A421" s="529"/>
      <c r="B421" s="529"/>
      <c r="C421" s="529"/>
      <c r="D421" s="529"/>
      <c r="E421" s="529"/>
      <c r="F421" s="529"/>
      <c r="G421" s="529"/>
      <c r="H421" s="529"/>
      <c r="I421" s="454"/>
      <c r="J421" s="454"/>
      <c r="K421" s="454"/>
      <c r="L421" s="454"/>
      <c r="M421" s="454"/>
      <c r="N421" s="454"/>
      <c r="O421" s="454"/>
      <c r="P421" s="454"/>
      <c r="Q421" s="454"/>
      <c r="R421" s="454"/>
      <c r="S421" s="454"/>
      <c r="T421" s="454"/>
      <c r="U421" s="454"/>
      <c r="V421" s="454"/>
      <c r="W421" s="454"/>
      <c r="X421" s="454"/>
      <c r="Y421" s="454"/>
      <c r="Z421" s="454"/>
      <c r="AA421" s="454"/>
    </row>
    <row r="422" spans="1:27" ht="15.6">
      <c r="A422" s="529"/>
      <c r="B422" s="529"/>
      <c r="C422" s="529"/>
      <c r="D422" s="529"/>
      <c r="E422" s="529"/>
      <c r="F422" s="529"/>
      <c r="G422" s="529"/>
      <c r="H422" s="529"/>
      <c r="I422" s="454"/>
      <c r="J422" s="454"/>
      <c r="K422" s="454"/>
      <c r="L422" s="454"/>
      <c r="M422" s="454"/>
      <c r="N422" s="454"/>
      <c r="O422" s="454"/>
      <c r="P422" s="454"/>
      <c r="Q422" s="454"/>
      <c r="R422" s="454"/>
      <c r="S422" s="454"/>
      <c r="T422" s="454"/>
      <c r="U422" s="454"/>
      <c r="V422" s="454"/>
      <c r="W422" s="454"/>
      <c r="X422" s="454"/>
      <c r="Y422" s="454"/>
      <c r="Z422" s="454"/>
      <c r="AA422" s="454"/>
    </row>
    <row r="423" spans="1:27" ht="15.6">
      <c r="A423" s="529"/>
      <c r="B423" s="529"/>
      <c r="C423" s="529"/>
      <c r="D423" s="529"/>
      <c r="E423" s="529"/>
      <c r="F423" s="529"/>
      <c r="G423" s="529"/>
      <c r="H423" s="529"/>
      <c r="I423" s="454"/>
      <c r="J423" s="454"/>
      <c r="K423" s="454"/>
      <c r="L423" s="454"/>
      <c r="M423" s="454"/>
      <c r="N423" s="454"/>
      <c r="O423" s="454"/>
      <c r="P423" s="454"/>
      <c r="Q423" s="454"/>
      <c r="R423" s="454"/>
      <c r="S423" s="454"/>
      <c r="T423" s="454"/>
      <c r="U423" s="454"/>
      <c r="V423" s="454"/>
      <c r="W423" s="454"/>
      <c r="X423" s="454"/>
      <c r="Y423" s="454"/>
      <c r="Z423" s="454"/>
      <c r="AA423" s="454"/>
    </row>
    <row r="424" spans="1:27" ht="15.6">
      <c r="A424" s="529"/>
      <c r="B424" s="529"/>
      <c r="C424" s="529"/>
      <c r="D424" s="529"/>
      <c r="E424" s="529"/>
      <c r="F424" s="529"/>
      <c r="G424" s="529"/>
      <c r="H424" s="529"/>
      <c r="I424" s="454"/>
      <c r="J424" s="454"/>
      <c r="K424" s="454"/>
      <c r="L424" s="454"/>
      <c r="M424" s="454"/>
      <c r="N424" s="454"/>
      <c r="O424" s="454"/>
      <c r="P424" s="454"/>
      <c r="Q424" s="454"/>
      <c r="R424" s="454"/>
      <c r="S424" s="454"/>
      <c r="T424" s="454"/>
      <c r="U424" s="454"/>
      <c r="V424" s="454"/>
      <c r="W424" s="454"/>
      <c r="X424" s="454"/>
      <c r="Y424" s="454"/>
      <c r="Z424" s="454"/>
      <c r="AA424" s="454"/>
    </row>
    <row r="425" spans="1:27" ht="15.6">
      <c r="A425" s="529"/>
      <c r="B425" s="529"/>
      <c r="C425" s="529"/>
      <c r="D425" s="529"/>
      <c r="E425" s="529"/>
      <c r="F425" s="529"/>
      <c r="G425" s="529"/>
      <c r="H425" s="529"/>
      <c r="I425" s="454"/>
      <c r="J425" s="454"/>
      <c r="K425" s="454"/>
      <c r="L425" s="454"/>
      <c r="M425" s="454"/>
      <c r="N425" s="454"/>
      <c r="O425" s="454"/>
      <c r="P425" s="454"/>
      <c r="Q425" s="454"/>
      <c r="R425" s="454"/>
      <c r="S425" s="454"/>
      <c r="T425" s="454"/>
      <c r="U425" s="454"/>
      <c r="V425" s="454"/>
      <c r="W425" s="454"/>
      <c r="X425" s="454"/>
      <c r="Y425" s="454"/>
      <c r="Z425" s="454"/>
      <c r="AA425" s="454"/>
    </row>
    <row r="426" spans="1:27" ht="15.6">
      <c r="A426" s="529"/>
      <c r="B426" s="529"/>
      <c r="C426" s="529"/>
      <c r="D426" s="529"/>
      <c r="E426" s="529"/>
      <c r="F426" s="529"/>
      <c r="G426" s="529"/>
      <c r="H426" s="529"/>
      <c r="I426" s="454"/>
      <c r="J426" s="454"/>
      <c r="K426" s="454"/>
      <c r="L426" s="454"/>
      <c r="M426" s="454"/>
      <c r="N426" s="454"/>
      <c r="O426" s="454"/>
      <c r="P426" s="454"/>
      <c r="Q426" s="454"/>
      <c r="R426" s="454"/>
      <c r="S426" s="454"/>
      <c r="T426" s="454"/>
      <c r="U426" s="454"/>
      <c r="V426" s="454"/>
      <c r="W426" s="454"/>
      <c r="X426" s="454"/>
      <c r="Y426" s="454"/>
      <c r="Z426" s="454"/>
      <c r="AA426" s="454"/>
    </row>
    <row r="427" spans="1:27" ht="15.6">
      <c r="A427" s="529"/>
      <c r="B427" s="529"/>
      <c r="C427" s="529"/>
      <c r="D427" s="529"/>
      <c r="E427" s="529"/>
      <c r="F427" s="529"/>
      <c r="G427" s="529"/>
      <c r="H427" s="529"/>
      <c r="I427" s="454"/>
      <c r="J427" s="454"/>
      <c r="K427" s="454"/>
      <c r="L427" s="454"/>
      <c r="M427" s="454"/>
      <c r="N427" s="454"/>
      <c r="O427" s="454"/>
      <c r="P427" s="454"/>
      <c r="Q427" s="454"/>
      <c r="R427" s="454"/>
      <c r="S427" s="454"/>
      <c r="T427" s="454"/>
      <c r="U427" s="454"/>
      <c r="V427" s="454"/>
      <c r="W427" s="454"/>
      <c r="X427" s="454"/>
      <c r="Y427" s="454"/>
      <c r="Z427" s="454"/>
      <c r="AA427" s="454"/>
    </row>
    <row r="428" spans="1:27" ht="15.6">
      <c r="A428" s="529"/>
      <c r="B428" s="529"/>
      <c r="C428" s="529"/>
      <c r="D428" s="529"/>
      <c r="E428" s="529"/>
      <c r="F428" s="529"/>
      <c r="G428" s="529"/>
      <c r="H428" s="529"/>
      <c r="I428" s="454"/>
      <c r="J428" s="454"/>
      <c r="K428" s="454"/>
      <c r="L428" s="454"/>
      <c r="M428" s="454"/>
      <c r="N428" s="454"/>
      <c r="O428" s="454"/>
      <c r="P428" s="454"/>
      <c r="Q428" s="454"/>
      <c r="R428" s="454"/>
      <c r="S428" s="454"/>
      <c r="T428" s="454"/>
      <c r="U428" s="454"/>
      <c r="V428" s="454"/>
      <c r="W428" s="454"/>
      <c r="X428" s="454"/>
      <c r="Y428" s="454"/>
      <c r="Z428" s="454"/>
      <c r="AA428" s="454"/>
    </row>
    <row r="429" spans="1:27" ht="15.6">
      <c r="A429" s="529"/>
      <c r="B429" s="529"/>
      <c r="C429" s="529"/>
      <c r="D429" s="529"/>
      <c r="E429" s="529"/>
      <c r="F429" s="529"/>
      <c r="G429" s="529"/>
      <c r="H429" s="529"/>
      <c r="I429" s="454"/>
      <c r="J429" s="454"/>
      <c r="K429" s="454"/>
      <c r="L429" s="454"/>
      <c r="M429" s="454"/>
      <c r="N429" s="454"/>
      <c r="O429" s="454"/>
      <c r="P429" s="454"/>
      <c r="Q429" s="454"/>
      <c r="R429" s="454"/>
      <c r="S429" s="454"/>
      <c r="T429" s="454"/>
      <c r="U429" s="454"/>
      <c r="V429" s="454"/>
      <c r="W429" s="454"/>
      <c r="X429" s="454"/>
      <c r="Y429" s="454"/>
      <c r="Z429" s="454"/>
      <c r="AA429" s="454"/>
    </row>
    <row r="430" spans="1:27" ht="15.6">
      <c r="A430" s="529"/>
      <c r="B430" s="529"/>
      <c r="C430" s="529"/>
      <c r="D430" s="529"/>
      <c r="E430" s="529"/>
      <c r="F430" s="529"/>
      <c r="G430" s="529"/>
      <c r="H430" s="529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54"/>
    </row>
    <row r="431" spans="1:27" ht="15.6">
      <c r="A431" s="529"/>
      <c r="B431" s="529"/>
      <c r="C431" s="529"/>
      <c r="D431" s="529"/>
      <c r="E431" s="529"/>
      <c r="F431" s="529"/>
      <c r="G431" s="529"/>
      <c r="H431" s="529"/>
      <c r="I431" s="454"/>
      <c r="J431" s="454"/>
      <c r="K431" s="454"/>
      <c r="L431" s="454"/>
      <c r="M431" s="454"/>
      <c r="N431" s="454"/>
      <c r="O431" s="454"/>
      <c r="P431" s="454"/>
      <c r="Q431" s="454"/>
      <c r="R431" s="454"/>
      <c r="S431" s="454"/>
      <c r="T431" s="454"/>
      <c r="U431" s="454"/>
      <c r="V431" s="454"/>
      <c r="W431" s="454"/>
      <c r="X431" s="454"/>
      <c r="Y431" s="454"/>
      <c r="Z431" s="454"/>
      <c r="AA431" s="454"/>
    </row>
    <row r="432" spans="1:27" ht="15.6">
      <c r="A432" s="529"/>
      <c r="B432" s="529"/>
      <c r="C432" s="529"/>
      <c r="D432" s="529"/>
      <c r="E432" s="529"/>
      <c r="F432" s="529"/>
      <c r="G432" s="529"/>
      <c r="H432" s="529"/>
      <c r="I432" s="454"/>
      <c r="J432" s="454"/>
      <c r="K432" s="454"/>
      <c r="L432" s="454"/>
      <c r="M432" s="454"/>
      <c r="N432" s="454"/>
      <c r="O432" s="454"/>
      <c r="P432" s="454"/>
      <c r="Q432" s="454"/>
      <c r="R432" s="454"/>
      <c r="S432" s="454"/>
      <c r="T432" s="454"/>
      <c r="U432" s="454"/>
      <c r="V432" s="454"/>
      <c r="W432" s="454"/>
      <c r="X432" s="454"/>
      <c r="Y432" s="454"/>
      <c r="Z432" s="454"/>
      <c r="AA432" s="454"/>
    </row>
    <row r="433" spans="1:27" ht="15.6">
      <c r="A433" s="529"/>
      <c r="B433" s="529"/>
      <c r="C433" s="529"/>
      <c r="D433" s="529"/>
      <c r="E433" s="529"/>
      <c r="F433" s="529"/>
      <c r="G433" s="529"/>
      <c r="H433" s="529"/>
      <c r="I433" s="454"/>
      <c r="J433" s="454"/>
      <c r="K433" s="454"/>
      <c r="L433" s="454"/>
      <c r="M433" s="454"/>
      <c r="N433" s="454"/>
      <c r="O433" s="454"/>
      <c r="P433" s="454"/>
      <c r="Q433" s="454"/>
      <c r="R433" s="454"/>
      <c r="S433" s="454"/>
      <c r="T433" s="454"/>
      <c r="U433" s="454"/>
      <c r="V433" s="454"/>
      <c r="W433" s="454"/>
      <c r="X433" s="454"/>
      <c r="Y433" s="454"/>
      <c r="Z433" s="454"/>
      <c r="AA433" s="454"/>
    </row>
    <row r="434" spans="1:27" ht="15.6">
      <c r="A434" s="529"/>
      <c r="B434" s="529"/>
      <c r="C434" s="529"/>
      <c r="D434" s="529"/>
      <c r="E434" s="529"/>
      <c r="F434" s="529"/>
      <c r="G434" s="529"/>
      <c r="H434" s="529"/>
      <c r="I434" s="454"/>
      <c r="J434" s="454"/>
      <c r="K434" s="454"/>
      <c r="L434" s="454"/>
      <c r="M434" s="454"/>
      <c r="N434" s="454"/>
      <c r="O434" s="454"/>
      <c r="P434" s="454"/>
      <c r="Q434" s="454"/>
      <c r="R434" s="454"/>
      <c r="S434" s="454"/>
      <c r="T434" s="454"/>
      <c r="U434" s="454"/>
      <c r="V434" s="454"/>
      <c r="W434" s="454"/>
      <c r="X434" s="454"/>
      <c r="Y434" s="454"/>
      <c r="Z434" s="454"/>
      <c r="AA434" s="454"/>
    </row>
    <row r="435" spans="1:27" ht="15.6">
      <c r="A435" s="529"/>
      <c r="B435" s="529"/>
      <c r="C435" s="529"/>
      <c r="D435" s="529"/>
      <c r="E435" s="529"/>
      <c r="F435" s="529"/>
      <c r="G435" s="529"/>
      <c r="H435" s="529"/>
      <c r="I435" s="454"/>
      <c r="J435" s="454"/>
      <c r="K435" s="454"/>
      <c r="L435" s="454"/>
      <c r="M435" s="454"/>
      <c r="N435" s="454"/>
      <c r="O435" s="454"/>
      <c r="P435" s="454"/>
      <c r="Q435" s="454"/>
      <c r="R435" s="454"/>
      <c r="S435" s="454"/>
      <c r="T435" s="454"/>
      <c r="U435" s="454"/>
      <c r="V435" s="454"/>
      <c r="W435" s="454"/>
      <c r="X435" s="454"/>
      <c r="Y435" s="454"/>
      <c r="Z435" s="454"/>
      <c r="AA435" s="454"/>
    </row>
    <row r="436" spans="1:27" ht="15.6">
      <c r="A436" s="529"/>
      <c r="B436" s="529"/>
      <c r="C436" s="529"/>
      <c r="D436" s="529"/>
      <c r="E436" s="529"/>
      <c r="F436" s="529"/>
      <c r="G436" s="529"/>
      <c r="H436" s="529"/>
      <c r="I436" s="454"/>
      <c r="J436" s="454"/>
      <c r="K436" s="454"/>
      <c r="L436" s="454"/>
      <c r="M436" s="454"/>
      <c r="N436" s="454"/>
      <c r="O436" s="454"/>
      <c r="P436" s="454"/>
      <c r="Q436" s="454"/>
      <c r="R436" s="454"/>
      <c r="S436" s="454"/>
      <c r="T436" s="454"/>
      <c r="U436" s="454"/>
      <c r="V436" s="454"/>
      <c r="W436" s="454"/>
      <c r="X436" s="454"/>
      <c r="Y436" s="454"/>
      <c r="Z436" s="454"/>
      <c r="AA436" s="454"/>
    </row>
    <row r="437" spans="1:27" ht="15.6">
      <c r="A437" s="529"/>
      <c r="B437" s="529"/>
      <c r="C437" s="529"/>
      <c r="D437" s="529"/>
      <c r="E437" s="529"/>
      <c r="F437" s="529"/>
      <c r="G437" s="529"/>
      <c r="H437" s="529"/>
      <c r="I437" s="454"/>
      <c r="J437" s="454"/>
      <c r="K437" s="454"/>
      <c r="L437" s="454"/>
      <c r="M437" s="454"/>
      <c r="N437" s="454"/>
      <c r="O437" s="454"/>
      <c r="P437" s="454"/>
      <c r="Q437" s="454"/>
      <c r="R437" s="454"/>
      <c r="S437" s="454"/>
      <c r="T437" s="454"/>
      <c r="U437" s="454"/>
      <c r="V437" s="454"/>
      <c r="W437" s="454"/>
      <c r="X437" s="454"/>
      <c r="Y437" s="454"/>
      <c r="Z437" s="454"/>
      <c r="AA437" s="454"/>
    </row>
    <row r="438" spans="1:27" ht="15.6">
      <c r="A438" s="529"/>
      <c r="B438" s="529"/>
      <c r="C438" s="529"/>
      <c r="D438" s="529"/>
      <c r="E438" s="529"/>
      <c r="F438" s="529"/>
      <c r="G438" s="529"/>
      <c r="H438" s="529"/>
      <c r="I438" s="454"/>
      <c r="J438" s="454"/>
      <c r="K438" s="454"/>
      <c r="L438" s="454"/>
      <c r="M438" s="454"/>
      <c r="N438" s="454"/>
      <c r="O438" s="454"/>
      <c r="P438" s="454"/>
      <c r="Q438" s="454"/>
      <c r="R438" s="454"/>
      <c r="S438" s="454"/>
      <c r="T438" s="454"/>
      <c r="U438" s="454"/>
      <c r="V438" s="454"/>
      <c r="W438" s="454"/>
      <c r="X438" s="454"/>
      <c r="Y438" s="454"/>
      <c r="Z438" s="454"/>
      <c r="AA438" s="454"/>
    </row>
    <row r="439" spans="1:27" ht="15.6">
      <c r="A439" s="529"/>
      <c r="B439" s="529"/>
      <c r="C439" s="529"/>
      <c r="D439" s="529"/>
      <c r="E439" s="529"/>
      <c r="F439" s="529"/>
      <c r="G439" s="529"/>
      <c r="H439" s="529"/>
      <c r="I439" s="454"/>
      <c r="J439" s="454"/>
      <c r="K439" s="454"/>
      <c r="L439" s="454"/>
      <c r="M439" s="454"/>
      <c r="N439" s="454"/>
      <c r="O439" s="454"/>
      <c r="P439" s="454"/>
      <c r="Q439" s="454"/>
      <c r="R439" s="454"/>
      <c r="S439" s="454"/>
      <c r="T439" s="454"/>
      <c r="U439" s="454"/>
      <c r="V439" s="454"/>
      <c r="W439" s="454"/>
      <c r="X439" s="454"/>
      <c r="Y439" s="454"/>
      <c r="Z439" s="454"/>
      <c r="AA439" s="454"/>
    </row>
    <row r="440" spans="1:27" ht="15.6">
      <c r="A440" s="529"/>
      <c r="B440" s="529"/>
      <c r="C440" s="529"/>
      <c r="D440" s="529"/>
      <c r="E440" s="529"/>
      <c r="F440" s="529"/>
      <c r="G440" s="529"/>
      <c r="H440" s="529"/>
      <c r="I440" s="454"/>
      <c r="J440" s="454"/>
      <c r="K440" s="454"/>
      <c r="L440" s="454"/>
      <c r="M440" s="454"/>
      <c r="N440" s="454"/>
      <c r="O440" s="454"/>
      <c r="P440" s="454"/>
      <c r="Q440" s="454"/>
      <c r="R440" s="454"/>
      <c r="S440" s="454"/>
      <c r="T440" s="454"/>
      <c r="U440" s="454"/>
      <c r="V440" s="454"/>
      <c r="W440" s="454"/>
      <c r="X440" s="454"/>
      <c r="Y440" s="454"/>
      <c r="Z440" s="454"/>
      <c r="AA440" s="454"/>
    </row>
    <row r="441" spans="1:27" ht="15.6">
      <c r="A441" s="529"/>
      <c r="B441" s="529"/>
      <c r="C441" s="529"/>
      <c r="D441" s="529"/>
      <c r="E441" s="529"/>
      <c r="F441" s="529"/>
      <c r="G441" s="529"/>
      <c r="H441" s="529"/>
      <c r="I441" s="454"/>
      <c r="J441" s="454"/>
      <c r="K441" s="454"/>
      <c r="L441" s="454"/>
      <c r="M441" s="454"/>
      <c r="N441" s="454"/>
      <c r="O441" s="454"/>
      <c r="P441" s="454"/>
      <c r="Q441" s="454"/>
      <c r="R441" s="454"/>
      <c r="S441" s="454"/>
      <c r="T441" s="454"/>
      <c r="U441" s="454"/>
      <c r="V441" s="454"/>
      <c r="W441" s="454"/>
      <c r="X441" s="454"/>
      <c r="Y441" s="454"/>
      <c r="Z441" s="454"/>
      <c r="AA441" s="454"/>
    </row>
    <row r="442" spans="1:27" ht="15.6">
      <c r="A442" s="529"/>
      <c r="B442" s="529"/>
      <c r="C442" s="529"/>
      <c r="D442" s="529"/>
      <c r="E442" s="529"/>
      <c r="F442" s="529"/>
      <c r="G442" s="529"/>
      <c r="H442" s="529"/>
      <c r="I442" s="454"/>
      <c r="J442" s="454"/>
      <c r="K442" s="454"/>
      <c r="L442" s="454"/>
      <c r="M442" s="454"/>
      <c r="N442" s="454"/>
      <c r="O442" s="454"/>
      <c r="P442" s="454"/>
      <c r="Q442" s="454"/>
      <c r="R442" s="454"/>
      <c r="S442" s="454"/>
      <c r="T442" s="454"/>
      <c r="U442" s="454"/>
      <c r="V442" s="454"/>
      <c r="W442" s="454"/>
      <c r="X442" s="454"/>
      <c r="Y442" s="454"/>
      <c r="Z442" s="454"/>
      <c r="AA442" s="454"/>
    </row>
    <row r="443" spans="1:27" ht="15.6">
      <c r="A443" s="529"/>
      <c r="B443" s="529"/>
      <c r="C443" s="529"/>
      <c r="D443" s="529"/>
      <c r="E443" s="529"/>
      <c r="F443" s="529"/>
      <c r="G443" s="529"/>
      <c r="H443" s="529"/>
      <c r="I443" s="454"/>
      <c r="J443" s="454"/>
      <c r="K443" s="454"/>
      <c r="L443" s="454"/>
      <c r="M443" s="454"/>
      <c r="N443" s="454"/>
      <c r="O443" s="454"/>
      <c r="P443" s="454"/>
      <c r="Q443" s="454"/>
      <c r="R443" s="454"/>
      <c r="S443" s="454"/>
      <c r="T443" s="454"/>
      <c r="U443" s="454"/>
      <c r="V443" s="454"/>
      <c r="W443" s="454"/>
      <c r="X443" s="454"/>
      <c r="Y443" s="454"/>
      <c r="Z443" s="454"/>
      <c r="AA443" s="454"/>
    </row>
    <row r="444" spans="1:27" ht="15.6">
      <c r="A444" s="529"/>
      <c r="B444" s="529"/>
      <c r="C444" s="529"/>
      <c r="D444" s="529"/>
      <c r="E444" s="529"/>
      <c r="F444" s="529"/>
      <c r="G444" s="529"/>
      <c r="H444" s="529"/>
      <c r="I444" s="454"/>
      <c r="J444" s="454"/>
      <c r="K444" s="454"/>
      <c r="L444" s="454"/>
      <c r="M444" s="454"/>
      <c r="N444" s="454"/>
      <c r="O444" s="454"/>
      <c r="P444" s="454"/>
      <c r="Q444" s="454"/>
      <c r="R444" s="454"/>
      <c r="S444" s="454"/>
      <c r="T444" s="454"/>
      <c r="U444" s="454"/>
      <c r="V444" s="454"/>
      <c r="W444" s="454"/>
      <c r="X444" s="454"/>
      <c r="Y444" s="454"/>
      <c r="Z444" s="454"/>
      <c r="AA444" s="454"/>
    </row>
    <row r="445" spans="1:27" ht="15.6">
      <c r="A445" s="529"/>
      <c r="B445" s="529"/>
      <c r="C445" s="529"/>
      <c r="D445" s="529"/>
      <c r="E445" s="529"/>
      <c r="F445" s="529"/>
      <c r="G445" s="529"/>
      <c r="H445" s="529"/>
      <c r="I445" s="454"/>
      <c r="J445" s="454"/>
      <c r="K445" s="454"/>
      <c r="L445" s="454"/>
      <c r="M445" s="454"/>
      <c r="N445" s="454"/>
      <c r="O445" s="454"/>
      <c r="P445" s="454"/>
      <c r="Q445" s="454"/>
      <c r="R445" s="454"/>
      <c r="S445" s="454"/>
      <c r="T445" s="454"/>
      <c r="U445" s="454"/>
      <c r="V445" s="454"/>
      <c r="W445" s="454"/>
      <c r="X445" s="454"/>
      <c r="Y445" s="454"/>
      <c r="Z445" s="454"/>
      <c r="AA445" s="454"/>
    </row>
    <row r="446" spans="1:27" ht="15.6">
      <c r="A446" s="529"/>
      <c r="B446" s="529"/>
      <c r="C446" s="529"/>
      <c r="D446" s="529"/>
      <c r="E446" s="529"/>
      <c r="F446" s="529"/>
      <c r="G446" s="529"/>
      <c r="H446" s="529"/>
      <c r="I446" s="454"/>
      <c r="J446" s="454"/>
      <c r="K446" s="454"/>
      <c r="L446" s="454"/>
      <c r="M446" s="454"/>
      <c r="N446" s="454"/>
      <c r="O446" s="454"/>
      <c r="P446" s="454"/>
      <c r="Q446" s="454"/>
      <c r="R446" s="454"/>
      <c r="S446" s="454"/>
      <c r="T446" s="454"/>
      <c r="U446" s="454"/>
      <c r="V446" s="454"/>
      <c r="W446" s="454"/>
      <c r="X446" s="454"/>
      <c r="Y446" s="454"/>
      <c r="Z446" s="454"/>
      <c r="AA446" s="454"/>
    </row>
    <row r="447" spans="1:27" ht="15.6">
      <c r="A447" s="529"/>
      <c r="B447" s="529"/>
      <c r="C447" s="529"/>
      <c r="D447" s="529"/>
      <c r="E447" s="529"/>
      <c r="F447" s="529"/>
      <c r="G447" s="529"/>
      <c r="H447" s="529"/>
      <c r="I447" s="454"/>
      <c r="J447" s="454"/>
      <c r="K447" s="454"/>
      <c r="L447" s="454"/>
      <c r="M447" s="454"/>
      <c r="N447" s="454"/>
      <c r="O447" s="454"/>
      <c r="P447" s="454"/>
      <c r="Q447" s="454"/>
      <c r="R447" s="454"/>
      <c r="S447" s="454"/>
      <c r="T447" s="454"/>
      <c r="U447" s="454"/>
      <c r="V447" s="454"/>
      <c r="W447" s="454"/>
      <c r="X447" s="454"/>
      <c r="Y447" s="454"/>
      <c r="Z447" s="454"/>
      <c r="AA447" s="454"/>
    </row>
    <row r="448" spans="1:27" ht="15.6">
      <c r="A448" s="529"/>
      <c r="B448" s="529"/>
      <c r="C448" s="529"/>
      <c r="D448" s="529"/>
      <c r="E448" s="529"/>
      <c r="F448" s="529"/>
      <c r="G448" s="529"/>
      <c r="H448" s="529"/>
      <c r="I448" s="454"/>
      <c r="J448" s="454"/>
      <c r="K448" s="454"/>
      <c r="L448" s="454"/>
      <c r="M448" s="454"/>
      <c r="N448" s="454"/>
      <c r="O448" s="454"/>
      <c r="P448" s="454"/>
      <c r="Q448" s="454"/>
      <c r="R448" s="454"/>
      <c r="S448" s="454"/>
      <c r="T448" s="454"/>
      <c r="U448" s="454"/>
      <c r="V448" s="454"/>
      <c r="W448" s="454"/>
      <c r="X448" s="454"/>
      <c r="Y448" s="454"/>
      <c r="Z448" s="454"/>
      <c r="AA448" s="454"/>
    </row>
    <row r="449" spans="1:27" ht="15.6">
      <c r="A449" s="529"/>
      <c r="B449" s="529"/>
      <c r="C449" s="529"/>
      <c r="D449" s="529"/>
      <c r="E449" s="529"/>
      <c r="F449" s="529"/>
      <c r="G449" s="529"/>
      <c r="H449" s="529"/>
      <c r="I449" s="454"/>
      <c r="J449" s="454"/>
      <c r="K449" s="454"/>
      <c r="L449" s="454"/>
      <c r="M449" s="454"/>
      <c r="N449" s="454"/>
      <c r="O449" s="454"/>
      <c r="P449" s="454"/>
      <c r="Q449" s="454"/>
      <c r="R449" s="454"/>
      <c r="S449" s="454"/>
      <c r="T449" s="454"/>
      <c r="U449" s="454"/>
      <c r="V449" s="454"/>
      <c r="W449" s="454"/>
      <c r="X449" s="454"/>
      <c r="Y449" s="454"/>
      <c r="Z449" s="454"/>
      <c r="AA449" s="454"/>
    </row>
    <row r="450" spans="1:27" ht="15.6">
      <c r="A450" s="529"/>
      <c r="B450" s="529"/>
      <c r="C450" s="529"/>
      <c r="D450" s="529"/>
      <c r="E450" s="529"/>
      <c r="F450" s="529"/>
      <c r="G450" s="529"/>
      <c r="H450" s="529"/>
      <c r="I450" s="454"/>
      <c r="J450" s="454"/>
      <c r="K450" s="454"/>
      <c r="L450" s="454"/>
      <c r="M450" s="454"/>
      <c r="N450" s="454"/>
      <c r="O450" s="454"/>
      <c r="P450" s="454"/>
      <c r="Q450" s="454"/>
      <c r="R450" s="454"/>
      <c r="S450" s="454"/>
      <c r="T450" s="454"/>
      <c r="U450" s="454"/>
      <c r="V450" s="454"/>
      <c r="W450" s="454"/>
      <c r="X450" s="454"/>
      <c r="Y450" s="454"/>
      <c r="Z450" s="454"/>
      <c r="AA450" s="454"/>
    </row>
    <row r="451" spans="1:27" ht="15.6">
      <c r="A451" s="529"/>
      <c r="B451" s="529"/>
      <c r="C451" s="529"/>
      <c r="D451" s="529"/>
      <c r="E451" s="529"/>
      <c r="F451" s="529"/>
      <c r="G451" s="529"/>
      <c r="H451" s="529"/>
      <c r="I451" s="454"/>
      <c r="J451" s="454"/>
      <c r="K451" s="454"/>
      <c r="L451" s="454"/>
      <c r="M451" s="454"/>
      <c r="N451" s="454"/>
      <c r="O451" s="454"/>
      <c r="P451" s="454"/>
      <c r="Q451" s="454"/>
      <c r="R451" s="454"/>
      <c r="S451" s="454"/>
      <c r="T451" s="454"/>
      <c r="U451" s="454"/>
      <c r="V451" s="454"/>
      <c r="W451" s="454"/>
      <c r="X451" s="454"/>
      <c r="Y451" s="454"/>
      <c r="Z451" s="454"/>
      <c r="AA451" s="454"/>
    </row>
    <row r="452" spans="1:27" ht="15.6">
      <c r="A452" s="529"/>
      <c r="B452" s="529"/>
      <c r="C452" s="529"/>
      <c r="D452" s="529"/>
      <c r="E452" s="529"/>
      <c r="F452" s="529"/>
      <c r="G452" s="529"/>
      <c r="H452" s="529"/>
      <c r="I452" s="454"/>
      <c r="J452" s="454"/>
      <c r="K452" s="454"/>
      <c r="L452" s="454"/>
      <c r="M452" s="454"/>
      <c r="N452" s="454"/>
      <c r="O452" s="454"/>
      <c r="P452" s="454"/>
      <c r="Q452" s="454"/>
      <c r="R452" s="454"/>
      <c r="S452" s="454"/>
      <c r="T452" s="454"/>
      <c r="U452" s="454"/>
      <c r="V452" s="454"/>
      <c r="W452" s="454"/>
      <c r="X452" s="454"/>
      <c r="Y452" s="454"/>
      <c r="Z452" s="454"/>
      <c r="AA452" s="454"/>
    </row>
    <row r="453" spans="1:27" ht="15.6">
      <c r="A453" s="529"/>
      <c r="B453" s="529"/>
      <c r="C453" s="529"/>
      <c r="D453" s="529"/>
      <c r="E453" s="529"/>
      <c r="F453" s="529"/>
      <c r="G453" s="529"/>
      <c r="H453" s="529"/>
      <c r="I453" s="454"/>
      <c r="J453" s="454"/>
      <c r="K453" s="454"/>
      <c r="L453" s="454"/>
      <c r="M453" s="454"/>
      <c r="N453" s="454"/>
      <c r="O453" s="454"/>
      <c r="P453" s="454"/>
      <c r="Q453" s="454"/>
      <c r="R453" s="454"/>
      <c r="S453" s="454"/>
      <c r="T453" s="454"/>
      <c r="U453" s="454"/>
      <c r="V453" s="454"/>
      <c r="W453" s="454"/>
      <c r="X453" s="454"/>
      <c r="Y453" s="454"/>
      <c r="Z453" s="454"/>
      <c r="AA453" s="454"/>
    </row>
    <row r="454" spans="1:27" ht="15.6">
      <c r="A454" s="529"/>
      <c r="B454" s="529"/>
      <c r="C454" s="529"/>
      <c r="D454" s="529"/>
      <c r="E454" s="529"/>
      <c r="F454" s="529"/>
      <c r="G454" s="529"/>
      <c r="H454" s="529"/>
      <c r="I454" s="454"/>
      <c r="J454" s="454"/>
      <c r="K454" s="454"/>
      <c r="L454" s="454"/>
      <c r="M454" s="454"/>
      <c r="N454" s="454"/>
      <c r="O454" s="454"/>
      <c r="P454" s="454"/>
      <c r="Q454" s="454"/>
      <c r="R454" s="454"/>
      <c r="S454" s="454"/>
      <c r="T454" s="454"/>
      <c r="U454" s="454"/>
      <c r="V454" s="454"/>
      <c r="W454" s="454"/>
      <c r="X454" s="454"/>
      <c r="Y454" s="454"/>
      <c r="Z454" s="454"/>
      <c r="AA454" s="454"/>
    </row>
    <row r="455" spans="1:27" ht="15.6">
      <c r="A455" s="529"/>
      <c r="B455" s="529"/>
      <c r="C455" s="529"/>
      <c r="D455" s="529"/>
      <c r="E455" s="529"/>
      <c r="F455" s="529"/>
      <c r="G455" s="529"/>
      <c r="H455" s="529"/>
      <c r="I455" s="454"/>
      <c r="J455" s="454"/>
      <c r="K455" s="454"/>
      <c r="L455" s="454"/>
      <c r="M455" s="454"/>
      <c r="N455" s="454"/>
      <c r="O455" s="454"/>
      <c r="P455" s="454"/>
      <c r="Q455" s="454"/>
      <c r="R455" s="454"/>
      <c r="S455" s="454"/>
      <c r="T455" s="454"/>
      <c r="U455" s="454"/>
      <c r="V455" s="454"/>
      <c r="W455" s="454"/>
      <c r="X455" s="454"/>
      <c r="Y455" s="454"/>
      <c r="Z455" s="454"/>
      <c r="AA455" s="454"/>
    </row>
    <row r="456" spans="1:27" ht="15.6">
      <c r="A456" s="529"/>
      <c r="B456" s="529"/>
      <c r="C456" s="529"/>
      <c r="D456" s="529"/>
      <c r="E456" s="529"/>
      <c r="F456" s="529"/>
      <c r="G456" s="529"/>
      <c r="H456" s="529"/>
      <c r="I456" s="454"/>
      <c r="J456" s="454"/>
      <c r="K456" s="454"/>
      <c r="L456" s="454"/>
      <c r="M456" s="454"/>
      <c r="N456" s="454"/>
      <c r="O456" s="454"/>
      <c r="P456" s="454"/>
      <c r="Q456" s="454"/>
      <c r="R456" s="454"/>
      <c r="S456" s="454"/>
      <c r="T456" s="454"/>
      <c r="U456" s="454"/>
      <c r="V456" s="454"/>
      <c r="W456" s="454"/>
      <c r="X456" s="454"/>
      <c r="Y456" s="454"/>
      <c r="Z456" s="454"/>
      <c r="AA456" s="454"/>
    </row>
    <row r="457" spans="1:27" ht="15.6">
      <c r="A457" s="529"/>
      <c r="B457" s="529"/>
      <c r="C457" s="529"/>
      <c r="D457" s="529"/>
      <c r="E457" s="529"/>
      <c r="F457" s="529"/>
      <c r="G457" s="529"/>
      <c r="H457" s="529"/>
      <c r="I457" s="454"/>
      <c r="J457" s="454"/>
      <c r="K457" s="454"/>
      <c r="L457" s="454"/>
      <c r="M457" s="454"/>
      <c r="N457" s="454"/>
      <c r="O457" s="454"/>
      <c r="P457" s="454"/>
      <c r="Q457" s="454"/>
      <c r="R457" s="454"/>
      <c r="S457" s="454"/>
      <c r="T457" s="454"/>
      <c r="U457" s="454"/>
      <c r="V457" s="454"/>
      <c r="W457" s="454"/>
      <c r="X457" s="454"/>
      <c r="Y457" s="454"/>
      <c r="Z457" s="454"/>
      <c r="AA457" s="454"/>
    </row>
    <row r="458" spans="1:27" ht="15.6">
      <c r="A458" s="529"/>
      <c r="B458" s="529"/>
      <c r="C458" s="529"/>
      <c r="D458" s="529"/>
      <c r="E458" s="529"/>
      <c r="F458" s="529"/>
      <c r="G458" s="529"/>
      <c r="H458" s="529"/>
      <c r="I458" s="454"/>
      <c r="J458" s="454"/>
      <c r="K458" s="454"/>
      <c r="L458" s="454"/>
      <c r="M458" s="454"/>
      <c r="N458" s="454"/>
      <c r="O458" s="454"/>
      <c r="P458" s="454"/>
      <c r="Q458" s="454"/>
      <c r="R458" s="454"/>
      <c r="S458" s="454"/>
      <c r="T458" s="454"/>
      <c r="U458" s="454"/>
      <c r="V458" s="454"/>
      <c r="W458" s="454"/>
      <c r="X458" s="454"/>
      <c r="Y458" s="454"/>
      <c r="Z458" s="454"/>
      <c r="AA458" s="454"/>
    </row>
    <row r="459" spans="1:27" ht="15.6">
      <c r="A459" s="529"/>
      <c r="B459" s="529"/>
      <c r="C459" s="529"/>
      <c r="D459" s="529"/>
      <c r="E459" s="529"/>
      <c r="F459" s="529"/>
      <c r="G459" s="529"/>
      <c r="H459" s="529"/>
      <c r="I459" s="454"/>
      <c r="J459" s="454"/>
      <c r="K459" s="454"/>
      <c r="L459" s="454"/>
      <c r="M459" s="454"/>
      <c r="N459" s="454"/>
      <c r="O459" s="454"/>
      <c r="P459" s="454"/>
      <c r="Q459" s="454"/>
      <c r="R459" s="454"/>
      <c r="S459" s="454"/>
      <c r="T459" s="454"/>
      <c r="U459" s="454"/>
      <c r="V459" s="454"/>
      <c r="W459" s="454"/>
      <c r="X459" s="454"/>
      <c r="Y459" s="454"/>
      <c r="Z459" s="454"/>
      <c r="AA459" s="454"/>
    </row>
    <row r="460" spans="1:27" ht="15.6">
      <c r="A460" s="529"/>
      <c r="B460" s="529"/>
      <c r="C460" s="529"/>
      <c r="D460" s="529"/>
      <c r="E460" s="529"/>
      <c r="F460" s="529"/>
      <c r="G460" s="529"/>
      <c r="H460" s="529"/>
      <c r="I460" s="454"/>
      <c r="J460" s="454"/>
      <c r="K460" s="454"/>
      <c r="L460" s="454"/>
      <c r="M460" s="454"/>
      <c r="N460" s="454"/>
      <c r="O460" s="454"/>
      <c r="P460" s="454"/>
      <c r="Q460" s="454"/>
      <c r="R460" s="454"/>
      <c r="S460" s="454"/>
      <c r="T460" s="454"/>
      <c r="U460" s="454"/>
      <c r="V460" s="454"/>
      <c r="W460" s="454"/>
      <c r="X460" s="454"/>
      <c r="Y460" s="454"/>
      <c r="Z460" s="454"/>
      <c r="AA460" s="454"/>
    </row>
    <row r="461" spans="1:27" ht="15.6">
      <c r="A461" s="529"/>
      <c r="B461" s="529"/>
      <c r="C461" s="529"/>
      <c r="D461" s="529"/>
      <c r="E461" s="529"/>
      <c r="F461" s="529"/>
      <c r="G461" s="529"/>
      <c r="H461" s="529"/>
      <c r="I461" s="454"/>
      <c r="J461" s="454"/>
      <c r="K461" s="454"/>
      <c r="L461" s="454"/>
      <c r="M461" s="454"/>
      <c r="N461" s="454"/>
      <c r="O461" s="454"/>
      <c r="P461" s="454"/>
      <c r="Q461" s="454"/>
      <c r="R461" s="454"/>
      <c r="S461" s="454"/>
      <c r="T461" s="454"/>
      <c r="U461" s="454"/>
      <c r="V461" s="454"/>
      <c r="W461" s="454"/>
      <c r="X461" s="454"/>
      <c r="Y461" s="454"/>
      <c r="Z461" s="454"/>
      <c r="AA461" s="454"/>
    </row>
    <row r="462" spans="1:27" ht="15.6">
      <c r="A462" s="529"/>
      <c r="B462" s="529"/>
      <c r="C462" s="529"/>
      <c r="D462" s="529"/>
      <c r="E462" s="529"/>
      <c r="F462" s="529"/>
      <c r="G462" s="529"/>
      <c r="H462" s="529"/>
      <c r="I462" s="454"/>
      <c r="J462" s="454"/>
      <c r="K462" s="454"/>
      <c r="L462" s="454"/>
      <c r="M462" s="454"/>
      <c r="N462" s="454"/>
      <c r="O462" s="454"/>
      <c r="P462" s="454"/>
      <c r="Q462" s="454"/>
      <c r="R462" s="454"/>
      <c r="S462" s="454"/>
      <c r="T462" s="454"/>
      <c r="U462" s="454"/>
      <c r="V462" s="454"/>
      <c r="W462" s="454"/>
      <c r="X462" s="454"/>
      <c r="Y462" s="454"/>
      <c r="Z462" s="454"/>
      <c r="AA462" s="454"/>
    </row>
    <row r="463" spans="1:27" ht="15.6">
      <c r="A463" s="529"/>
      <c r="B463" s="529"/>
      <c r="C463" s="529"/>
      <c r="D463" s="529"/>
      <c r="E463" s="529"/>
      <c r="F463" s="529"/>
      <c r="G463" s="529"/>
      <c r="H463" s="529"/>
      <c r="I463" s="454"/>
      <c r="J463" s="454"/>
      <c r="K463" s="454"/>
      <c r="L463" s="454"/>
      <c r="M463" s="454"/>
      <c r="N463" s="454"/>
      <c r="O463" s="454"/>
      <c r="P463" s="454"/>
      <c r="Q463" s="454"/>
      <c r="R463" s="454"/>
      <c r="S463" s="454"/>
      <c r="T463" s="454"/>
      <c r="U463" s="454"/>
      <c r="V463" s="454"/>
      <c r="W463" s="454"/>
      <c r="X463" s="454"/>
      <c r="Y463" s="454"/>
      <c r="Z463" s="454"/>
      <c r="AA463" s="454"/>
    </row>
    <row r="464" spans="1:27" ht="15.6">
      <c r="A464" s="529"/>
      <c r="B464" s="529"/>
      <c r="C464" s="529"/>
      <c r="D464" s="529"/>
      <c r="E464" s="529"/>
      <c r="F464" s="529"/>
      <c r="G464" s="529"/>
      <c r="H464" s="529"/>
      <c r="I464" s="454"/>
      <c r="J464" s="454"/>
      <c r="K464" s="454"/>
      <c r="L464" s="454"/>
      <c r="M464" s="454"/>
      <c r="N464" s="454"/>
      <c r="O464" s="454"/>
      <c r="P464" s="454"/>
      <c r="Q464" s="454"/>
      <c r="R464" s="454"/>
      <c r="S464" s="454"/>
      <c r="T464" s="454"/>
      <c r="U464" s="454"/>
      <c r="V464" s="454"/>
      <c r="W464" s="454"/>
      <c r="X464" s="454"/>
      <c r="Y464" s="454"/>
      <c r="Z464" s="454"/>
      <c r="AA464" s="454"/>
    </row>
    <row r="465" spans="1:27" ht="15.6">
      <c r="A465" s="529"/>
      <c r="B465" s="529"/>
      <c r="C465" s="529"/>
      <c r="D465" s="529"/>
      <c r="E465" s="529"/>
      <c r="F465" s="529"/>
      <c r="G465" s="529"/>
      <c r="H465" s="529"/>
      <c r="I465" s="454"/>
      <c r="J465" s="454"/>
      <c r="K465" s="454"/>
      <c r="L465" s="454"/>
      <c r="M465" s="454"/>
      <c r="N465" s="454"/>
      <c r="O465" s="454"/>
      <c r="P465" s="454"/>
      <c r="Q465" s="454"/>
      <c r="R465" s="454"/>
      <c r="S465" s="454"/>
      <c r="T465" s="454"/>
      <c r="U465" s="454"/>
      <c r="V465" s="454"/>
      <c r="W465" s="454"/>
      <c r="X465" s="454"/>
      <c r="Y465" s="454"/>
      <c r="Z465" s="454"/>
      <c r="AA465" s="454"/>
    </row>
    <row r="466" spans="1:27" ht="15.6">
      <c r="A466" s="529"/>
      <c r="B466" s="529"/>
      <c r="C466" s="529"/>
      <c r="D466" s="529"/>
      <c r="E466" s="529"/>
      <c r="F466" s="529"/>
      <c r="G466" s="529"/>
      <c r="H466" s="529"/>
      <c r="I466" s="454"/>
      <c r="J466" s="454"/>
      <c r="K466" s="454"/>
      <c r="L466" s="454"/>
      <c r="M466" s="454"/>
      <c r="N466" s="454"/>
      <c r="O466" s="454"/>
      <c r="P466" s="454"/>
      <c r="Q466" s="454"/>
      <c r="R466" s="454"/>
      <c r="S466" s="454"/>
      <c r="T466" s="454"/>
      <c r="U466" s="454"/>
      <c r="V466" s="454"/>
      <c r="W466" s="454"/>
      <c r="X466" s="454"/>
      <c r="Y466" s="454"/>
      <c r="Z466" s="454"/>
      <c r="AA466" s="454"/>
    </row>
    <row r="467" spans="1:27" ht="15.6">
      <c r="A467" s="529"/>
      <c r="B467" s="529"/>
      <c r="C467" s="529"/>
      <c r="D467" s="529"/>
      <c r="E467" s="529"/>
      <c r="F467" s="529"/>
      <c r="G467" s="529"/>
      <c r="H467" s="529"/>
      <c r="I467" s="454"/>
      <c r="J467" s="454"/>
      <c r="K467" s="454"/>
      <c r="L467" s="454"/>
      <c r="M467" s="454"/>
      <c r="N467" s="454"/>
      <c r="O467" s="454"/>
      <c r="P467" s="454"/>
      <c r="Q467" s="454"/>
      <c r="R467" s="454"/>
      <c r="S467" s="454"/>
      <c r="T467" s="454"/>
      <c r="U467" s="454"/>
      <c r="V467" s="454"/>
      <c r="W467" s="454"/>
      <c r="X467" s="454"/>
      <c r="Y467" s="454"/>
      <c r="Z467" s="454"/>
      <c r="AA467" s="454"/>
    </row>
    <row r="468" spans="1:27" ht="15.6">
      <c r="A468" s="529"/>
      <c r="B468" s="529"/>
      <c r="C468" s="529"/>
      <c r="D468" s="529"/>
      <c r="E468" s="529"/>
      <c r="F468" s="529"/>
      <c r="G468" s="529"/>
      <c r="H468" s="529"/>
      <c r="I468" s="454"/>
      <c r="J468" s="454"/>
      <c r="K468" s="454"/>
      <c r="L468" s="454"/>
      <c r="M468" s="454"/>
      <c r="N468" s="454"/>
      <c r="O468" s="454"/>
      <c r="P468" s="454"/>
      <c r="Q468" s="454"/>
      <c r="R468" s="454"/>
      <c r="S468" s="454"/>
      <c r="T468" s="454"/>
      <c r="U468" s="454"/>
      <c r="V468" s="454"/>
      <c r="W468" s="454"/>
      <c r="X468" s="454"/>
      <c r="Y468" s="454"/>
      <c r="Z468" s="454"/>
      <c r="AA468" s="454"/>
    </row>
    <row r="469" spans="1:27" ht="15.6">
      <c r="A469" s="529"/>
      <c r="B469" s="529"/>
      <c r="C469" s="529"/>
      <c r="D469" s="529"/>
      <c r="E469" s="529"/>
      <c r="F469" s="529"/>
      <c r="G469" s="529"/>
      <c r="H469" s="529"/>
      <c r="I469" s="454"/>
      <c r="J469" s="454"/>
      <c r="K469" s="454"/>
      <c r="L469" s="454"/>
      <c r="M469" s="454"/>
      <c r="N469" s="454"/>
      <c r="O469" s="454"/>
      <c r="P469" s="454"/>
      <c r="Q469" s="454"/>
      <c r="R469" s="454"/>
      <c r="S469" s="454"/>
      <c r="T469" s="454"/>
      <c r="U469" s="454"/>
      <c r="V469" s="454"/>
      <c r="W469" s="454"/>
      <c r="X469" s="454"/>
      <c r="Y469" s="454"/>
      <c r="Z469" s="454"/>
      <c r="AA469" s="454"/>
    </row>
    <row r="470" spans="1:27" ht="15.6">
      <c r="A470" s="529"/>
      <c r="B470" s="529"/>
      <c r="C470" s="529"/>
      <c r="D470" s="529"/>
      <c r="E470" s="529"/>
      <c r="F470" s="529"/>
      <c r="G470" s="529"/>
      <c r="H470" s="529"/>
      <c r="I470" s="454"/>
      <c r="J470" s="454"/>
      <c r="K470" s="454"/>
      <c r="L470" s="454"/>
      <c r="M470" s="454"/>
      <c r="N470" s="454"/>
      <c r="O470" s="454"/>
      <c r="P470" s="454"/>
      <c r="Q470" s="454"/>
      <c r="R470" s="454"/>
      <c r="S470" s="454"/>
      <c r="T470" s="454"/>
      <c r="U470" s="454"/>
      <c r="V470" s="454"/>
      <c r="W470" s="454"/>
      <c r="X470" s="454"/>
      <c r="Y470" s="454"/>
      <c r="Z470" s="454"/>
      <c r="AA470" s="454"/>
    </row>
    <row r="471" spans="1:27" ht="15.6">
      <c r="A471" s="529"/>
      <c r="B471" s="529"/>
      <c r="C471" s="529"/>
      <c r="D471" s="529"/>
      <c r="E471" s="529"/>
      <c r="F471" s="529"/>
      <c r="G471" s="529"/>
      <c r="H471" s="529"/>
      <c r="I471" s="454"/>
      <c r="J471" s="454"/>
      <c r="K471" s="454"/>
      <c r="L471" s="454"/>
      <c r="M471" s="454"/>
      <c r="N471" s="454"/>
      <c r="O471" s="454"/>
      <c r="P471" s="454"/>
      <c r="Q471" s="454"/>
      <c r="R471" s="454"/>
      <c r="S471" s="454"/>
      <c r="T471" s="454"/>
      <c r="U471" s="454"/>
      <c r="V471" s="454"/>
      <c r="W471" s="454"/>
      <c r="X471" s="454"/>
      <c r="Y471" s="454"/>
      <c r="Z471" s="454"/>
      <c r="AA471" s="454"/>
    </row>
    <row r="472" spans="1:27" ht="15.6">
      <c r="A472" s="529"/>
      <c r="B472" s="529"/>
      <c r="C472" s="529"/>
      <c r="D472" s="529"/>
      <c r="E472" s="529"/>
      <c r="F472" s="529"/>
      <c r="G472" s="529"/>
      <c r="H472" s="529"/>
      <c r="I472" s="454"/>
      <c r="J472" s="454"/>
      <c r="K472" s="454"/>
      <c r="L472" s="454"/>
      <c r="M472" s="454"/>
      <c r="N472" s="454"/>
      <c r="O472" s="454"/>
      <c r="P472" s="454"/>
      <c r="Q472" s="454"/>
      <c r="R472" s="454"/>
      <c r="S472" s="454"/>
      <c r="T472" s="454"/>
      <c r="U472" s="454"/>
      <c r="V472" s="454"/>
      <c r="W472" s="454"/>
      <c r="X472" s="454"/>
      <c r="Y472" s="454"/>
      <c r="Z472" s="454"/>
      <c r="AA472" s="454"/>
    </row>
    <row r="473" spans="1:27" ht="15.6">
      <c r="A473" s="529"/>
      <c r="B473" s="529"/>
      <c r="C473" s="529"/>
      <c r="D473" s="529"/>
      <c r="E473" s="529"/>
      <c r="F473" s="529"/>
      <c r="G473" s="529"/>
      <c r="H473" s="529"/>
      <c r="I473" s="454"/>
      <c r="J473" s="454"/>
      <c r="K473" s="454"/>
      <c r="L473" s="454"/>
      <c r="M473" s="454"/>
      <c r="N473" s="454"/>
      <c r="O473" s="454"/>
      <c r="P473" s="454"/>
      <c r="Q473" s="454"/>
      <c r="R473" s="454"/>
      <c r="S473" s="454"/>
      <c r="T473" s="454"/>
      <c r="U473" s="454"/>
      <c r="V473" s="454"/>
      <c r="W473" s="454"/>
      <c r="X473" s="454"/>
      <c r="Y473" s="454"/>
      <c r="Z473" s="454"/>
      <c r="AA473" s="454"/>
    </row>
    <row r="474" spans="1:27" ht="15.6">
      <c r="A474" s="529"/>
      <c r="B474" s="529"/>
      <c r="C474" s="529"/>
      <c r="D474" s="529"/>
      <c r="E474" s="529"/>
      <c r="F474" s="529"/>
      <c r="G474" s="529"/>
      <c r="H474" s="529"/>
      <c r="I474" s="454"/>
      <c r="J474" s="454"/>
      <c r="K474" s="454"/>
      <c r="L474" s="454"/>
      <c r="M474" s="454"/>
      <c r="N474" s="454"/>
      <c r="O474" s="454"/>
      <c r="P474" s="454"/>
      <c r="Q474" s="454"/>
      <c r="R474" s="454"/>
      <c r="S474" s="454"/>
      <c r="T474" s="454"/>
      <c r="U474" s="454"/>
      <c r="V474" s="454"/>
      <c r="W474" s="454"/>
      <c r="X474" s="454"/>
      <c r="Y474" s="454"/>
      <c r="Z474" s="454"/>
      <c r="AA474" s="454"/>
    </row>
    <row r="475" spans="1:27" ht="15.6">
      <c r="A475" s="529"/>
      <c r="B475" s="529"/>
      <c r="C475" s="529"/>
      <c r="D475" s="529"/>
      <c r="E475" s="529"/>
      <c r="F475" s="529"/>
      <c r="G475" s="529"/>
      <c r="H475" s="529"/>
      <c r="I475" s="454"/>
      <c r="J475" s="454"/>
      <c r="K475" s="454"/>
      <c r="L475" s="454"/>
      <c r="M475" s="454"/>
      <c r="N475" s="454"/>
      <c r="O475" s="454"/>
      <c r="P475" s="454"/>
      <c r="Q475" s="454"/>
      <c r="R475" s="454"/>
      <c r="S475" s="454"/>
      <c r="T475" s="454"/>
      <c r="U475" s="454"/>
      <c r="V475" s="454"/>
      <c r="W475" s="454"/>
      <c r="X475" s="454"/>
      <c r="Y475" s="454"/>
      <c r="Z475" s="454"/>
      <c r="AA475" s="454"/>
    </row>
    <row r="476" spans="1:27" ht="15.6">
      <c r="A476" s="529"/>
      <c r="B476" s="529"/>
      <c r="C476" s="529"/>
      <c r="D476" s="529"/>
      <c r="E476" s="529"/>
      <c r="F476" s="529"/>
      <c r="G476" s="529"/>
      <c r="H476" s="529"/>
      <c r="I476" s="454"/>
      <c r="J476" s="454"/>
      <c r="K476" s="454"/>
      <c r="L476" s="454"/>
      <c r="M476" s="454"/>
      <c r="N476" s="454"/>
      <c r="O476" s="454"/>
      <c r="P476" s="454"/>
      <c r="Q476" s="454"/>
      <c r="R476" s="454"/>
      <c r="S476" s="454"/>
      <c r="T476" s="454"/>
      <c r="U476" s="454"/>
      <c r="V476" s="454"/>
      <c r="W476" s="454"/>
      <c r="X476" s="454"/>
      <c r="Y476" s="454"/>
      <c r="Z476" s="454"/>
      <c r="AA476" s="454"/>
    </row>
    <row r="477" spans="1:27" ht="15.6">
      <c r="A477" s="529"/>
      <c r="B477" s="529"/>
      <c r="C477" s="529"/>
      <c r="D477" s="529"/>
      <c r="E477" s="529"/>
      <c r="F477" s="529"/>
      <c r="G477" s="529"/>
      <c r="H477" s="529"/>
      <c r="I477" s="454"/>
      <c r="J477" s="454"/>
      <c r="K477" s="454"/>
      <c r="L477" s="454"/>
      <c r="M477" s="454"/>
      <c r="N477" s="454"/>
      <c r="O477" s="454"/>
      <c r="P477" s="454"/>
      <c r="Q477" s="454"/>
      <c r="R477" s="454"/>
      <c r="S477" s="454"/>
      <c r="T477" s="454"/>
      <c r="U477" s="454"/>
      <c r="V477" s="454"/>
      <c r="W477" s="454"/>
      <c r="X477" s="454"/>
      <c r="Y477" s="454"/>
      <c r="Z477" s="454"/>
      <c r="AA477" s="454"/>
    </row>
    <row r="478" spans="1:27" ht="15.6">
      <c r="A478" s="529"/>
      <c r="B478" s="529"/>
      <c r="C478" s="529"/>
      <c r="D478" s="529"/>
      <c r="E478" s="529"/>
      <c r="F478" s="529"/>
      <c r="G478" s="529"/>
      <c r="H478" s="529"/>
      <c r="I478" s="454"/>
      <c r="J478" s="454"/>
      <c r="K478" s="454"/>
      <c r="L478" s="454"/>
      <c r="M478" s="454"/>
      <c r="N478" s="454"/>
      <c r="O478" s="454"/>
      <c r="P478" s="454"/>
      <c r="Q478" s="454"/>
      <c r="R478" s="454"/>
      <c r="S478" s="454"/>
      <c r="T478" s="454"/>
      <c r="U478" s="454"/>
      <c r="V478" s="454"/>
      <c r="W478" s="454"/>
      <c r="X478" s="454"/>
      <c r="Y478" s="454"/>
      <c r="Z478" s="454"/>
      <c r="AA478" s="454"/>
    </row>
    <row r="479" spans="1:27" ht="15.6">
      <c r="A479" s="529"/>
      <c r="B479" s="529"/>
      <c r="C479" s="529"/>
      <c r="D479" s="529"/>
      <c r="E479" s="529"/>
      <c r="F479" s="529"/>
      <c r="G479" s="529"/>
      <c r="H479" s="529"/>
      <c r="I479" s="454"/>
      <c r="J479" s="454"/>
      <c r="K479" s="454"/>
      <c r="L479" s="454"/>
      <c r="M479" s="454"/>
      <c r="N479" s="454"/>
      <c r="O479" s="454"/>
      <c r="P479" s="454"/>
      <c r="Q479" s="454"/>
      <c r="R479" s="454"/>
      <c r="S479" s="454"/>
      <c r="T479" s="454"/>
      <c r="U479" s="454"/>
      <c r="V479" s="454"/>
      <c r="W479" s="454"/>
      <c r="X479" s="454"/>
      <c r="Y479" s="454"/>
      <c r="Z479" s="454"/>
      <c r="AA479" s="454"/>
    </row>
    <row r="480" spans="1:27" ht="15.6">
      <c r="A480" s="529"/>
      <c r="B480" s="529"/>
      <c r="C480" s="529"/>
      <c r="D480" s="529"/>
      <c r="E480" s="529"/>
      <c r="F480" s="529"/>
      <c r="G480" s="529"/>
      <c r="H480" s="529"/>
      <c r="I480" s="454"/>
      <c r="J480" s="454"/>
      <c r="K480" s="454"/>
      <c r="L480" s="454"/>
      <c r="M480" s="454"/>
      <c r="N480" s="454"/>
      <c r="O480" s="454"/>
      <c r="P480" s="454"/>
      <c r="Q480" s="454"/>
      <c r="R480" s="454"/>
      <c r="S480" s="454"/>
      <c r="T480" s="454"/>
      <c r="U480" s="454"/>
      <c r="V480" s="454"/>
      <c r="W480" s="454"/>
      <c r="X480" s="454"/>
      <c r="Y480" s="454"/>
      <c r="Z480" s="454"/>
      <c r="AA480" s="454"/>
    </row>
    <row r="481" spans="1:27" ht="15.6">
      <c r="A481" s="529"/>
      <c r="B481" s="529"/>
      <c r="C481" s="529"/>
      <c r="D481" s="529"/>
      <c r="E481" s="529"/>
      <c r="F481" s="529"/>
      <c r="G481" s="529"/>
      <c r="H481" s="529"/>
      <c r="I481" s="454"/>
      <c r="J481" s="454"/>
      <c r="K481" s="454"/>
      <c r="L481" s="454"/>
      <c r="M481" s="454"/>
      <c r="N481" s="454"/>
      <c r="O481" s="454"/>
      <c r="P481" s="454"/>
      <c r="Q481" s="454"/>
      <c r="R481" s="454"/>
      <c r="S481" s="454"/>
      <c r="T481" s="454"/>
      <c r="U481" s="454"/>
      <c r="V481" s="454"/>
      <c r="W481" s="454"/>
      <c r="X481" s="454"/>
      <c r="Y481" s="454"/>
      <c r="Z481" s="454"/>
      <c r="AA481" s="454"/>
    </row>
    <row r="482" spans="1:27" ht="15.6">
      <c r="A482" s="529"/>
      <c r="B482" s="529"/>
      <c r="C482" s="529"/>
      <c r="D482" s="529"/>
      <c r="E482" s="529"/>
      <c r="F482" s="529"/>
      <c r="G482" s="529"/>
      <c r="H482" s="529"/>
      <c r="I482" s="454"/>
      <c r="J482" s="454"/>
      <c r="K482" s="454"/>
      <c r="L482" s="454"/>
      <c r="M482" s="454"/>
      <c r="N482" s="454"/>
      <c r="O482" s="454"/>
      <c r="P482" s="454"/>
      <c r="Q482" s="454"/>
      <c r="R482" s="454"/>
      <c r="S482" s="454"/>
      <c r="T482" s="454"/>
      <c r="U482" s="454"/>
      <c r="V482" s="454"/>
      <c r="W482" s="454"/>
      <c r="X482" s="454"/>
      <c r="Y482" s="454"/>
      <c r="Z482" s="454"/>
      <c r="AA482" s="454"/>
    </row>
    <row r="483" spans="1:27" ht="15.6">
      <c r="A483" s="529"/>
      <c r="B483" s="529"/>
      <c r="C483" s="529"/>
      <c r="D483" s="529"/>
      <c r="E483" s="529"/>
      <c r="F483" s="529"/>
      <c r="G483" s="529"/>
      <c r="H483" s="529"/>
      <c r="I483" s="454"/>
      <c r="J483" s="454"/>
      <c r="K483" s="454"/>
      <c r="L483" s="454"/>
      <c r="M483" s="454"/>
      <c r="N483" s="454"/>
      <c r="O483" s="454"/>
      <c r="P483" s="454"/>
      <c r="Q483" s="454"/>
      <c r="R483" s="454"/>
      <c r="S483" s="454"/>
      <c r="T483" s="454"/>
      <c r="U483" s="454"/>
      <c r="V483" s="454"/>
      <c r="W483" s="454"/>
      <c r="X483" s="454"/>
      <c r="Y483" s="454"/>
      <c r="Z483" s="454"/>
      <c r="AA483" s="454"/>
    </row>
    <row r="484" spans="1:27" ht="15.6">
      <c r="A484" s="529"/>
      <c r="B484" s="529"/>
      <c r="C484" s="529"/>
      <c r="D484" s="529"/>
      <c r="E484" s="529"/>
      <c r="F484" s="529"/>
      <c r="G484" s="529"/>
      <c r="H484" s="529"/>
      <c r="I484" s="454"/>
      <c r="J484" s="454"/>
      <c r="K484" s="454"/>
      <c r="L484" s="454"/>
      <c r="M484" s="454"/>
      <c r="N484" s="454"/>
      <c r="O484" s="454"/>
      <c r="P484" s="454"/>
      <c r="Q484" s="454"/>
      <c r="R484" s="454"/>
      <c r="S484" s="454"/>
      <c r="T484" s="454"/>
      <c r="U484" s="454"/>
      <c r="V484" s="454"/>
      <c r="W484" s="454"/>
      <c r="X484" s="454"/>
      <c r="Y484" s="454"/>
      <c r="Z484" s="454"/>
      <c r="AA484" s="454"/>
    </row>
    <row r="485" spans="1:27" ht="15.6">
      <c r="A485" s="529"/>
      <c r="B485" s="529"/>
      <c r="C485" s="529"/>
      <c r="D485" s="529"/>
      <c r="E485" s="529"/>
      <c r="F485" s="529"/>
      <c r="G485" s="529"/>
      <c r="H485" s="529"/>
      <c r="I485" s="454"/>
      <c r="J485" s="454"/>
      <c r="K485" s="454"/>
      <c r="L485" s="454"/>
      <c r="M485" s="454"/>
      <c r="N485" s="454"/>
      <c r="O485" s="454"/>
      <c r="P485" s="454"/>
      <c r="Q485" s="454"/>
      <c r="R485" s="454"/>
      <c r="S485" s="454"/>
      <c r="T485" s="454"/>
      <c r="U485" s="454"/>
      <c r="V485" s="454"/>
      <c r="W485" s="454"/>
      <c r="X485" s="454"/>
      <c r="Y485" s="454"/>
      <c r="Z485" s="454"/>
      <c r="AA485" s="454"/>
    </row>
    <row r="486" spans="1:27" ht="15.6">
      <c r="A486" s="529"/>
      <c r="B486" s="529"/>
      <c r="C486" s="529"/>
      <c r="D486" s="529"/>
      <c r="E486" s="529"/>
      <c r="F486" s="529"/>
      <c r="G486" s="529"/>
      <c r="H486" s="529"/>
      <c r="I486" s="454"/>
      <c r="J486" s="454"/>
      <c r="K486" s="454"/>
      <c r="L486" s="454"/>
      <c r="M486" s="454"/>
      <c r="N486" s="454"/>
      <c r="O486" s="454"/>
      <c r="P486" s="454"/>
      <c r="Q486" s="454"/>
      <c r="R486" s="454"/>
      <c r="S486" s="454"/>
      <c r="T486" s="454"/>
      <c r="U486" s="454"/>
      <c r="V486" s="454"/>
      <c r="W486" s="454"/>
      <c r="X486" s="454"/>
      <c r="Y486" s="454"/>
      <c r="Z486" s="454"/>
      <c r="AA486" s="454"/>
    </row>
    <row r="487" spans="1:27" ht="15.6">
      <c r="A487" s="529"/>
      <c r="B487" s="529"/>
      <c r="C487" s="529"/>
      <c r="D487" s="529"/>
      <c r="E487" s="529"/>
      <c r="F487" s="529"/>
      <c r="G487" s="529"/>
      <c r="H487" s="529"/>
      <c r="I487" s="454"/>
      <c r="J487" s="454"/>
      <c r="K487" s="454"/>
      <c r="L487" s="454"/>
      <c r="M487" s="454"/>
      <c r="N487" s="454"/>
      <c r="O487" s="454"/>
      <c r="P487" s="454"/>
      <c r="Q487" s="454"/>
      <c r="R487" s="454"/>
      <c r="S487" s="454"/>
      <c r="T487" s="454"/>
      <c r="U487" s="454"/>
      <c r="V487" s="454"/>
      <c r="W487" s="454"/>
      <c r="X487" s="454"/>
      <c r="Y487" s="454"/>
      <c r="Z487" s="454"/>
      <c r="AA487" s="454"/>
    </row>
    <row r="488" spans="1:27" ht="15.6">
      <c r="A488" s="529"/>
      <c r="B488" s="529"/>
      <c r="C488" s="529"/>
      <c r="D488" s="529"/>
      <c r="E488" s="529"/>
      <c r="F488" s="529"/>
      <c r="G488" s="529"/>
      <c r="H488" s="529"/>
      <c r="I488" s="454"/>
      <c r="J488" s="454"/>
      <c r="K488" s="454"/>
      <c r="L488" s="454"/>
      <c r="M488" s="454"/>
      <c r="N488" s="454"/>
      <c r="O488" s="454"/>
      <c r="P488" s="454"/>
      <c r="Q488" s="454"/>
      <c r="R488" s="454"/>
      <c r="S488" s="454"/>
      <c r="T488" s="454"/>
      <c r="U488" s="454"/>
      <c r="V488" s="454"/>
      <c r="W488" s="454"/>
      <c r="X488" s="454"/>
      <c r="Y488" s="454"/>
      <c r="Z488" s="454"/>
      <c r="AA488" s="454"/>
    </row>
    <row r="489" spans="1:27" ht="15.6">
      <c r="A489" s="529"/>
      <c r="B489" s="529"/>
      <c r="C489" s="529"/>
      <c r="D489" s="529"/>
      <c r="E489" s="529"/>
      <c r="F489" s="529"/>
      <c r="G489" s="529"/>
      <c r="H489" s="529"/>
      <c r="I489" s="454"/>
      <c r="J489" s="454"/>
      <c r="K489" s="454"/>
      <c r="L489" s="454"/>
      <c r="M489" s="454"/>
      <c r="N489" s="454"/>
      <c r="O489" s="454"/>
      <c r="P489" s="454"/>
      <c r="Q489" s="454"/>
      <c r="R489" s="454"/>
      <c r="S489" s="454"/>
      <c r="T489" s="454"/>
      <c r="U489" s="454"/>
      <c r="V489" s="454"/>
      <c r="W489" s="454"/>
      <c r="X489" s="454"/>
      <c r="Y489" s="454"/>
      <c r="Z489" s="454"/>
      <c r="AA489" s="454"/>
    </row>
    <row r="490" spans="1:27" ht="15.6">
      <c r="A490" s="529"/>
      <c r="B490" s="529"/>
      <c r="C490" s="529"/>
      <c r="D490" s="529"/>
      <c r="E490" s="529"/>
      <c r="F490" s="529"/>
      <c r="G490" s="529"/>
      <c r="H490" s="529"/>
      <c r="I490" s="454"/>
      <c r="J490" s="454"/>
      <c r="K490" s="454"/>
      <c r="L490" s="454"/>
      <c r="M490" s="454"/>
      <c r="N490" s="454"/>
      <c r="O490" s="454"/>
      <c r="P490" s="454"/>
      <c r="Q490" s="454"/>
      <c r="R490" s="454"/>
      <c r="S490" s="454"/>
      <c r="T490" s="454"/>
      <c r="U490" s="454"/>
      <c r="V490" s="454"/>
      <c r="W490" s="454"/>
      <c r="X490" s="454"/>
      <c r="Y490" s="454"/>
      <c r="Z490" s="454"/>
      <c r="AA490" s="454"/>
    </row>
    <row r="491" spans="1:27" ht="15.6">
      <c r="A491" s="529"/>
      <c r="B491" s="529"/>
      <c r="C491" s="529"/>
      <c r="D491" s="529"/>
      <c r="E491" s="529"/>
      <c r="F491" s="529"/>
      <c r="G491" s="529"/>
      <c r="H491" s="529"/>
      <c r="I491" s="454"/>
      <c r="J491" s="454"/>
      <c r="K491" s="454"/>
      <c r="L491" s="454"/>
      <c r="M491" s="454"/>
      <c r="N491" s="454"/>
      <c r="O491" s="454"/>
      <c r="P491" s="454"/>
      <c r="Q491" s="454"/>
      <c r="R491" s="454"/>
      <c r="S491" s="454"/>
      <c r="T491" s="454"/>
      <c r="U491" s="454"/>
      <c r="V491" s="454"/>
      <c r="W491" s="454"/>
      <c r="X491" s="454"/>
      <c r="Y491" s="454"/>
      <c r="Z491" s="454"/>
      <c r="AA491" s="454"/>
    </row>
    <row r="492" spans="1:27" ht="15.6">
      <c r="A492" s="529"/>
      <c r="B492" s="529"/>
      <c r="C492" s="529"/>
      <c r="D492" s="529"/>
      <c r="E492" s="529"/>
      <c r="F492" s="529"/>
      <c r="G492" s="529"/>
      <c r="H492" s="529"/>
      <c r="I492" s="454"/>
      <c r="J492" s="454"/>
      <c r="K492" s="454"/>
      <c r="L492" s="454"/>
      <c r="M492" s="454"/>
      <c r="N492" s="454"/>
      <c r="O492" s="454"/>
      <c r="P492" s="454"/>
      <c r="Q492" s="454"/>
      <c r="R492" s="454"/>
      <c r="S492" s="454"/>
      <c r="T492" s="454"/>
      <c r="U492" s="454"/>
      <c r="V492" s="454"/>
      <c r="W492" s="454"/>
      <c r="X492" s="454"/>
      <c r="Y492" s="454"/>
      <c r="Z492" s="454"/>
      <c r="AA492" s="454"/>
    </row>
    <row r="493" spans="1:27" ht="15.6">
      <c r="A493" s="529"/>
      <c r="B493" s="529"/>
      <c r="C493" s="529"/>
      <c r="D493" s="529"/>
      <c r="E493" s="529"/>
      <c r="F493" s="529"/>
      <c r="G493" s="529"/>
      <c r="H493" s="529"/>
      <c r="I493" s="454"/>
      <c r="J493" s="454"/>
      <c r="K493" s="454"/>
      <c r="L493" s="454"/>
      <c r="M493" s="454"/>
      <c r="N493" s="454"/>
      <c r="O493" s="454"/>
      <c r="P493" s="454"/>
      <c r="Q493" s="454"/>
      <c r="R493" s="454"/>
      <c r="S493" s="454"/>
      <c r="T493" s="454"/>
      <c r="U493" s="454"/>
      <c r="V493" s="454"/>
      <c r="W493" s="454"/>
      <c r="X493" s="454"/>
      <c r="Y493" s="454"/>
      <c r="Z493" s="454"/>
      <c r="AA493" s="454"/>
    </row>
    <row r="494" spans="1:27" ht="15.6">
      <c r="A494" s="529"/>
      <c r="B494" s="529"/>
      <c r="C494" s="529"/>
      <c r="D494" s="529"/>
      <c r="E494" s="529"/>
      <c r="F494" s="529"/>
      <c r="G494" s="529"/>
      <c r="H494" s="529"/>
      <c r="I494" s="454"/>
      <c r="J494" s="454"/>
      <c r="K494" s="454"/>
      <c r="L494" s="454"/>
      <c r="M494" s="454"/>
      <c r="N494" s="454"/>
      <c r="O494" s="454"/>
      <c r="P494" s="454"/>
      <c r="Q494" s="454"/>
      <c r="R494" s="454"/>
      <c r="S494" s="454"/>
      <c r="T494" s="454"/>
      <c r="U494" s="454"/>
      <c r="V494" s="454"/>
      <c r="W494" s="454"/>
      <c r="X494" s="454"/>
      <c r="Y494" s="454"/>
      <c r="Z494" s="454"/>
      <c r="AA494" s="454"/>
    </row>
    <row r="495" spans="1:27" ht="15.6">
      <c r="A495" s="529"/>
      <c r="B495" s="529"/>
      <c r="C495" s="529"/>
      <c r="D495" s="529"/>
      <c r="E495" s="529"/>
      <c r="F495" s="529"/>
      <c r="G495" s="529"/>
      <c r="H495" s="529"/>
      <c r="I495" s="454"/>
      <c r="J495" s="454"/>
      <c r="K495" s="454"/>
      <c r="L495" s="454"/>
      <c r="M495" s="454"/>
      <c r="N495" s="454"/>
      <c r="O495" s="454"/>
      <c r="P495" s="454"/>
      <c r="Q495" s="454"/>
      <c r="R495" s="454"/>
      <c r="S495" s="454"/>
      <c r="T495" s="454"/>
      <c r="U495" s="454"/>
      <c r="V495" s="454"/>
      <c r="W495" s="454"/>
      <c r="X495" s="454"/>
      <c r="Y495" s="454"/>
      <c r="Z495" s="454"/>
      <c r="AA495" s="454"/>
    </row>
    <row r="496" spans="1:27" ht="15.6">
      <c r="A496" s="529"/>
      <c r="B496" s="529"/>
      <c r="C496" s="529"/>
      <c r="D496" s="529"/>
      <c r="E496" s="529"/>
      <c r="F496" s="529"/>
      <c r="G496" s="529"/>
      <c r="H496" s="529"/>
      <c r="I496" s="454"/>
      <c r="J496" s="454"/>
      <c r="K496" s="454"/>
      <c r="L496" s="454"/>
      <c r="M496" s="454"/>
      <c r="N496" s="454"/>
      <c r="O496" s="454"/>
      <c r="P496" s="454"/>
      <c r="Q496" s="454"/>
      <c r="R496" s="454"/>
      <c r="S496" s="454"/>
      <c r="T496" s="454"/>
      <c r="U496" s="454"/>
      <c r="V496" s="454"/>
      <c r="W496" s="454"/>
      <c r="X496" s="454"/>
      <c r="Y496" s="454"/>
      <c r="Z496" s="454"/>
      <c r="AA496" s="454"/>
    </row>
    <row r="497" spans="1:27" ht="15.6">
      <c r="A497" s="529"/>
      <c r="B497" s="529"/>
      <c r="C497" s="529"/>
      <c r="D497" s="529"/>
      <c r="E497" s="529"/>
      <c r="F497" s="529"/>
      <c r="G497" s="529"/>
      <c r="H497" s="529"/>
      <c r="I497" s="454"/>
      <c r="J497" s="454"/>
      <c r="K497" s="454"/>
      <c r="L497" s="454"/>
      <c r="M497" s="454"/>
      <c r="N497" s="454"/>
      <c r="O497" s="454"/>
      <c r="P497" s="454"/>
      <c r="Q497" s="454"/>
      <c r="R497" s="454"/>
      <c r="S497" s="454"/>
      <c r="T497" s="454"/>
      <c r="U497" s="454"/>
      <c r="V497" s="454"/>
      <c r="W497" s="454"/>
      <c r="X497" s="454"/>
      <c r="Y497" s="454"/>
      <c r="Z497" s="454"/>
      <c r="AA497" s="454"/>
    </row>
    <row r="498" spans="1:27" ht="15.6">
      <c r="A498" s="529"/>
      <c r="B498" s="529"/>
      <c r="C498" s="529"/>
      <c r="D498" s="529"/>
      <c r="E498" s="529"/>
      <c r="F498" s="529"/>
      <c r="G498" s="529"/>
      <c r="H498" s="529"/>
      <c r="I498" s="454"/>
      <c r="J498" s="454"/>
      <c r="K498" s="454"/>
      <c r="L498" s="454"/>
      <c r="M498" s="454"/>
      <c r="N498" s="454"/>
      <c r="O498" s="454"/>
      <c r="P498" s="454"/>
      <c r="Q498" s="454"/>
      <c r="R498" s="454"/>
      <c r="S498" s="454"/>
      <c r="T498" s="454"/>
      <c r="U498" s="454"/>
      <c r="V498" s="454"/>
      <c r="W498" s="454"/>
      <c r="X498" s="454"/>
      <c r="Y498" s="454"/>
      <c r="Z498" s="454"/>
      <c r="AA498" s="454"/>
    </row>
    <row r="499" spans="1:27" ht="15.6">
      <c r="A499" s="529"/>
      <c r="B499" s="529"/>
      <c r="C499" s="529"/>
      <c r="D499" s="529"/>
      <c r="E499" s="529"/>
      <c r="F499" s="529"/>
      <c r="G499" s="529"/>
      <c r="H499" s="529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54"/>
    </row>
    <row r="500" spans="1:27" ht="15.6">
      <c r="A500" s="529"/>
      <c r="B500" s="529"/>
      <c r="C500" s="529"/>
      <c r="D500" s="529"/>
      <c r="E500" s="529"/>
      <c r="F500" s="529"/>
      <c r="G500" s="529"/>
      <c r="H500" s="529"/>
      <c r="I500" s="454"/>
      <c r="J500" s="454"/>
      <c r="K500" s="454"/>
      <c r="L500" s="454"/>
      <c r="M500" s="454"/>
      <c r="N500" s="454"/>
      <c r="O500" s="454"/>
      <c r="P500" s="454"/>
      <c r="Q500" s="454"/>
      <c r="R500" s="454"/>
      <c r="S500" s="454"/>
      <c r="T500" s="454"/>
      <c r="U500" s="454"/>
      <c r="V500" s="454"/>
      <c r="W500" s="454"/>
      <c r="X500" s="454"/>
      <c r="Y500" s="454"/>
      <c r="Z500" s="454"/>
      <c r="AA500" s="454"/>
    </row>
    <row r="501" spans="1:27" ht="15.6">
      <c r="A501" s="529"/>
      <c r="B501" s="529"/>
      <c r="C501" s="529"/>
      <c r="D501" s="529"/>
      <c r="E501" s="529"/>
      <c r="F501" s="529"/>
      <c r="G501" s="529"/>
      <c r="H501" s="529"/>
      <c r="I501" s="454"/>
      <c r="J501" s="454"/>
      <c r="K501" s="454"/>
      <c r="L501" s="454"/>
      <c r="M501" s="454"/>
      <c r="N501" s="454"/>
      <c r="O501" s="454"/>
      <c r="P501" s="454"/>
      <c r="Q501" s="454"/>
      <c r="R501" s="454"/>
      <c r="S501" s="454"/>
      <c r="T501" s="454"/>
      <c r="U501" s="454"/>
      <c r="V501" s="454"/>
      <c r="W501" s="454"/>
      <c r="X501" s="454"/>
      <c r="Y501" s="454"/>
      <c r="Z501" s="454"/>
      <c r="AA501" s="454"/>
    </row>
    <row r="502" spans="1:27" ht="15.6">
      <c r="A502" s="529"/>
      <c r="B502" s="529"/>
      <c r="C502" s="529"/>
      <c r="D502" s="529"/>
      <c r="E502" s="529"/>
      <c r="F502" s="529"/>
      <c r="G502" s="529"/>
      <c r="H502" s="529"/>
      <c r="I502" s="454"/>
      <c r="J502" s="454"/>
      <c r="K502" s="454"/>
      <c r="L502" s="454"/>
      <c r="M502" s="454"/>
      <c r="N502" s="454"/>
      <c r="O502" s="454"/>
      <c r="P502" s="454"/>
      <c r="Q502" s="454"/>
      <c r="R502" s="454"/>
      <c r="S502" s="454"/>
      <c r="T502" s="454"/>
      <c r="U502" s="454"/>
      <c r="V502" s="454"/>
      <c r="W502" s="454"/>
      <c r="X502" s="454"/>
      <c r="Y502" s="454"/>
      <c r="Z502" s="454"/>
      <c r="AA502" s="454"/>
    </row>
    <row r="503" spans="1:27" ht="15.6">
      <c r="A503" s="529"/>
      <c r="B503" s="529"/>
      <c r="C503" s="529"/>
      <c r="D503" s="529"/>
      <c r="E503" s="529"/>
      <c r="F503" s="529"/>
      <c r="G503" s="529"/>
      <c r="H503" s="529"/>
      <c r="I503" s="454"/>
      <c r="J503" s="454"/>
      <c r="K503" s="454"/>
      <c r="L503" s="454"/>
      <c r="M503" s="454"/>
      <c r="N503" s="454"/>
      <c r="O503" s="454"/>
      <c r="P503" s="454"/>
      <c r="Q503" s="454"/>
      <c r="R503" s="454"/>
      <c r="S503" s="454"/>
      <c r="T503" s="454"/>
      <c r="U503" s="454"/>
      <c r="V503" s="454"/>
      <c r="W503" s="454"/>
      <c r="X503" s="454"/>
      <c r="Y503" s="454"/>
      <c r="Z503" s="454"/>
      <c r="AA503" s="454"/>
    </row>
    <row r="504" spans="1:27" ht="15.6">
      <c r="A504" s="529"/>
      <c r="B504" s="529"/>
      <c r="C504" s="529"/>
      <c r="D504" s="529"/>
      <c r="E504" s="529"/>
      <c r="F504" s="529"/>
      <c r="G504" s="529"/>
      <c r="H504" s="529"/>
      <c r="I504" s="454"/>
      <c r="J504" s="454"/>
      <c r="K504" s="454"/>
      <c r="L504" s="454"/>
      <c r="M504" s="454"/>
      <c r="N504" s="454"/>
      <c r="O504" s="454"/>
      <c r="P504" s="454"/>
      <c r="Q504" s="454"/>
      <c r="R504" s="454"/>
      <c r="S504" s="454"/>
      <c r="T504" s="454"/>
      <c r="U504" s="454"/>
      <c r="V504" s="454"/>
      <c r="W504" s="454"/>
      <c r="X504" s="454"/>
      <c r="Y504" s="454"/>
      <c r="Z504" s="454"/>
      <c r="AA504" s="454"/>
    </row>
    <row r="505" spans="1:27" ht="15.6">
      <c r="A505" s="529"/>
      <c r="B505" s="529"/>
      <c r="C505" s="529"/>
      <c r="D505" s="529"/>
      <c r="E505" s="529"/>
      <c r="F505" s="529"/>
      <c r="G505" s="529"/>
      <c r="H505" s="529"/>
      <c r="I505" s="454"/>
      <c r="J505" s="454"/>
      <c r="K505" s="454"/>
      <c r="L505" s="454"/>
      <c r="M505" s="454"/>
      <c r="N505" s="454"/>
      <c r="O505" s="454"/>
      <c r="P505" s="454"/>
      <c r="Q505" s="454"/>
      <c r="R505" s="454"/>
      <c r="S505" s="454"/>
      <c r="T505" s="454"/>
      <c r="U505" s="454"/>
      <c r="V505" s="454"/>
      <c r="W505" s="454"/>
      <c r="X505" s="454"/>
      <c r="Y505" s="454"/>
      <c r="Z505" s="454"/>
      <c r="AA505" s="454"/>
    </row>
    <row r="506" spans="1:27" ht="15.6">
      <c r="A506" s="529"/>
      <c r="B506" s="529"/>
      <c r="C506" s="529"/>
      <c r="D506" s="529"/>
      <c r="E506" s="529"/>
      <c r="F506" s="529"/>
      <c r="G506" s="529"/>
      <c r="H506" s="529"/>
      <c r="I506" s="454"/>
      <c r="J506" s="454"/>
      <c r="K506" s="454"/>
      <c r="L506" s="454"/>
      <c r="M506" s="454"/>
      <c r="N506" s="454"/>
      <c r="O506" s="454"/>
      <c r="P506" s="454"/>
      <c r="Q506" s="454"/>
      <c r="R506" s="454"/>
      <c r="S506" s="454"/>
      <c r="T506" s="454"/>
      <c r="U506" s="454"/>
      <c r="V506" s="454"/>
      <c r="W506" s="454"/>
      <c r="X506" s="454"/>
      <c r="Y506" s="454"/>
      <c r="Z506" s="454"/>
      <c r="AA506" s="454"/>
    </row>
    <row r="507" spans="1:27" ht="15.6">
      <c r="A507" s="529"/>
      <c r="B507" s="529"/>
      <c r="C507" s="529"/>
      <c r="D507" s="529"/>
      <c r="E507" s="529"/>
      <c r="F507" s="529"/>
      <c r="G507" s="529"/>
      <c r="H507" s="529"/>
      <c r="I507" s="454"/>
      <c r="J507" s="454"/>
      <c r="K507" s="454"/>
      <c r="L507" s="454"/>
      <c r="M507" s="454"/>
      <c r="N507" s="454"/>
      <c r="O507" s="454"/>
      <c r="P507" s="454"/>
      <c r="Q507" s="454"/>
      <c r="R507" s="454"/>
      <c r="S507" s="454"/>
      <c r="T507" s="454"/>
      <c r="U507" s="454"/>
      <c r="V507" s="454"/>
      <c r="W507" s="454"/>
      <c r="X507" s="454"/>
      <c r="Y507" s="454"/>
      <c r="Z507" s="454"/>
      <c r="AA507" s="454"/>
    </row>
    <row r="508" spans="1:27" ht="15.6">
      <c r="A508" s="529"/>
      <c r="B508" s="529"/>
      <c r="C508" s="529"/>
      <c r="D508" s="529"/>
      <c r="E508" s="529"/>
      <c r="F508" s="529"/>
      <c r="G508" s="529"/>
      <c r="H508" s="529"/>
      <c r="I508" s="454"/>
      <c r="J508" s="454"/>
      <c r="K508" s="454"/>
      <c r="L508" s="454"/>
      <c r="M508" s="454"/>
      <c r="N508" s="454"/>
      <c r="O508" s="454"/>
      <c r="P508" s="454"/>
      <c r="Q508" s="454"/>
      <c r="R508" s="454"/>
      <c r="S508" s="454"/>
      <c r="T508" s="454"/>
      <c r="U508" s="454"/>
      <c r="V508" s="454"/>
      <c r="W508" s="454"/>
      <c r="X508" s="454"/>
      <c r="Y508" s="454"/>
      <c r="Z508" s="454"/>
      <c r="AA508" s="454"/>
    </row>
    <row r="509" spans="1:27" ht="15.6">
      <c r="A509" s="529"/>
      <c r="B509" s="529"/>
      <c r="C509" s="529"/>
      <c r="D509" s="529"/>
      <c r="E509" s="529"/>
      <c r="F509" s="529"/>
      <c r="G509" s="529"/>
      <c r="H509" s="529"/>
      <c r="I509" s="454"/>
      <c r="J509" s="454"/>
      <c r="K509" s="454"/>
      <c r="L509" s="454"/>
      <c r="M509" s="454"/>
      <c r="N509" s="454"/>
      <c r="O509" s="454"/>
      <c r="P509" s="454"/>
      <c r="Q509" s="454"/>
      <c r="R509" s="454"/>
      <c r="S509" s="454"/>
      <c r="T509" s="454"/>
      <c r="U509" s="454"/>
      <c r="V509" s="454"/>
      <c r="W509" s="454"/>
      <c r="X509" s="454"/>
      <c r="Y509" s="454"/>
      <c r="Z509" s="454"/>
      <c r="AA509" s="454"/>
    </row>
    <row r="510" spans="1:27" ht="15.6">
      <c r="A510" s="529"/>
      <c r="B510" s="529"/>
      <c r="C510" s="529"/>
      <c r="D510" s="529"/>
      <c r="E510" s="529"/>
      <c r="F510" s="529"/>
      <c r="G510" s="529"/>
      <c r="H510" s="529"/>
      <c r="I510" s="454"/>
      <c r="J510" s="454"/>
      <c r="K510" s="454"/>
      <c r="L510" s="454"/>
      <c r="M510" s="454"/>
      <c r="N510" s="454"/>
      <c r="O510" s="454"/>
      <c r="P510" s="454"/>
      <c r="Q510" s="454"/>
      <c r="R510" s="454"/>
      <c r="S510" s="454"/>
      <c r="T510" s="454"/>
      <c r="U510" s="454"/>
      <c r="V510" s="454"/>
      <c r="W510" s="454"/>
      <c r="X510" s="454"/>
      <c r="Y510" s="454"/>
      <c r="Z510" s="454"/>
      <c r="AA510" s="454"/>
    </row>
    <row r="511" spans="1:27" ht="15.6">
      <c r="A511" s="529"/>
      <c r="B511" s="529"/>
      <c r="C511" s="529"/>
      <c r="D511" s="529"/>
      <c r="E511" s="529"/>
      <c r="F511" s="529"/>
      <c r="G511" s="529"/>
      <c r="H511" s="529"/>
      <c r="I511" s="454"/>
      <c r="J511" s="454"/>
      <c r="K511" s="454"/>
      <c r="L511" s="454"/>
      <c r="M511" s="454"/>
      <c r="N511" s="454"/>
      <c r="O511" s="454"/>
      <c r="P511" s="454"/>
      <c r="Q511" s="454"/>
      <c r="R511" s="454"/>
      <c r="S511" s="454"/>
      <c r="T511" s="454"/>
      <c r="U511" s="454"/>
      <c r="V511" s="454"/>
      <c r="W511" s="454"/>
      <c r="X511" s="454"/>
      <c r="Y511" s="454"/>
      <c r="Z511" s="454"/>
      <c r="AA511" s="454"/>
    </row>
    <row r="512" spans="1:27" ht="15.6">
      <c r="A512" s="529"/>
      <c r="B512" s="529"/>
      <c r="C512" s="529"/>
      <c r="D512" s="529"/>
      <c r="E512" s="529"/>
      <c r="F512" s="529"/>
      <c r="G512" s="529"/>
      <c r="H512" s="529"/>
      <c r="I512" s="454"/>
      <c r="J512" s="454"/>
      <c r="K512" s="454"/>
      <c r="L512" s="454"/>
      <c r="M512" s="454"/>
      <c r="N512" s="454"/>
      <c r="O512" s="454"/>
      <c r="P512" s="454"/>
      <c r="Q512" s="454"/>
      <c r="R512" s="454"/>
      <c r="S512" s="454"/>
      <c r="T512" s="454"/>
      <c r="U512" s="454"/>
      <c r="V512" s="454"/>
      <c r="W512" s="454"/>
      <c r="X512" s="454"/>
      <c r="Y512" s="454"/>
      <c r="Z512" s="454"/>
      <c r="AA512" s="454"/>
    </row>
    <row r="513" spans="1:27" ht="15.6">
      <c r="A513" s="529"/>
      <c r="B513" s="529"/>
      <c r="C513" s="529"/>
      <c r="D513" s="529"/>
      <c r="E513" s="529"/>
      <c r="F513" s="529"/>
      <c r="G513" s="529"/>
      <c r="H513" s="529"/>
      <c r="I513" s="454"/>
      <c r="J513" s="454"/>
      <c r="K513" s="454"/>
      <c r="L513" s="454"/>
      <c r="M513" s="454"/>
      <c r="N513" s="454"/>
      <c r="O513" s="454"/>
      <c r="P513" s="454"/>
      <c r="Q513" s="454"/>
      <c r="R513" s="454"/>
      <c r="S513" s="454"/>
      <c r="T513" s="454"/>
      <c r="U513" s="454"/>
      <c r="V513" s="454"/>
      <c r="W513" s="454"/>
      <c r="X513" s="454"/>
      <c r="Y513" s="454"/>
      <c r="Z513" s="454"/>
      <c r="AA513" s="454"/>
    </row>
    <row r="514" spans="1:27" ht="15.6">
      <c r="A514" s="529"/>
      <c r="B514" s="529"/>
      <c r="C514" s="529"/>
      <c r="D514" s="529"/>
      <c r="E514" s="529"/>
      <c r="F514" s="529"/>
      <c r="G514" s="529"/>
      <c r="H514" s="529"/>
      <c r="I514" s="454"/>
      <c r="J514" s="454"/>
      <c r="K514" s="454"/>
      <c r="L514" s="454"/>
      <c r="M514" s="454"/>
      <c r="N514" s="454"/>
      <c r="O514" s="454"/>
      <c r="P514" s="454"/>
      <c r="Q514" s="454"/>
      <c r="R514" s="454"/>
      <c r="S514" s="454"/>
      <c r="T514" s="454"/>
      <c r="U514" s="454"/>
      <c r="V514" s="454"/>
      <c r="W514" s="454"/>
      <c r="X514" s="454"/>
      <c r="Y514" s="454"/>
      <c r="Z514" s="454"/>
      <c r="AA514" s="454"/>
    </row>
    <row r="515" spans="1:27" ht="15.6">
      <c r="A515" s="529"/>
      <c r="B515" s="529"/>
      <c r="C515" s="529"/>
      <c r="D515" s="529"/>
      <c r="E515" s="529"/>
      <c r="F515" s="529"/>
      <c r="G515" s="529"/>
      <c r="H515" s="529"/>
      <c r="I515" s="454"/>
      <c r="J515" s="454"/>
      <c r="K515" s="454"/>
      <c r="L515" s="454"/>
      <c r="M515" s="454"/>
      <c r="N515" s="454"/>
      <c r="O515" s="454"/>
      <c r="P515" s="454"/>
      <c r="Q515" s="454"/>
      <c r="R515" s="454"/>
      <c r="S515" s="454"/>
      <c r="T515" s="454"/>
      <c r="U515" s="454"/>
      <c r="V515" s="454"/>
      <c r="W515" s="454"/>
      <c r="X515" s="454"/>
      <c r="Y515" s="454"/>
      <c r="Z515" s="454"/>
      <c r="AA515" s="454"/>
    </row>
    <row r="516" spans="1:27" ht="15.6">
      <c r="A516" s="529"/>
      <c r="B516" s="529"/>
      <c r="C516" s="529"/>
      <c r="D516" s="529"/>
      <c r="E516" s="529"/>
      <c r="F516" s="529"/>
      <c r="G516" s="529"/>
      <c r="H516" s="529"/>
      <c r="I516" s="454"/>
      <c r="J516" s="454"/>
      <c r="K516" s="454"/>
      <c r="L516" s="454"/>
      <c r="M516" s="454"/>
      <c r="N516" s="454"/>
      <c r="O516" s="454"/>
      <c r="P516" s="454"/>
      <c r="Q516" s="454"/>
      <c r="R516" s="454"/>
      <c r="S516" s="454"/>
      <c r="T516" s="454"/>
      <c r="U516" s="454"/>
      <c r="V516" s="454"/>
      <c r="W516" s="454"/>
      <c r="X516" s="454"/>
      <c r="Y516" s="454"/>
      <c r="Z516" s="454"/>
      <c r="AA516" s="454"/>
    </row>
    <row r="517" spans="1:27" ht="15.6">
      <c r="A517" s="529"/>
      <c r="B517" s="529"/>
      <c r="C517" s="529"/>
      <c r="D517" s="529"/>
      <c r="E517" s="529"/>
      <c r="F517" s="529"/>
      <c r="G517" s="529"/>
      <c r="H517" s="529"/>
      <c r="I517" s="454"/>
      <c r="J517" s="454"/>
      <c r="K517" s="454"/>
      <c r="L517" s="454"/>
      <c r="M517" s="454"/>
      <c r="N517" s="454"/>
      <c r="O517" s="454"/>
      <c r="P517" s="454"/>
      <c r="Q517" s="454"/>
      <c r="R517" s="454"/>
      <c r="S517" s="454"/>
      <c r="T517" s="454"/>
      <c r="U517" s="454"/>
      <c r="V517" s="454"/>
      <c r="W517" s="454"/>
      <c r="X517" s="454"/>
      <c r="Y517" s="454"/>
      <c r="Z517" s="454"/>
      <c r="AA517" s="454"/>
    </row>
    <row r="518" spans="1:27" ht="15.6">
      <c r="A518" s="529"/>
      <c r="B518" s="529"/>
      <c r="C518" s="529"/>
      <c r="D518" s="529"/>
      <c r="E518" s="529"/>
      <c r="F518" s="529"/>
      <c r="G518" s="529"/>
      <c r="H518" s="529"/>
      <c r="I518" s="454"/>
      <c r="J518" s="454"/>
      <c r="K518" s="454"/>
      <c r="L518" s="454"/>
      <c r="M518" s="454"/>
      <c r="N518" s="454"/>
      <c r="O518" s="454"/>
      <c r="P518" s="454"/>
      <c r="Q518" s="454"/>
      <c r="R518" s="454"/>
      <c r="S518" s="454"/>
      <c r="T518" s="454"/>
      <c r="U518" s="454"/>
      <c r="V518" s="454"/>
      <c r="W518" s="454"/>
      <c r="X518" s="454"/>
      <c r="Y518" s="454"/>
      <c r="Z518" s="454"/>
      <c r="AA518" s="454"/>
    </row>
    <row r="519" spans="1:27" ht="15.6">
      <c r="A519" s="529"/>
      <c r="B519" s="529"/>
      <c r="C519" s="529"/>
      <c r="D519" s="529"/>
      <c r="E519" s="529"/>
      <c r="F519" s="529"/>
      <c r="G519" s="529"/>
      <c r="H519" s="529"/>
      <c r="I519" s="454"/>
      <c r="J519" s="454"/>
      <c r="K519" s="454"/>
      <c r="L519" s="454"/>
      <c r="M519" s="454"/>
      <c r="N519" s="454"/>
      <c r="O519" s="454"/>
      <c r="P519" s="454"/>
      <c r="Q519" s="454"/>
      <c r="R519" s="454"/>
      <c r="S519" s="454"/>
      <c r="T519" s="454"/>
      <c r="U519" s="454"/>
      <c r="V519" s="454"/>
      <c r="W519" s="454"/>
      <c r="X519" s="454"/>
      <c r="Y519" s="454"/>
      <c r="Z519" s="454"/>
      <c r="AA519" s="454"/>
    </row>
    <row r="520" spans="1:27" ht="15.6">
      <c r="A520" s="529"/>
      <c r="B520" s="529"/>
      <c r="C520" s="529"/>
      <c r="D520" s="529"/>
      <c r="E520" s="529"/>
      <c r="F520" s="529"/>
      <c r="G520" s="529"/>
      <c r="H520" s="529"/>
      <c r="I520" s="454"/>
      <c r="J520" s="454"/>
      <c r="K520" s="454"/>
      <c r="L520" s="454"/>
      <c r="M520" s="454"/>
      <c r="N520" s="454"/>
      <c r="O520" s="454"/>
      <c r="P520" s="454"/>
      <c r="Q520" s="454"/>
      <c r="R520" s="454"/>
      <c r="S520" s="454"/>
      <c r="T520" s="454"/>
      <c r="U520" s="454"/>
      <c r="V520" s="454"/>
      <c r="W520" s="454"/>
      <c r="X520" s="454"/>
      <c r="Y520" s="454"/>
      <c r="Z520" s="454"/>
      <c r="AA520" s="454"/>
    </row>
    <row r="521" spans="1:27" ht="15.6">
      <c r="A521" s="529"/>
      <c r="B521" s="529"/>
      <c r="C521" s="529"/>
      <c r="D521" s="529"/>
      <c r="E521" s="529"/>
      <c r="F521" s="529"/>
      <c r="G521" s="529"/>
      <c r="H521" s="529"/>
      <c r="I521" s="454"/>
      <c r="J521" s="454"/>
      <c r="K521" s="454"/>
      <c r="L521" s="454"/>
      <c r="M521" s="454"/>
      <c r="N521" s="454"/>
      <c r="O521" s="454"/>
      <c r="P521" s="454"/>
      <c r="Q521" s="454"/>
      <c r="R521" s="454"/>
      <c r="S521" s="454"/>
      <c r="T521" s="454"/>
      <c r="U521" s="454"/>
      <c r="V521" s="454"/>
      <c r="W521" s="454"/>
      <c r="X521" s="454"/>
      <c r="Y521" s="454"/>
      <c r="Z521" s="454"/>
      <c r="AA521" s="454"/>
    </row>
    <row r="522" spans="1:27" ht="15.6">
      <c r="A522" s="529"/>
      <c r="B522" s="529"/>
      <c r="C522" s="529"/>
      <c r="D522" s="529"/>
      <c r="E522" s="529"/>
      <c r="F522" s="529"/>
      <c r="G522" s="529"/>
      <c r="H522" s="529"/>
      <c r="I522" s="454"/>
      <c r="J522" s="454"/>
      <c r="K522" s="454"/>
      <c r="L522" s="454"/>
      <c r="M522" s="454"/>
      <c r="N522" s="454"/>
      <c r="O522" s="454"/>
      <c r="P522" s="454"/>
      <c r="Q522" s="454"/>
      <c r="R522" s="454"/>
      <c r="S522" s="454"/>
      <c r="T522" s="454"/>
      <c r="U522" s="454"/>
      <c r="V522" s="454"/>
      <c r="W522" s="454"/>
      <c r="X522" s="454"/>
      <c r="Y522" s="454"/>
      <c r="Z522" s="454"/>
      <c r="AA522" s="454"/>
    </row>
    <row r="523" spans="1:27" ht="15.6">
      <c r="A523" s="529"/>
      <c r="B523" s="529"/>
      <c r="C523" s="529"/>
      <c r="D523" s="529"/>
      <c r="E523" s="529"/>
      <c r="F523" s="529"/>
      <c r="G523" s="529"/>
      <c r="H523" s="529"/>
      <c r="I523" s="454"/>
      <c r="J523" s="454"/>
      <c r="K523" s="454"/>
      <c r="L523" s="454"/>
      <c r="M523" s="454"/>
      <c r="N523" s="454"/>
      <c r="O523" s="454"/>
      <c r="P523" s="454"/>
      <c r="Q523" s="454"/>
      <c r="R523" s="454"/>
      <c r="S523" s="454"/>
      <c r="T523" s="454"/>
      <c r="U523" s="454"/>
      <c r="V523" s="454"/>
      <c r="W523" s="454"/>
      <c r="X523" s="454"/>
      <c r="Y523" s="454"/>
      <c r="Z523" s="454"/>
      <c r="AA523" s="454"/>
    </row>
    <row r="524" spans="1:27" ht="15.6">
      <c r="A524" s="529"/>
      <c r="B524" s="529"/>
      <c r="C524" s="529"/>
      <c r="D524" s="529"/>
      <c r="E524" s="529"/>
      <c r="F524" s="529"/>
      <c r="G524" s="529"/>
      <c r="H524" s="529"/>
      <c r="I524" s="454"/>
      <c r="J524" s="454"/>
      <c r="K524" s="454"/>
      <c r="L524" s="454"/>
      <c r="M524" s="454"/>
      <c r="N524" s="454"/>
      <c r="O524" s="454"/>
      <c r="P524" s="454"/>
      <c r="Q524" s="454"/>
      <c r="R524" s="454"/>
      <c r="S524" s="454"/>
      <c r="T524" s="454"/>
      <c r="U524" s="454"/>
      <c r="V524" s="454"/>
      <c r="W524" s="454"/>
      <c r="X524" s="454"/>
      <c r="Y524" s="454"/>
      <c r="Z524" s="454"/>
      <c r="AA524" s="454"/>
    </row>
    <row r="525" spans="1:27" ht="15.6">
      <c r="A525" s="529"/>
      <c r="B525" s="529"/>
      <c r="C525" s="529"/>
      <c r="D525" s="529"/>
      <c r="E525" s="529"/>
      <c r="F525" s="529"/>
      <c r="G525" s="529"/>
      <c r="H525" s="529"/>
      <c r="I525" s="454"/>
      <c r="J525" s="454"/>
      <c r="K525" s="454"/>
      <c r="L525" s="454"/>
      <c r="M525" s="454"/>
      <c r="N525" s="454"/>
      <c r="O525" s="454"/>
      <c r="P525" s="454"/>
      <c r="Q525" s="454"/>
      <c r="R525" s="454"/>
      <c r="S525" s="454"/>
      <c r="T525" s="454"/>
      <c r="U525" s="454"/>
      <c r="V525" s="454"/>
      <c r="W525" s="454"/>
      <c r="X525" s="454"/>
      <c r="Y525" s="454"/>
      <c r="Z525" s="454"/>
      <c r="AA525" s="454"/>
    </row>
    <row r="526" spans="1:27" ht="15.6">
      <c r="A526" s="529"/>
      <c r="B526" s="529"/>
      <c r="C526" s="529"/>
      <c r="D526" s="529"/>
      <c r="E526" s="529"/>
      <c r="F526" s="529"/>
      <c r="G526" s="529"/>
      <c r="H526" s="529"/>
      <c r="I526" s="454"/>
      <c r="J526" s="454"/>
      <c r="K526" s="454"/>
      <c r="L526" s="454"/>
      <c r="M526" s="454"/>
      <c r="N526" s="454"/>
      <c r="O526" s="454"/>
      <c r="P526" s="454"/>
      <c r="Q526" s="454"/>
      <c r="R526" s="454"/>
      <c r="S526" s="454"/>
      <c r="T526" s="454"/>
      <c r="U526" s="454"/>
      <c r="V526" s="454"/>
      <c r="W526" s="454"/>
      <c r="X526" s="454"/>
      <c r="Y526" s="454"/>
      <c r="Z526" s="454"/>
      <c r="AA526" s="454"/>
    </row>
    <row r="527" spans="1:27" ht="15.6">
      <c r="A527" s="529"/>
      <c r="B527" s="529"/>
      <c r="C527" s="529"/>
      <c r="D527" s="529"/>
      <c r="E527" s="529"/>
      <c r="F527" s="529"/>
      <c r="G527" s="529"/>
      <c r="H527" s="529"/>
      <c r="I527" s="454"/>
      <c r="J527" s="454"/>
      <c r="K527" s="454"/>
      <c r="L527" s="454"/>
      <c r="M527" s="454"/>
      <c r="N527" s="454"/>
      <c r="O527" s="454"/>
      <c r="P527" s="454"/>
      <c r="Q527" s="454"/>
      <c r="R527" s="454"/>
      <c r="S527" s="454"/>
      <c r="T527" s="454"/>
      <c r="U527" s="454"/>
      <c r="V527" s="454"/>
      <c r="W527" s="454"/>
      <c r="X527" s="454"/>
      <c r="Y527" s="454"/>
      <c r="Z527" s="454"/>
      <c r="AA527" s="454"/>
    </row>
    <row r="528" spans="1:27" ht="15.6">
      <c r="A528" s="529"/>
      <c r="B528" s="529"/>
      <c r="C528" s="529"/>
      <c r="D528" s="529"/>
      <c r="E528" s="529"/>
      <c r="F528" s="529"/>
      <c r="G528" s="529"/>
      <c r="H528" s="529"/>
      <c r="I528" s="454"/>
      <c r="J528" s="454"/>
      <c r="K528" s="454"/>
      <c r="L528" s="454"/>
      <c r="M528" s="454"/>
      <c r="N528" s="454"/>
      <c r="O528" s="454"/>
      <c r="P528" s="454"/>
      <c r="Q528" s="454"/>
      <c r="R528" s="454"/>
      <c r="S528" s="454"/>
      <c r="T528" s="454"/>
      <c r="U528" s="454"/>
      <c r="V528" s="454"/>
      <c r="W528" s="454"/>
      <c r="X528" s="454"/>
      <c r="Y528" s="454"/>
      <c r="Z528" s="454"/>
      <c r="AA528" s="454"/>
    </row>
    <row r="529" spans="1:27" ht="15.6">
      <c r="A529" s="529"/>
      <c r="B529" s="529"/>
      <c r="C529" s="529"/>
      <c r="D529" s="529"/>
      <c r="E529" s="529"/>
      <c r="F529" s="529"/>
      <c r="G529" s="529"/>
      <c r="H529" s="529"/>
      <c r="I529" s="454"/>
      <c r="J529" s="454"/>
      <c r="K529" s="454"/>
      <c r="L529" s="454"/>
      <c r="M529" s="454"/>
      <c r="N529" s="454"/>
      <c r="O529" s="454"/>
      <c r="P529" s="454"/>
      <c r="Q529" s="454"/>
      <c r="R529" s="454"/>
      <c r="S529" s="454"/>
      <c r="T529" s="454"/>
      <c r="U529" s="454"/>
      <c r="V529" s="454"/>
      <c r="W529" s="454"/>
      <c r="X529" s="454"/>
      <c r="Y529" s="454"/>
      <c r="Z529" s="454"/>
      <c r="AA529" s="454"/>
    </row>
    <row r="530" spans="1:27" ht="15.6">
      <c r="A530" s="529"/>
      <c r="B530" s="529"/>
      <c r="C530" s="529"/>
      <c r="D530" s="529"/>
      <c r="E530" s="529"/>
      <c r="F530" s="529"/>
      <c r="G530" s="529"/>
      <c r="H530" s="529"/>
      <c r="I530" s="454"/>
      <c r="J530" s="454"/>
      <c r="K530" s="454"/>
      <c r="L530" s="454"/>
      <c r="M530" s="454"/>
      <c r="N530" s="454"/>
      <c r="O530" s="454"/>
      <c r="P530" s="454"/>
      <c r="Q530" s="454"/>
      <c r="R530" s="454"/>
      <c r="S530" s="454"/>
      <c r="T530" s="454"/>
      <c r="U530" s="454"/>
      <c r="V530" s="454"/>
      <c r="W530" s="454"/>
      <c r="X530" s="454"/>
      <c r="Y530" s="454"/>
      <c r="Z530" s="454"/>
      <c r="AA530" s="454"/>
    </row>
    <row r="531" spans="1:27" ht="15.6">
      <c r="A531" s="529"/>
      <c r="B531" s="529"/>
      <c r="C531" s="529"/>
      <c r="D531" s="529"/>
      <c r="E531" s="529"/>
      <c r="F531" s="529"/>
      <c r="G531" s="529"/>
      <c r="H531" s="529"/>
      <c r="I531" s="454"/>
      <c r="J531" s="454"/>
      <c r="K531" s="454"/>
      <c r="L531" s="454"/>
      <c r="M531" s="454"/>
      <c r="N531" s="454"/>
      <c r="O531" s="454"/>
      <c r="P531" s="454"/>
      <c r="Q531" s="454"/>
      <c r="R531" s="454"/>
      <c r="S531" s="454"/>
      <c r="T531" s="454"/>
      <c r="U531" s="454"/>
      <c r="V531" s="454"/>
      <c r="W531" s="454"/>
      <c r="X531" s="454"/>
      <c r="Y531" s="454"/>
      <c r="Z531" s="454"/>
      <c r="AA531" s="454"/>
    </row>
    <row r="532" spans="1:27" ht="15.6">
      <c r="A532" s="529"/>
      <c r="B532" s="529"/>
      <c r="C532" s="529"/>
      <c r="D532" s="529"/>
      <c r="E532" s="529"/>
      <c r="F532" s="529"/>
      <c r="G532" s="529"/>
      <c r="H532" s="529"/>
      <c r="I532" s="454"/>
      <c r="J532" s="454"/>
      <c r="K532" s="454"/>
      <c r="L532" s="454"/>
      <c r="M532" s="454"/>
      <c r="N532" s="454"/>
      <c r="O532" s="454"/>
      <c r="P532" s="454"/>
      <c r="Q532" s="454"/>
      <c r="R532" s="454"/>
      <c r="S532" s="454"/>
      <c r="T532" s="454"/>
      <c r="U532" s="454"/>
      <c r="V532" s="454"/>
      <c r="W532" s="454"/>
      <c r="X532" s="454"/>
      <c r="Y532" s="454"/>
      <c r="Z532" s="454"/>
      <c r="AA532" s="454"/>
    </row>
    <row r="533" spans="1:27" ht="15.6">
      <c r="A533" s="529"/>
      <c r="B533" s="529"/>
      <c r="C533" s="529"/>
      <c r="D533" s="529"/>
      <c r="E533" s="529"/>
      <c r="F533" s="529"/>
      <c r="G533" s="529"/>
      <c r="H533" s="529"/>
      <c r="I533" s="454"/>
      <c r="J533" s="454"/>
      <c r="K533" s="454"/>
      <c r="L533" s="454"/>
      <c r="M533" s="454"/>
      <c r="N533" s="454"/>
      <c r="O533" s="454"/>
      <c r="P533" s="454"/>
      <c r="Q533" s="454"/>
      <c r="R533" s="454"/>
      <c r="S533" s="454"/>
      <c r="T533" s="454"/>
      <c r="U533" s="454"/>
      <c r="V533" s="454"/>
      <c r="W533" s="454"/>
      <c r="X533" s="454"/>
      <c r="Y533" s="454"/>
      <c r="Z533" s="454"/>
      <c r="AA533" s="454"/>
    </row>
    <row r="534" spans="1:27" ht="15.6">
      <c r="A534" s="529"/>
      <c r="B534" s="529"/>
      <c r="C534" s="529"/>
      <c r="D534" s="529"/>
      <c r="E534" s="529"/>
      <c r="F534" s="529"/>
      <c r="G534" s="529"/>
      <c r="H534" s="529"/>
      <c r="I534" s="454"/>
      <c r="J534" s="454"/>
      <c r="K534" s="454"/>
      <c r="L534" s="454"/>
      <c r="M534" s="454"/>
      <c r="N534" s="454"/>
      <c r="O534" s="454"/>
      <c r="P534" s="454"/>
      <c r="Q534" s="454"/>
      <c r="R534" s="454"/>
      <c r="S534" s="454"/>
      <c r="T534" s="454"/>
      <c r="U534" s="454"/>
      <c r="V534" s="454"/>
      <c r="W534" s="454"/>
      <c r="X534" s="454"/>
      <c r="Y534" s="454"/>
      <c r="Z534" s="454"/>
      <c r="AA534" s="454"/>
    </row>
    <row r="535" spans="1:27" ht="15.6">
      <c r="A535" s="529"/>
      <c r="B535" s="529"/>
      <c r="C535" s="529"/>
      <c r="D535" s="529"/>
      <c r="E535" s="529"/>
      <c r="F535" s="529"/>
      <c r="G535" s="529"/>
      <c r="H535" s="529"/>
      <c r="I535" s="454"/>
      <c r="J535" s="454"/>
      <c r="K535" s="454"/>
      <c r="L535" s="454"/>
      <c r="M535" s="454"/>
      <c r="N535" s="454"/>
      <c r="O535" s="454"/>
      <c r="P535" s="454"/>
      <c r="Q535" s="454"/>
      <c r="R535" s="454"/>
      <c r="S535" s="454"/>
      <c r="T535" s="454"/>
      <c r="U535" s="454"/>
      <c r="V535" s="454"/>
      <c r="W535" s="454"/>
      <c r="X535" s="454"/>
      <c r="Y535" s="454"/>
      <c r="Z535" s="454"/>
      <c r="AA535" s="454"/>
    </row>
    <row r="536" spans="1:27" ht="15.6">
      <c r="A536" s="529"/>
      <c r="B536" s="529"/>
      <c r="C536" s="529"/>
      <c r="D536" s="529"/>
      <c r="E536" s="529"/>
      <c r="F536" s="529"/>
      <c r="G536" s="529"/>
      <c r="H536" s="529"/>
      <c r="I536" s="454"/>
      <c r="J536" s="454"/>
      <c r="K536" s="454"/>
      <c r="L536" s="454"/>
      <c r="M536" s="454"/>
      <c r="N536" s="454"/>
      <c r="O536" s="454"/>
      <c r="P536" s="454"/>
      <c r="Q536" s="454"/>
      <c r="R536" s="454"/>
      <c r="S536" s="454"/>
      <c r="T536" s="454"/>
      <c r="U536" s="454"/>
      <c r="V536" s="454"/>
      <c r="W536" s="454"/>
      <c r="X536" s="454"/>
      <c r="Y536" s="454"/>
      <c r="Z536" s="454"/>
      <c r="AA536" s="454"/>
    </row>
    <row r="537" spans="1:27" ht="15.6">
      <c r="A537" s="529"/>
      <c r="B537" s="529"/>
      <c r="C537" s="529"/>
      <c r="D537" s="529"/>
      <c r="E537" s="529"/>
      <c r="F537" s="529"/>
      <c r="G537" s="529"/>
      <c r="H537" s="529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54"/>
    </row>
    <row r="538" spans="1:27" ht="15.6">
      <c r="A538" s="529"/>
      <c r="B538" s="529"/>
      <c r="C538" s="529"/>
      <c r="D538" s="529"/>
      <c r="E538" s="529"/>
      <c r="F538" s="529"/>
      <c r="G538" s="529"/>
      <c r="H538" s="529"/>
      <c r="I538" s="454"/>
      <c r="J538" s="454"/>
      <c r="K538" s="454"/>
      <c r="L538" s="454"/>
      <c r="M538" s="454"/>
      <c r="N538" s="454"/>
      <c r="O538" s="454"/>
      <c r="P538" s="454"/>
      <c r="Q538" s="454"/>
      <c r="R538" s="454"/>
      <c r="S538" s="454"/>
      <c r="T538" s="454"/>
      <c r="U538" s="454"/>
      <c r="V538" s="454"/>
      <c r="W538" s="454"/>
      <c r="X538" s="454"/>
      <c r="Y538" s="454"/>
      <c r="Z538" s="454"/>
      <c r="AA538" s="454"/>
    </row>
    <row r="539" spans="1:27" ht="15.6">
      <c r="A539" s="529"/>
      <c r="B539" s="529"/>
      <c r="C539" s="529"/>
      <c r="D539" s="529"/>
      <c r="E539" s="529"/>
      <c r="F539" s="529"/>
      <c r="G539" s="529"/>
      <c r="H539" s="529"/>
      <c r="I539" s="454"/>
      <c r="J539" s="454"/>
      <c r="K539" s="454"/>
      <c r="L539" s="454"/>
      <c r="M539" s="454"/>
      <c r="N539" s="454"/>
      <c r="O539" s="454"/>
      <c r="P539" s="454"/>
      <c r="Q539" s="454"/>
      <c r="R539" s="454"/>
      <c r="S539" s="454"/>
      <c r="T539" s="454"/>
      <c r="U539" s="454"/>
      <c r="V539" s="454"/>
      <c r="W539" s="454"/>
      <c r="X539" s="454"/>
      <c r="Y539" s="454"/>
      <c r="Z539" s="454"/>
      <c r="AA539" s="454"/>
    </row>
    <row r="540" spans="1:27" ht="15.6">
      <c r="A540" s="529"/>
      <c r="B540" s="529"/>
      <c r="C540" s="529"/>
      <c r="D540" s="529"/>
      <c r="E540" s="529"/>
      <c r="F540" s="529"/>
      <c r="G540" s="529"/>
      <c r="H540" s="529"/>
      <c r="I540" s="454"/>
      <c r="J540" s="454"/>
      <c r="K540" s="454"/>
      <c r="L540" s="454"/>
      <c r="M540" s="454"/>
      <c r="N540" s="454"/>
      <c r="O540" s="454"/>
      <c r="P540" s="454"/>
      <c r="Q540" s="454"/>
      <c r="R540" s="454"/>
      <c r="S540" s="454"/>
      <c r="T540" s="454"/>
      <c r="U540" s="454"/>
      <c r="V540" s="454"/>
      <c r="W540" s="454"/>
      <c r="X540" s="454"/>
      <c r="Y540" s="454"/>
      <c r="Z540" s="454"/>
      <c r="AA540" s="454"/>
    </row>
    <row r="541" spans="1:27" ht="15.6">
      <c r="A541" s="529"/>
      <c r="B541" s="529"/>
      <c r="C541" s="529"/>
      <c r="D541" s="529"/>
      <c r="E541" s="529"/>
      <c r="F541" s="529"/>
      <c r="G541" s="529"/>
      <c r="H541" s="529"/>
      <c r="I541" s="454"/>
      <c r="J541" s="454"/>
      <c r="K541" s="454"/>
      <c r="L541" s="454"/>
      <c r="M541" s="454"/>
      <c r="N541" s="454"/>
      <c r="O541" s="454"/>
      <c r="P541" s="454"/>
      <c r="Q541" s="454"/>
      <c r="R541" s="454"/>
      <c r="S541" s="454"/>
      <c r="T541" s="454"/>
      <c r="U541" s="454"/>
      <c r="V541" s="454"/>
      <c r="W541" s="454"/>
      <c r="X541" s="454"/>
      <c r="Y541" s="454"/>
      <c r="Z541" s="454"/>
      <c r="AA541" s="454"/>
    </row>
    <row r="542" spans="1:27" ht="15.6">
      <c r="A542" s="529"/>
      <c r="B542" s="529"/>
      <c r="C542" s="529"/>
      <c r="D542" s="529"/>
      <c r="E542" s="529"/>
      <c r="F542" s="529"/>
      <c r="G542" s="529"/>
      <c r="H542" s="529"/>
      <c r="I542" s="454"/>
      <c r="J542" s="454"/>
      <c r="K542" s="454"/>
      <c r="L542" s="454"/>
      <c r="M542" s="454"/>
      <c r="N542" s="454"/>
      <c r="O542" s="454"/>
      <c r="P542" s="454"/>
      <c r="Q542" s="454"/>
      <c r="R542" s="454"/>
      <c r="S542" s="454"/>
      <c r="T542" s="454"/>
      <c r="U542" s="454"/>
      <c r="V542" s="454"/>
      <c r="W542" s="454"/>
      <c r="X542" s="454"/>
      <c r="Y542" s="454"/>
      <c r="Z542" s="454"/>
      <c r="AA542" s="454"/>
    </row>
    <row r="543" spans="1:27" ht="15.6">
      <c r="A543" s="529"/>
      <c r="B543" s="529"/>
      <c r="C543" s="529"/>
      <c r="D543" s="529"/>
      <c r="E543" s="529"/>
      <c r="F543" s="529"/>
      <c r="G543" s="529"/>
      <c r="H543" s="529"/>
      <c r="I543" s="454"/>
      <c r="J543" s="454"/>
      <c r="K543" s="454"/>
      <c r="L543" s="454"/>
      <c r="M543" s="454"/>
      <c r="N543" s="454"/>
      <c r="O543" s="454"/>
      <c r="P543" s="454"/>
      <c r="Q543" s="454"/>
      <c r="R543" s="454"/>
      <c r="S543" s="454"/>
      <c r="T543" s="454"/>
      <c r="U543" s="454"/>
      <c r="V543" s="454"/>
      <c r="W543" s="454"/>
      <c r="X543" s="454"/>
      <c r="Y543" s="454"/>
      <c r="Z543" s="454"/>
      <c r="AA543" s="454"/>
    </row>
    <row r="544" spans="1:27" ht="15.6">
      <c r="A544" s="529"/>
      <c r="B544" s="529"/>
      <c r="C544" s="529"/>
      <c r="D544" s="529"/>
      <c r="E544" s="529"/>
      <c r="F544" s="529"/>
      <c r="G544" s="529"/>
      <c r="H544" s="529"/>
      <c r="I544" s="454"/>
      <c r="J544" s="454"/>
      <c r="K544" s="454"/>
      <c r="L544" s="454"/>
      <c r="M544" s="454"/>
      <c r="N544" s="454"/>
      <c r="O544" s="454"/>
      <c r="P544" s="454"/>
      <c r="Q544" s="454"/>
      <c r="R544" s="454"/>
      <c r="S544" s="454"/>
      <c r="T544" s="454"/>
      <c r="U544" s="454"/>
      <c r="V544" s="454"/>
      <c r="W544" s="454"/>
      <c r="X544" s="454"/>
      <c r="Y544" s="454"/>
      <c r="Z544" s="454"/>
      <c r="AA544" s="454"/>
    </row>
    <row r="545" spans="1:27" ht="15.6">
      <c r="A545" s="529"/>
      <c r="B545" s="529"/>
      <c r="C545" s="529"/>
      <c r="D545" s="529"/>
      <c r="E545" s="529"/>
      <c r="F545" s="529"/>
      <c r="G545" s="529"/>
      <c r="H545" s="529"/>
      <c r="I545" s="454"/>
      <c r="J545" s="454"/>
      <c r="K545" s="454"/>
      <c r="L545" s="454"/>
      <c r="M545" s="454"/>
      <c r="N545" s="454"/>
      <c r="O545" s="454"/>
      <c r="P545" s="454"/>
      <c r="Q545" s="454"/>
      <c r="R545" s="454"/>
      <c r="S545" s="454"/>
      <c r="T545" s="454"/>
      <c r="U545" s="454"/>
      <c r="V545" s="454"/>
      <c r="W545" s="454"/>
      <c r="X545" s="454"/>
      <c r="Y545" s="454"/>
      <c r="Z545" s="454"/>
      <c r="AA545" s="454"/>
    </row>
    <row r="546" spans="1:27" ht="15.6">
      <c r="A546" s="529"/>
      <c r="B546" s="529"/>
      <c r="C546" s="529"/>
      <c r="D546" s="529"/>
      <c r="E546" s="529"/>
      <c r="F546" s="529"/>
      <c r="G546" s="529"/>
      <c r="H546" s="529"/>
      <c r="I546" s="454"/>
      <c r="J546" s="454"/>
      <c r="K546" s="454"/>
      <c r="L546" s="454"/>
      <c r="M546" s="454"/>
      <c r="N546" s="454"/>
      <c r="O546" s="454"/>
      <c r="P546" s="454"/>
      <c r="Q546" s="454"/>
      <c r="R546" s="454"/>
      <c r="S546" s="454"/>
      <c r="T546" s="454"/>
      <c r="U546" s="454"/>
      <c r="V546" s="454"/>
      <c r="W546" s="454"/>
      <c r="X546" s="454"/>
      <c r="Y546" s="454"/>
      <c r="Z546" s="454"/>
      <c r="AA546" s="454"/>
    </row>
    <row r="547" spans="1:27" ht="15.6">
      <c r="A547" s="529"/>
      <c r="B547" s="529"/>
      <c r="C547" s="529"/>
      <c r="D547" s="529"/>
      <c r="E547" s="529"/>
      <c r="F547" s="529"/>
      <c r="G547" s="529"/>
      <c r="H547" s="529"/>
      <c r="I547" s="454"/>
      <c r="J547" s="454"/>
      <c r="K547" s="454"/>
      <c r="L547" s="454"/>
      <c r="M547" s="454"/>
      <c r="N547" s="454"/>
      <c r="O547" s="454"/>
      <c r="P547" s="454"/>
      <c r="Q547" s="454"/>
      <c r="R547" s="454"/>
      <c r="S547" s="454"/>
      <c r="T547" s="454"/>
      <c r="U547" s="454"/>
      <c r="V547" s="454"/>
      <c r="W547" s="454"/>
      <c r="X547" s="454"/>
      <c r="Y547" s="454"/>
      <c r="Z547" s="454"/>
      <c r="AA547" s="454"/>
    </row>
    <row r="548" spans="1:27" ht="15.6">
      <c r="A548" s="529"/>
      <c r="B548" s="529"/>
      <c r="C548" s="529"/>
      <c r="D548" s="529"/>
      <c r="E548" s="529"/>
      <c r="F548" s="529"/>
      <c r="G548" s="529"/>
      <c r="H548" s="529"/>
      <c r="I548" s="454"/>
      <c r="J548" s="454"/>
      <c r="K548" s="454"/>
      <c r="L548" s="454"/>
      <c r="M548" s="454"/>
      <c r="N548" s="454"/>
      <c r="O548" s="454"/>
      <c r="P548" s="454"/>
      <c r="Q548" s="454"/>
      <c r="R548" s="454"/>
      <c r="S548" s="454"/>
      <c r="T548" s="454"/>
      <c r="U548" s="454"/>
      <c r="V548" s="454"/>
      <c r="W548" s="454"/>
      <c r="X548" s="454"/>
      <c r="Y548" s="454"/>
      <c r="Z548" s="454"/>
      <c r="AA548" s="454"/>
    </row>
    <row r="549" spans="1:27" ht="15.6">
      <c r="A549" s="529"/>
      <c r="B549" s="529"/>
      <c r="C549" s="529"/>
      <c r="D549" s="529"/>
      <c r="E549" s="529"/>
      <c r="F549" s="529"/>
      <c r="G549" s="529"/>
      <c r="H549" s="529"/>
      <c r="I549" s="454"/>
      <c r="J549" s="454"/>
      <c r="K549" s="454"/>
      <c r="L549" s="454"/>
      <c r="M549" s="454"/>
      <c r="N549" s="454"/>
      <c r="O549" s="454"/>
      <c r="P549" s="454"/>
      <c r="Q549" s="454"/>
      <c r="R549" s="454"/>
      <c r="S549" s="454"/>
      <c r="T549" s="454"/>
      <c r="U549" s="454"/>
      <c r="V549" s="454"/>
      <c r="W549" s="454"/>
      <c r="X549" s="454"/>
      <c r="Y549" s="454"/>
      <c r="Z549" s="454"/>
      <c r="AA549" s="454"/>
    </row>
    <row r="550" spans="1:27" ht="15.6">
      <c r="A550" s="529"/>
      <c r="B550" s="529"/>
      <c r="C550" s="529"/>
      <c r="D550" s="529"/>
      <c r="E550" s="529"/>
      <c r="F550" s="529"/>
      <c r="G550" s="529"/>
      <c r="H550" s="529"/>
      <c r="I550" s="454"/>
      <c r="J550" s="454"/>
      <c r="K550" s="454"/>
      <c r="L550" s="454"/>
      <c r="M550" s="454"/>
      <c r="N550" s="454"/>
      <c r="O550" s="454"/>
      <c r="P550" s="454"/>
      <c r="Q550" s="454"/>
      <c r="R550" s="454"/>
      <c r="S550" s="454"/>
      <c r="T550" s="454"/>
      <c r="U550" s="454"/>
      <c r="V550" s="454"/>
      <c r="W550" s="454"/>
      <c r="X550" s="454"/>
      <c r="Y550" s="454"/>
      <c r="Z550" s="454"/>
      <c r="AA550" s="454"/>
    </row>
    <row r="551" spans="1:27" ht="15.6">
      <c r="A551" s="529"/>
      <c r="B551" s="529"/>
      <c r="C551" s="529"/>
      <c r="D551" s="529"/>
      <c r="E551" s="529"/>
      <c r="F551" s="529"/>
      <c r="G551" s="529"/>
      <c r="H551" s="529"/>
      <c r="I551" s="454"/>
      <c r="J551" s="454"/>
      <c r="K551" s="454"/>
      <c r="L551" s="454"/>
      <c r="M551" s="454"/>
      <c r="N551" s="454"/>
      <c r="O551" s="454"/>
      <c r="P551" s="454"/>
      <c r="Q551" s="454"/>
      <c r="R551" s="454"/>
      <c r="S551" s="454"/>
      <c r="T551" s="454"/>
      <c r="U551" s="454"/>
      <c r="V551" s="454"/>
      <c r="W551" s="454"/>
      <c r="X551" s="454"/>
      <c r="Y551" s="454"/>
      <c r="Z551" s="454"/>
      <c r="AA551" s="454"/>
    </row>
    <row r="552" spans="1:27" ht="15.6">
      <c r="A552" s="529"/>
      <c r="B552" s="529"/>
      <c r="C552" s="529"/>
      <c r="D552" s="529"/>
      <c r="E552" s="529"/>
      <c r="F552" s="529"/>
      <c r="G552" s="529"/>
      <c r="H552" s="529"/>
      <c r="I552" s="454"/>
      <c r="J552" s="454"/>
      <c r="K552" s="454"/>
      <c r="L552" s="454"/>
      <c r="M552" s="454"/>
      <c r="N552" s="454"/>
      <c r="O552" s="454"/>
      <c r="P552" s="454"/>
      <c r="Q552" s="454"/>
      <c r="R552" s="454"/>
      <c r="S552" s="454"/>
      <c r="T552" s="454"/>
      <c r="U552" s="454"/>
      <c r="V552" s="454"/>
      <c r="W552" s="454"/>
      <c r="X552" s="454"/>
      <c r="Y552" s="454"/>
      <c r="Z552" s="454"/>
      <c r="AA552" s="454"/>
    </row>
    <row r="553" spans="1:27" ht="15.6">
      <c r="A553" s="529"/>
      <c r="B553" s="529"/>
      <c r="C553" s="529"/>
      <c r="D553" s="529"/>
      <c r="E553" s="529"/>
      <c r="F553" s="529"/>
      <c r="G553" s="529"/>
      <c r="H553" s="529"/>
      <c r="I553" s="454"/>
      <c r="J553" s="454"/>
      <c r="K553" s="454"/>
      <c r="L553" s="454"/>
      <c r="M553" s="454"/>
      <c r="N553" s="454"/>
      <c r="O553" s="454"/>
      <c r="P553" s="454"/>
      <c r="Q553" s="454"/>
      <c r="R553" s="454"/>
      <c r="S553" s="454"/>
      <c r="T553" s="454"/>
      <c r="U553" s="454"/>
      <c r="V553" s="454"/>
      <c r="W553" s="454"/>
      <c r="X553" s="454"/>
      <c r="Y553" s="454"/>
      <c r="Z553" s="454"/>
      <c r="AA553" s="454"/>
    </row>
    <row r="554" spans="1:27" ht="15.6">
      <c r="A554" s="529"/>
      <c r="B554" s="529"/>
      <c r="C554" s="529"/>
      <c r="D554" s="529"/>
      <c r="E554" s="529"/>
      <c r="F554" s="529"/>
      <c r="G554" s="529"/>
      <c r="H554" s="529"/>
      <c r="I554" s="454"/>
      <c r="J554" s="454"/>
      <c r="K554" s="454"/>
      <c r="L554" s="454"/>
      <c r="M554" s="454"/>
      <c r="N554" s="454"/>
      <c r="O554" s="454"/>
      <c r="P554" s="454"/>
      <c r="Q554" s="454"/>
      <c r="R554" s="454"/>
      <c r="S554" s="454"/>
      <c r="T554" s="454"/>
      <c r="U554" s="454"/>
      <c r="V554" s="454"/>
      <c r="W554" s="454"/>
      <c r="X554" s="454"/>
      <c r="Y554" s="454"/>
      <c r="Z554" s="454"/>
      <c r="AA554" s="454"/>
    </row>
    <row r="555" spans="1:27" ht="15.6">
      <c r="A555" s="529"/>
      <c r="B555" s="529"/>
      <c r="C555" s="529"/>
      <c r="D555" s="529"/>
      <c r="E555" s="529"/>
      <c r="F555" s="529"/>
      <c r="G555" s="529"/>
      <c r="H555" s="529"/>
      <c r="I555" s="454"/>
      <c r="J555" s="454"/>
      <c r="K555" s="454"/>
      <c r="L555" s="454"/>
      <c r="M555" s="454"/>
      <c r="N555" s="454"/>
      <c r="O555" s="454"/>
      <c r="P555" s="454"/>
      <c r="Q555" s="454"/>
      <c r="R555" s="454"/>
      <c r="S555" s="454"/>
      <c r="T555" s="454"/>
      <c r="U555" s="454"/>
      <c r="V555" s="454"/>
      <c r="W555" s="454"/>
      <c r="X555" s="454"/>
      <c r="Y555" s="454"/>
      <c r="Z555" s="454"/>
      <c r="AA555" s="454"/>
    </row>
    <row r="556" spans="1:27" ht="15.6">
      <c r="A556" s="529"/>
      <c r="B556" s="529"/>
      <c r="C556" s="529"/>
      <c r="D556" s="529"/>
      <c r="E556" s="529"/>
      <c r="F556" s="529"/>
      <c r="G556" s="529"/>
      <c r="H556" s="529"/>
      <c r="I556" s="454"/>
      <c r="J556" s="454"/>
      <c r="K556" s="454"/>
      <c r="L556" s="454"/>
      <c r="M556" s="454"/>
      <c r="N556" s="454"/>
      <c r="O556" s="454"/>
      <c r="P556" s="454"/>
      <c r="Q556" s="454"/>
      <c r="R556" s="454"/>
      <c r="S556" s="454"/>
      <c r="T556" s="454"/>
      <c r="U556" s="454"/>
      <c r="V556" s="454"/>
      <c r="W556" s="454"/>
      <c r="X556" s="454"/>
      <c r="Y556" s="454"/>
      <c r="Z556" s="454"/>
      <c r="AA556" s="454"/>
    </row>
    <row r="557" spans="1:27" ht="15.6">
      <c r="A557" s="529"/>
      <c r="B557" s="529"/>
      <c r="C557" s="529"/>
      <c r="D557" s="529"/>
      <c r="E557" s="529"/>
      <c r="F557" s="529"/>
      <c r="G557" s="529"/>
      <c r="H557" s="529"/>
      <c r="I557" s="454"/>
      <c r="J557" s="454"/>
      <c r="K557" s="454"/>
      <c r="L557" s="454"/>
      <c r="M557" s="454"/>
      <c r="N557" s="454"/>
      <c r="O557" s="454"/>
      <c r="P557" s="454"/>
      <c r="Q557" s="454"/>
      <c r="R557" s="454"/>
      <c r="S557" s="454"/>
      <c r="T557" s="454"/>
      <c r="U557" s="454"/>
      <c r="V557" s="454"/>
      <c r="W557" s="454"/>
      <c r="X557" s="454"/>
      <c r="Y557" s="454"/>
      <c r="Z557" s="454"/>
      <c r="AA557" s="454"/>
    </row>
    <row r="558" spans="1:27" ht="15.6">
      <c r="A558" s="529"/>
      <c r="B558" s="529"/>
      <c r="C558" s="529"/>
      <c r="D558" s="529"/>
      <c r="E558" s="529"/>
      <c r="F558" s="529"/>
      <c r="G558" s="529"/>
      <c r="H558" s="529"/>
      <c r="I558" s="454"/>
      <c r="J558" s="454"/>
      <c r="K558" s="454"/>
      <c r="L558" s="454"/>
      <c r="M558" s="454"/>
      <c r="N558" s="454"/>
      <c r="O558" s="454"/>
      <c r="P558" s="454"/>
      <c r="Q558" s="454"/>
      <c r="R558" s="454"/>
      <c r="S558" s="454"/>
      <c r="T558" s="454"/>
      <c r="U558" s="454"/>
      <c r="V558" s="454"/>
      <c r="W558" s="454"/>
      <c r="X558" s="454"/>
      <c r="Y558" s="454"/>
      <c r="Z558" s="454"/>
      <c r="AA558" s="454"/>
    </row>
    <row r="559" spans="1:27" ht="15.6">
      <c r="A559" s="529"/>
      <c r="B559" s="529"/>
      <c r="C559" s="529"/>
      <c r="D559" s="529"/>
      <c r="E559" s="529"/>
      <c r="F559" s="529"/>
      <c r="G559" s="529"/>
      <c r="H559" s="529"/>
      <c r="I559" s="454"/>
      <c r="J559" s="454"/>
      <c r="K559" s="454"/>
      <c r="L559" s="454"/>
      <c r="M559" s="454"/>
      <c r="N559" s="454"/>
      <c r="O559" s="454"/>
      <c r="P559" s="454"/>
      <c r="Q559" s="454"/>
      <c r="R559" s="454"/>
      <c r="S559" s="454"/>
      <c r="T559" s="454"/>
      <c r="U559" s="454"/>
      <c r="V559" s="454"/>
      <c r="W559" s="454"/>
      <c r="X559" s="454"/>
      <c r="Y559" s="454"/>
      <c r="Z559" s="454"/>
      <c r="AA559" s="454"/>
    </row>
    <row r="560" spans="1:27" ht="15.6">
      <c r="A560" s="529"/>
      <c r="B560" s="529"/>
      <c r="C560" s="529"/>
      <c r="D560" s="529"/>
      <c r="E560" s="529"/>
      <c r="F560" s="529"/>
      <c r="G560" s="529"/>
      <c r="H560" s="529"/>
      <c r="I560" s="454"/>
      <c r="J560" s="454"/>
      <c r="K560" s="454"/>
      <c r="L560" s="454"/>
      <c r="M560" s="454"/>
      <c r="N560" s="454"/>
      <c r="O560" s="454"/>
      <c r="P560" s="454"/>
      <c r="Q560" s="454"/>
      <c r="R560" s="454"/>
      <c r="S560" s="454"/>
      <c r="T560" s="454"/>
      <c r="U560" s="454"/>
      <c r="V560" s="454"/>
      <c r="W560" s="454"/>
      <c r="X560" s="454"/>
      <c r="Y560" s="454"/>
      <c r="Z560" s="454"/>
      <c r="AA560" s="454"/>
    </row>
    <row r="561" spans="1:27" ht="15.6">
      <c r="A561" s="529"/>
      <c r="B561" s="529"/>
      <c r="C561" s="529"/>
      <c r="D561" s="529"/>
      <c r="E561" s="529"/>
      <c r="F561" s="529"/>
      <c r="G561" s="529"/>
      <c r="H561" s="529"/>
      <c r="I561" s="454"/>
      <c r="J561" s="454"/>
      <c r="K561" s="454"/>
      <c r="L561" s="454"/>
      <c r="M561" s="454"/>
      <c r="N561" s="454"/>
      <c r="O561" s="454"/>
      <c r="P561" s="454"/>
      <c r="Q561" s="454"/>
      <c r="R561" s="454"/>
      <c r="S561" s="454"/>
      <c r="T561" s="454"/>
      <c r="U561" s="454"/>
      <c r="V561" s="454"/>
      <c r="W561" s="454"/>
      <c r="X561" s="454"/>
      <c r="Y561" s="454"/>
      <c r="Z561" s="454"/>
      <c r="AA561" s="454"/>
    </row>
    <row r="562" spans="1:27" ht="15.6">
      <c r="A562" s="529"/>
      <c r="B562" s="529"/>
      <c r="C562" s="529"/>
      <c r="D562" s="529"/>
      <c r="E562" s="529"/>
      <c r="F562" s="529"/>
      <c r="G562" s="529"/>
      <c r="H562" s="529"/>
      <c r="I562" s="454"/>
      <c r="J562" s="454"/>
      <c r="K562" s="454"/>
      <c r="L562" s="454"/>
      <c r="M562" s="454"/>
      <c r="N562" s="454"/>
      <c r="O562" s="454"/>
      <c r="P562" s="454"/>
      <c r="Q562" s="454"/>
      <c r="R562" s="454"/>
      <c r="S562" s="454"/>
      <c r="T562" s="454"/>
      <c r="U562" s="454"/>
      <c r="V562" s="454"/>
      <c r="W562" s="454"/>
      <c r="X562" s="454"/>
      <c r="Y562" s="454"/>
      <c r="Z562" s="454"/>
      <c r="AA562" s="454"/>
    </row>
    <row r="563" spans="1:27" ht="15.6">
      <c r="A563" s="529"/>
      <c r="B563" s="529"/>
      <c r="C563" s="529"/>
      <c r="D563" s="529"/>
      <c r="E563" s="529"/>
      <c r="F563" s="529"/>
      <c r="G563" s="529"/>
      <c r="H563" s="529"/>
      <c r="I563" s="454"/>
      <c r="J563" s="454"/>
      <c r="K563" s="454"/>
      <c r="L563" s="454"/>
      <c r="M563" s="454"/>
      <c r="N563" s="454"/>
      <c r="O563" s="454"/>
      <c r="P563" s="454"/>
      <c r="Q563" s="454"/>
      <c r="R563" s="454"/>
      <c r="S563" s="454"/>
      <c r="T563" s="454"/>
      <c r="U563" s="454"/>
      <c r="V563" s="454"/>
      <c r="W563" s="454"/>
      <c r="X563" s="454"/>
      <c r="Y563" s="454"/>
      <c r="Z563" s="454"/>
      <c r="AA563" s="454"/>
    </row>
    <row r="564" spans="1:27" ht="15.6">
      <c r="A564" s="529"/>
      <c r="B564" s="529"/>
      <c r="C564" s="529"/>
      <c r="D564" s="529"/>
      <c r="E564" s="529"/>
      <c r="F564" s="529"/>
      <c r="G564" s="529"/>
      <c r="H564" s="529"/>
      <c r="I564" s="454"/>
      <c r="J564" s="454"/>
      <c r="K564" s="454"/>
      <c r="L564" s="454"/>
      <c r="M564" s="454"/>
      <c r="N564" s="454"/>
      <c r="O564" s="454"/>
      <c r="P564" s="454"/>
      <c r="Q564" s="454"/>
      <c r="R564" s="454"/>
      <c r="S564" s="454"/>
      <c r="T564" s="454"/>
      <c r="U564" s="454"/>
      <c r="V564" s="454"/>
      <c r="W564" s="454"/>
      <c r="X564" s="454"/>
      <c r="Y564" s="454"/>
      <c r="Z564" s="454"/>
      <c r="AA564" s="454"/>
    </row>
    <row r="565" spans="1:27" ht="15.6">
      <c r="A565" s="529"/>
      <c r="B565" s="529"/>
      <c r="C565" s="529"/>
      <c r="D565" s="529"/>
      <c r="E565" s="529"/>
      <c r="F565" s="529"/>
      <c r="G565" s="529"/>
      <c r="H565" s="529"/>
      <c r="I565" s="454"/>
      <c r="J565" s="454"/>
      <c r="K565" s="454"/>
      <c r="L565" s="454"/>
      <c r="M565" s="454"/>
      <c r="N565" s="454"/>
      <c r="O565" s="454"/>
      <c r="P565" s="454"/>
      <c r="Q565" s="454"/>
      <c r="R565" s="454"/>
      <c r="S565" s="454"/>
      <c r="T565" s="454"/>
      <c r="U565" s="454"/>
      <c r="V565" s="454"/>
      <c r="W565" s="454"/>
      <c r="X565" s="454"/>
      <c r="Y565" s="454"/>
      <c r="Z565" s="454"/>
      <c r="AA565" s="454"/>
    </row>
    <row r="566" spans="1:27" ht="15.6">
      <c r="A566" s="529"/>
      <c r="B566" s="529"/>
      <c r="C566" s="529"/>
      <c r="D566" s="529"/>
      <c r="E566" s="529"/>
      <c r="F566" s="529"/>
      <c r="G566" s="529"/>
      <c r="H566" s="529"/>
      <c r="I566" s="454"/>
      <c r="J566" s="454"/>
      <c r="K566" s="454"/>
      <c r="L566" s="454"/>
      <c r="M566" s="454"/>
      <c r="N566" s="454"/>
      <c r="O566" s="454"/>
      <c r="P566" s="454"/>
      <c r="Q566" s="454"/>
      <c r="R566" s="454"/>
      <c r="S566" s="454"/>
      <c r="T566" s="454"/>
      <c r="U566" s="454"/>
      <c r="V566" s="454"/>
      <c r="W566" s="454"/>
      <c r="X566" s="454"/>
      <c r="Y566" s="454"/>
      <c r="Z566" s="454"/>
      <c r="AA566" s="454"/>
    </row>
    <row r="567" spans="1:27" ht="15.6">
      <c r="A567" s="529"/>
      <c r="B567" s="529"/>
      <c r="C567" s="529"/>
      <c r="D567" s="529"/>
      <c r="E567" s="529"/>
      <c r="F567" s="529"/>
      <c r="G567" s="529"/>
      <c r="H567" s="529"/>
      <c r="I567" s="454"/>
      <c r="J567" s="454"/>
      <c r="K567" s="454"/>
      <c r="L567" s="454"/>
      <c r="M567" s="454"/>
      <c r="N567" s="454"/>
      <c r="O567" s="454"/>
      <c r="P567" s="454"/>
      <c r="Q567" s="454"/>
      <c r="R567" s="454"/>
      <c r="S567" s="454"/>
      <c r="T567" s="454"/>
      <c r="U567" s="454"/>
      <c r="V567" s="454"/>
      <c r="W567" s="454"/>
      <c r="X567" s="454"/>
      <c r="Y567" s="454"/>
      <c r="Z567" s="454"/>
      <c r="AA567" s="454"/>
    </row>
    <row r="568" spans="1:27" ht="15.6">
      <c r="A568" s="529"/>
      <c r="B568" s="529"/>
      <c r="C568" s="529"/>
      <c r="D568" s="529"/>
      <c r="E568" s="529"/>
      <c r="F568" s="529"/>
      <c r="G568" s="529"/>
      <c r="H568" s="529"/>
      <c r="I568" s="454"/>
      <c r="J568" s="454"/>
      <c r="K568" s="454"/>
      <c r="L568" s="454"/>
      <c r="M568" s="454"/>
      <c r="N568" s="454"/>
      <c r="O568" s="454"/>
      <c r="P568" s="454"/>
      <c r="Q568" s="454"/>
      <c r="R568" s="454"/>
      <c r="S568" s="454"/>
      <c r="T568" s="454"/>
      <c r="U568" s="454"/>
      <c r="V568" s="454"/>
      <c r="W568" s="454"/>
      <c r="X568" s="454"/>
      <c r="Y568" s="454"/>
      <c r="Z568" s="454"/>
      <c r="AA568" s="454"/>
    </row>
    <row r="569" spans="1:27" ht="15.6">
      <c r="A569" s="529"/>
      <c r="B569" s="529"/>
      <c r="C569" s="529"/>
      <c r="D569" s="529"/>
      <c r="E569" s="529"/>
      <c r="F569" s="529"/>
      <c r="G569" s="529"/>
      <c r="H569" s="529"/>
      <c r="I569" s="454"/>
      <c r="J569" s="454"/>
      <c r="K569" s="454"/>
      <c r="L569" s="454"/>
      <c r="M569" s="454"/>
      <c r="N569" s="454"/>
      <c r="O569" s="454"/>
      <c r="P569" s="454"/>
      <c r="Q569" s="454"/>
      <c r="R569" s="454"/>
      <c r="S569" s="454"/>
      <c r="T569" s="454"/>
      <c r="U569" s="454"/>
      <c r="V569" s="454"/>
      <c r="W569" s="454"/>
      <c r="X569" s="454"/>
      <c r="Y569" s="454"/>
      <c r="Z569" s="454"/>
      <c r="AA569" s="454"/>
    </row>
    <row r="570" spans="1:27" ht="15.6">
      <c r="A570" s="529"/>
      <c r="B570" s="529"/>
      <c r="C570" s="529"/>
      <c r="D570" s="529"/>
      <c r="E570" s="529"/>
      <c r="F570" s="529"/>
      <c r="G570" s="529"/>
      <c r="H570" s="529"/>
      <c r="I570" s="454"/>
      <c r="J570" s="454"/>
      <c r="K570" s="454"/>
      <c r="L570" s="454"/>
      <c r="M570" s="454"/>
      <c r="N570" s="454"/>
      <c r="O570" s="454"/>
      <c r="P570" s="454"/>
      <c r="Q570" s="454"/>
      <c r="R570" s="454"/>
      <c r="S570" s="454"/>
      <c r="T570" s="454"/>
      <c r="U570" s="454"/>
      <c r="V570" s="454"/>
      <c r="W570" s="454"/>
      <c r="X570" s="454"/>
      <c r="Y570" s="454"/>
      <c r="Z570" s="454"/>
      <c r="AA570" s="454"/>
    </row>
    <row r="571" spans="1:27" ht="15.6">
      <c r="A571" s="529"/>
      <c r="B571" s="529"/>
      <c r="C571" s="529"/>
      <c r="D571" s="529"/>
      <c r="E571" s="529"/>
      <c r="F571" s="529"/>
      <c r="G571" s="529"/>
      <c r="H571" s="529"/>
      <c r="I571" s="454"/>
      <c r="J571" s="454"/>
      <c r="K571" s="454"/>
      <c r="L571" s="454"/>
      <c r="M571" s="454"/>
      <c r="N571" s="454"/>
      <c r="O571" s="454"/>
      <c r="P571" s="454"/>
      <c r="Q571" s="454"/>
      <c r="R571" s="454"/>
      <c r="S571" s="454"/>
      <c r="T571" s="454"/>
      <c r="U571" s="454"/>
      <c r="V571" s="454"/>
      <c r="W571" s="454"/>
      <c r="X571" s="454"/>
      <c r="Y571" s="454"/>
      <c r="Z571" s="454"/>
      <c r="AA571" s="454"/>
    </row>
    <row r="572" spans="1:27" ht="15.6">
      <c r="A572" s="529"/>
      <c r="B572" s="529"/>
      <c r="C572" s="529"/>
      <c r="D572" s="529"/>
      <c r="E572" s="529"/>
      <c r="F572" s="529"/>
      <c r="G572" s="529"/>
      <c r="H572" s="529"/>
      <c r="I572" s="454"/>
      <c r="J572" s="454"/>
      <c r="K572" s="454"/>
      <c r="L572" s="454"/>
      <c r="M572" s="454"/>
      <c r="N572" s="454"/>
      <c r="O572" s="454"/>
      <c r="P572" s="454"/>
      <c r="Q572" s="454"/>
      <c r="R572" s="454"/>
      <c r="S572" s="454"/>
      <c r="T572" s="454"/>
      <c r="U572" s="454"/>
      <c r="V572" s="454"/>
      <c r="W572" s="454"/>
      <c r="X572" s="454"/>
      <c r="Y572" s="454"/>
      <c r="Z572" s="454"/>
      <c r="AA572" s="454"/>
    </row>
    <row r="573" spans="1:27" ht="15.6">
      <c r="A573" s="529"/>
      <c r="B573" s="529"/>
      <c r="C573" s="529"/>
      <c r="D573" s="529"/>
      <c r="E573" s="529"/>
      <c r="F573" s="529"/>
      <c r="G573" s="529"/>
      <c r="H573" s="529"/>
      <c r="I573" s="454"/>
      <c r="J573" s="454"/>
      <c r="K573" s="454"/>
      <c r="L573" s="454"/>
      <c r="M573" s="454"/>
      <c r="N573" s="454"/>
      <c r="O573" s="454"/>
      <c r="P573" s="454"/>
      <c r="Q573" s="454"/>
      <c r="R573" s="454"/>
      <c r="S573" s="454"/>
      <c r="T573" s="454"/>
      <c r="U573" s="454"/>
      <c r="V573" s="454"/>
      <c r="W573" s="454"/>
      <c r="X573" s="454"/>
      <c r="Y573" s="454"/>
      <c r="Z573" s="454"/>
      <c r="AA573" s="454"/>
    </row>
    <row r="574" spans="1:27" ht="15.6">
      <c r="A574" s="529"/>
      <c r="B574" s="529"/>
      <c r="C574" s="529"/>
      <c r="D574" s="529"/>
      <c r="E574" s="529"/>
      <c r="F574" s="529"/>
      <c r="G574" s="529"/>
      <c r="H574" s="529"/>
      <c r="I574" s="454"/>
      <c r="J574" s="454"/>
      <c r="K574" s="454"/>
      <c r="L574" s="454"/>
      <c r="M574" s="454"/>
      <c r="N574" s="454"/>
      <c r="O574" s="454"/>
      <c r="P574" s="454"/>
      <c r="Q574" s="454"/>
      <c r="R574" s="454"/>
      <c r="S574" s="454"/>
      <c r="T574" s="454"/>
      <c r="U574" s="454"/>
      <c r="V574" s="454"/>
      <c r="W574" s="454"/>
      <c r="X574" s="454"/>
      <c r="Y574" s="454"/>
      <c r="Z574" s="454"/>
      <c r="AA574" s="454"/>
    </row>
    <row r="575" spans="1:27" ht="15.6">
      <c r="A575" s="529"/>
      <c r="B575" s="529"/>
      <c r="C575" s="529"/>
      <c r="D575" s="529"/>
      <c r="E575" s="529"/>
      <c r="F575" s="529"/>
      <c r="G575" s="529"/>
      <c r="H575" s="529"/>
      <c r="I575" s="454"/>
      <c r="J575" s="454"/>
      <c r="K575" s="454"/>
      <c r="L575" s="454"/>
      <c r="M575" s="454"/>
      <c r="N575" s="454"/>
      <c r="O575" s="454"/>
      <c r="P575" s="454"/>
      <c r="Q575" s="454"/>
      <c r="R575" s="454"/>
      <c r="S575" s="454"/>
      <c r="T575" s="454"/>
      <c r="U575" s="454"/>
      <c r="V575" s="454"/>
      <c r="W575" s="454"/>
      <c r="X575" s="454"/>
      <c r="Y575" s="454"/>
      <c r="Z575" s="454"/>
      <c r="AA575" s="454"/>
    </row>
    <row r="576" spans="1:27" ht="15.6">
      <c r="A576" s="529"/>
      <c r="B576" s="529"/>
      <c r="C576" s="529"/>
      <c r="D576" s="529"/>
      <c r="E576" s="529"/>
      <c r="F576" s="529"/>
      <c r="G576" s="529"/>
      <c r="H576" s="529"/>
      <c r="I576" s="454"/>
      <c r="J576" s="454"/>
      <c r="K576" s="454"/>
      <c r="L576" s="454"/>
      <c r="M576" s="454"/>
      <c r="N576" s="454"/>
      <c r="O576" s="454"/>
      <c r="P576" s="454"/>
      <c r="Q576" s="454"/>
      <c r="R576" s="454"/>
      <c r="S576" s="454"/>
      <c r="T576" s="454"/>
      <c r="U576" s="454"/>
      <c r="V576" s="454"/>
      <c r="W576" s="454"/>
      <c r="X576" s="454"/>
      <c r="Y576" s="454"/>
      <c r="Z576" s="454"/>
      <c r="AA576" s="454"/>
    </row>
    <row r="577" spans="1:27" ht="15.6">
      <c r="A577" s="529"/>
      <c r="B577" s="529"/>
      <c r="C577" s="529"/>
      <c r="D577" s="529"/>
      <c r="E577" s="529"/>
      <c r="F577" s="529"/>
      <c r="G577" s="529"/>
      <c r="H577" s="529"/>
      <c r="I577" s="454"/>
      <c r="J577" s="454"/>
      <c r="K577" s="454"/>
      <c r="L577" s="454"/>
      <c r="M577" s="454"/>
      <c r="N577" s="454"/>
      <c r="O577" s="454"/>
      <c r="P577" s="454"/>
      <c r="Q577" s="454"/>
      <c r="R577" s="454"/>
      <c r="S577" s="454"/>
      <c r="T577" s="454"/>
      <c r="U577" s="454"/>
      <c r="V577" s="454"/>
      <c r="W577" s="454"/>
      <c r="X577" s="454"/>
      <c r="Y577" s="454"/>
      <c r="Z577" s="454"/>
      <c r="AA577" s="454"/>
    </row>
    <row r="578" spans="1:27" ht="15.6">
      <c r="A578" s="529"/>
      <c r="B578" s="529"/>
      <c r="C578" s="529"/>
      <c r="D578" s="529"/>
      <c r="E578" s="529"/>
      <c r="F578" s="529"/>
      <c r="G578" s="529"/>
      <c r="H578" s="529"/>
      <c r="I578" s="454"/>
      <c r="J578" s="454"/>
      <c r="K578" s="454"/>
      <c r="L578" s="454"/>
      <c r="M578" s="454"/>
      <c r="N578" s="454"/>
      <c r="O578" s="454"/>
      <c r="P578" s="454"/>
      <c r="Q578" s="454"/>
      <c r="R578" s="454"/>
      <c r="S578" s="454"/>
      <c r="T578" s="454"/>
      <c r="U578" s="454"/>
      <c r="V578" s="454"/>
      <c r="W578" s="454"/>
      <c r="X578" s="454"/>
      <c r="Y578" s="454"/>
      <c r="Z578" s="454"/>
      <c r="AA578" s="454"/>
    </row>
    <row r="579" spans="1:27" ht="15.6">
      <c r="A579" s="529"/>
      <c r="B579" s="529"/>
      <c r="C579" s="529"/>
      <c r="D579" s="529"/>
      <c r="E579" s="529"/>
      <c r="F579" s="529"/>
      <c r="G579" s="529"/>
      <c r="H579" s="529"/>
      <c r="I579" s="454"/>
      <c r="J579" s="454"/>
      <c r="K579" s="454"/>
      <c r="L579" s="454"/>
      <c r="M579" s="454"/>
      <c r="N579" s="454"/>
      <c r="O579" s="454"/>
      <c r="P579" s="454"/>
      <c r="Q579" s="454"/>
      <c r="R579" s="454"/>
      <c r="S579" s="454"/>
      <c r="T579" s="454"/>
      <c r="U579" s="454"/>
      <c r="V579" s="454"/>
      <c r="W579" s="454"/>
      <c r="X579" s="454"/>
      <c r="Y579" s="454"/>
      <c r="Z579" s="454"/>
      <c r="AA579" s="454"/>
    </row>
    <row r="580" spans="1:27" ht="15.6">
      <c r="A580" s="529"/>
      <c r="B580" s="529"/>
      <c r="C580" s="529"/>
      <c r="D580" s="529"/>
      <c r="E580" s="529"/>
      <c r="F580" s="529"/>
      <c r="G580" s="529"/>
      <c r="H580" s="529"/>
      <c r="I580" s="454"/>
      <c r="J580" s="454"/>
      <c r="K580" s="454"/>
      <c r="L580" s="454"/>
      <c r="M580" s="454"/>
      <c r="N580" s="454"/>
      <c r="O580" s="454"/>
      <c r="P580" s="454"/>
      <c r="Q580" s="454"/>
      <c r="R580" s="454"/>
      <c r="S580" s="454"/>
      <c r="T580" s="454"/>
      <c r="U580" s="454"/>
      <c r="V580" s="454"/>
      <c r="W580" s="454"/>
      <c r="X580" s="454"/>
      <c r="Y580" s="454"/>
      <c r="Z580" s="454"/>
      <c r="AA580" s="454"/>
    </row>
    <row r="581" spans="1:27" ht="15.6">
      <c r="A581" s="529"/>
      <c r="B581" s="529"/>
      <c r="C581" s="529"/>
      <c r="D581" s="529"/>
      <c r="E581" s="529"/>
      <c r="F581" s="529"/>
      <c r="G581" s="529"/>
      <c r="H581" s="529"/>
      <c r="I581" s="454"/>
      <c r="J581" s="454"/>
      <c r="K581" s="454"/>
      <c r="L581" s="454"/>
      <c r="M581" s="454"/>
      <c r="N581" s="454"/>
      <c r="O581" s="454"/>
      <c r="P581" s="454"/>
      <c r="Q581" s="454"/>
      <c r="R581" s="454"/>
      <c r="S581" s="454"/>
      <c r="T581" s="454"/>
      <c r="U581" s="454"/>
      <c r="V581" s="454"/>
      <c r="W581" s="454"/>
      <c r="X581" s="454"/>
      <c r="Y581" s="454"/>
      <c r="Z581" s="454"/>
      <c r="AA581" s="454"/>
    </row>
    <row r="582" spans="1:27" ht="15.6">
      <c r="A582" s="529"/>
      <c r="B582" s="529"/>
      <c r="C582" s="529"/>
      <c r="D582" s="529"/>
      <c r="E582" s="529"/>
      <c r="F582" s="529"/>
      <c r="G582" s="529"/>
      <c r="H582" s="529"/>
      <c r="I582" s="454"/>
      <c r="J582" s="454"/>
      <c r="K582" s="454"/>
      <c r="L582" s="454"/>
      <c r="M582" s="454"/>
      <c r="N582" s="454"/>
      <c r="O582" s="454"/>
      <c r="P582" s="454"/>
      <c r="Q582" s="454"/>
      <c r="R582" s="454"/>
      <c r="S582" s="454"/>
      <c r="T582" s="454"/>
      <c r="U582" s="454"/>
      <c r="V582" s="454"/>
      <c r="W582" s="454"/>
      <c r="X582" s="454"/>
      <c r="Y582" s="454"/>
      <c r="Z582" s="454"/>
      <c r="AA582" s="454"/>
    </row>
    <row r="583" spans="1:27" ht="15.6">
      <c r="A583" s="529"/>
      <c r="B583" s="529"/>
      <c r="C583" s="529"/>
      <c r="D583" s="529"/>
      <c r="E583" s="529"/>
      <c r="F583" s="529"/>
      <c r="G583" s="529"/>
      <c r="H583" s="529"/>
      <c r="I583" s="454"/>
      <c r="J583" s="454"/>
      <c r="K583" s="454"/>
      <c r="L583" s="454"/>
      <c r="M583" s="454"/>
      <c r="N583" s="454"/>
      <c r="O583" s="454"/>
      <c r="P583" s="454"/>
      <c r="Q583" s="454"/>
      <c r="R583" s="454"/>
      <c r="S583" s="454"/>
      <c r="T583" s="454"/>
      <c r="U583" s="454"/>
      <c r="V583" s="454"/>
      <c r="W583" s="454"/>
      <c r="X583" s="454"/>
      <c r="Y583" s="454"/>
      <c r="Z583" s="454"/>
      <c r="AA583" s="454"/>
    </row>
    <row r="584" spans="1:27" ht="15.6">
      <c r="A584" s="529"/>
      <c r="B584" s="529"/>
      <c r="C584" s="529"/>
      <c r="D584" s="529"/>
      <c r="E584" s="529"/>
      <c r="F584" s="529"/>
      <c r="G584" s="529"/>
      <c r="H584" s="529"/>
      <c r="I584" s="454"/>
      <c r="J584" s="454"/>
      <c r="K584" s="454"/>
      <c r="L584" s="454"/>
      <c r="M584" s="454"/>
      <c r="N584" s="454"/>
      <c r="O584" s="454"/>
      <c r="P584" s="454"/>
      <c r="Q584" s="454"/>
      <c r="R584" s="454"/>
      <c r="S584" s="454"/>
      <c r="T584" s="454"/>
      <c r="U584" s="454"/>
      <c r="V584" s="454"/>
      <c r="W584" s="454"/>
      <c r="X584" s="454"/>
      <c r="Y584" s="454"/>
      <c r="Z584" s="454"/>
      <c r="AA584" s="454"/>
    </row>
    <row r="585" spans="1:27" ht="15.6">
      <c r="A585" s="529"/>
      <c r="B585" s="529"/>
      <c r="C585" s="529"/>
      <c r="D585" s="529"/>
      <c r="E585" s="529"/>
      <c r="F585" s="529"/>
      <c r="G585" s="529"/>
      <c r="H585" s="529"/>
      <c r="I585" s="454"/>
      <c r="J585" s="454"/>
      <c r="K585" s="454"/>
      <c r="L585" s="454"/>
      <c r="M585" s="454"/>
      <c r="N585" s="454"/>
      <c r="O585" s="454"/>
      <c r="P585" s="454"/>
      <c r="Q585" s="454"/>
      <c r="R585" s="454"/>
      <c r="S585" s="454"/>
      <c r="T585" s="454"/>
      <c r="U585" s="454"/>
      <c r="V585" s="454"/>
      <c r="W585" s="454"/>
      <c r="X585" s="454"/>
      <c r="Y585" s="454"/>
      <c r="Z585" s="454"/>
      <c r="AA585" s="454"/>
    </row>
    <row r="586" spans="1:27" ht="15.6">
      <c r="A586" s="529"/>
      <c r="B586" s="529"/>
      <c r="C586" s="529"/>
      <c r="D586" s="529"/>
      <c r="E586" s="529"/>
      <c r="F586" s="529"/>
      <c r="G586" s="529"/>
      <c r="H586" s="529"/>
      <c r="I586" s="454"/>
      <c r="J586" s="454"/>
      <c r="K586" s="454"/>
      <c r="L586" s="454"/>
      <c r="M586" s="454"/>
      <c r="N586" s="454"/>
      <c r="O586" s="454"/>
      <c r="P586" s="454"/>
      <c r="Q586" s="454"/>
      <c r="R586" s="454"/>
      <c r="S586" s="454"/>
      <c r="T586" s="454"/>
      <c r="U586" s="454"/>
      <c r="V586" s="454"/>
      <c r="W586" s="454"/>
      <c r="X586" s="454"/>
      <c r="Y586" s="454"/>
      <c r="Z586" s="454"/>
      <c r="AA586" s="454"/>
    </row>
    <row r="587" spans="1:27" ht="15.6">
      <c r="A587" s="529"/>
      <c r="B587" s="529"/>
      <c r="C587" s="529"/>
      <c r="D587" s="529"/>
      <c r="E587" s="529"/>
      <c r="F587" s="529"/>
      <c r="G587" s="529"/>
      <c r="H587" s="529"/>
      <c r="I587" s="454"/>
      <c r="J587" s="454"/>
      <c r="K587" s="454"/>
      <c r="L587" s="454"/>
      <c r="M587" s="454"/>
      <c r="N587" s="454"/>
      <c r="O587" s="454"/>
      <c r="P587" s="454"/>
      <c r="Q587" s="454"/>
      <c r="R587" s="454"/>
      <c r="S587" s="454"/>
      <c r="T587" s="454"/>
      <c r="U587" s="454"/>
      <c r="V587" s="454"/>
      <c r="W587" s="454"/>
      <c r="X587" s="454"/>
      <c r="Y587" s="454"/>
      <c r="Z587" s="454"/>
      <c r="AA587" s="454"/>
    </row>
    <row r="588" spans="1:27" ht="15.6">
      <c r="A588" s="529"/>
      <c r="B588" s="529"/>
      <c r="C588" s="529"/>
      <c r="D588" s="529"/>
      <c r="E588" s="529"/>
      <c r="F588" s="529"/>
      <c r="G588" s="529"/>
      <c r="H588" s="529"/>
      <c r="I588" s="454"/>
      <c r="J588" s="454"/>
      <c r="K588" s="454"/>
      <c r="L588" s="454"/>
      <c r="M588" s="454"/>
      <c r="N588" s="454"/>
      <c r="O588" s="454"/>
      <c r="P588" s="454"/>
      <c r="Q588" s="454"/>
      <c r="R588" s="454"/>
      <c r="S588" s="454"/>
      <c r="T588" s="454"/>
      <c r="U588" s="454"/>
      <c r="V588" s="454"/>
      <c r="W588" s="454"/>
      <c r="X588" s="454"/>
      <c r="Y588" s="454"/>
      <c r="Z588" s="454"/>
      <c r="AA588" s="454"/>
    </row>
    <row r="589" spans="1:27" ht="15.6">
      <c r="A589" s="529"/>
      <c r="B589" s="529"/>
      <c r="C589" s="529"/>
      <c r="D589" s="529"/>
      <c r="E589" s="529"/>
      <c r="F589" s="529"/>
      <c r="G589" s="529"/>
      <c r="H589" s="529"/>
      <c r="I589" s="454"/>
      <c r="J589" s="454"/>
      <c r="K589" s="454"/>
      <c r="L589" s="454"/>
      <c r="M589" s="454"/>
      <c r="N589" s="454"/>
      <c r="O589" s="454"/>
      <c r="P589" s="454"/>
      <c r="Q589" s="454"/>
      <c r="R589" s="454"/>
      <c r="S589" s="454"/>
      <c r="T589" s="454"/>
      <c r="U589" s="454"/>
      <c r="V589" s="454"/>
      <c r="W589" s="454"/>
      <c r="X589" s="454"/>
      <c r="Y589" s="454"/>
      <c r="Z589" s="454"/>
      <c r="AA589" s="454"/>
    </row>
    <row r="590" spans="1:27" ht="15.6">
      <c r="A590" s="529"/>
      <c r="B590" s="529"/>
      <c r="C590" s="529"/>
      <c r="D590" s="529"/>
      <c r="E590" s="529"/>
      <c r="F590" s="529"/>
      <c r="G590" s="529"/>
      <c r="H590" s="529"/>
      <c r="I590" s="454"/>
      <c r="J590" s="454"/>
      <c r="K590" s="454"/>
      <c r="L590" s="454"/>
      <c r="M590" s="454"/>
      <c r="N590" s="454"/>
      <c r="O590" s="454"/>
      <c r="P590" s="454"/>
      <c r="Q590" s="454"/>
      <c r="R590" s="454"/>
      <c r="S590" s="454"/>
      <c r="T590" s="454"/>
      <c r="U590" s="454"/>
      <c r="V590" s="454"/>
      <c r="W590" s="454"/>
      <c r="X590" s="454"/>
      <c r="Y590" s="454"/>
      <c r="Z590" s="454"/>
      <c r="AA590" s="454"/>
    </row>
    <row r="591" spans="1:27" ht="15.6">
      <c r="A591" s="529"/>
      <c r="B591" s="529"/>
      <c r="C591" s="529"/>
      <c r="D591" s="529"/>
      <c r="E591" s="529"/>
      <c r="F591" s="529"/>
      <c r="G591" s="529"/>
      <c r="H591" s="529"/>
      <c r="I591" s="454"/>
      <c r="J591" s="454"/>
      <c r="K591" s="454"/>
      <c r="L591" s="454"/>
      <c r="M591" s="454"/>
      <c r="N591" s="454"/>
      <c r="O591" s="454"/>
      <c r="P591" s="454"/>
      <c r="Q591" s="454"/>
      <c r="R591" s="454"/>
      <c r="S591" s="454"/>
      <c r="T591" s="454"/>
      <c r="U591" s="454"/>
      <c r="V591" s="454"/>
      <c r="W591" s="454"/>
      <c r="X591" s="454"/>
      <c r="Y591" s="454"/>
      <c r="Z591" s="454"/>
      <c r="AA591" s="454"/>
    </row>
    <row r="592" spans="1:27" ht="15.6">
      <c r="A592" s="529"/>
      <c r="B592" s="529"/>
      <c r="C592" s="529"/>
      <c r="D592" s="529"/>
      <c r="E592" s="529"/>
      <c r="F592" s="529"/>
      <c r="G592" s="529"/>
      <c r="H592" s="529"/>
      <c r="I592" s="454"/>
      <c r="J592" s="454"/>
      <c r="K592" s="454"/>
      <c r="L592" s="454"/>
      <c r="M592" s="454"/>
      <c r="N592" s="454"/>
      <c r="O592" s="454"/>
      <c r="P592" s="454"/>
      <c r="Q592" s="454"/>
      <c r="R592" s="454"/>
      <c r="S592" s="454"/>
      <c r="T592" s="454"/>
      <c r="U592" s="454"/>
      <c r="V592" s="454"/>
      <c r="W592" s="454"/>
      <c r="X592" s="454"/>
      <c r="Y592" s="454"/>
      <c r="Z592" s="454"/>
      <c r="AA592" s="454"/>
    </row>
    <row r="593" spans="1:27" ht="15.6">
      <c r="A593" s="529"/>
      <c r="B593" s="529"/>
      <c r="C593" s="529"/>
      <c r="D593" s="529"/>
      <c r="E593" s="529"/>
      <c r="F593" s="529"/>
      <c r="G593" s="529"/>
      <c r="H593" s="529"/>
      <c r="I593" s="454"/>
      <c r="J593" s="454"/>
      <c r="K593" s="454"/>
      <c r="L593" s="454"/>
      <c r="M593" s="454"/>
      <c r="N593" s="454"/>
      <c r="O593" s="454"/>
      <c r="P593" s="454"/>
      <c r="Q593" s="454"/>
      <c r="R593" s="454"/>
      <c r="S593" s="454"/>
      <c r="T593" s="454"/>
      <c r="U593" s="454"/>
      <c r="V593" s="454"/>
      <c r="W593" s="454"/>
      <c r="X593" s="454"/>
      <c r="Y593" s="454"/>
      <c r="Z593" s="454"/>
      <c r="AA593" s="454"/>
    </row>
    <row r="594" spans="1:27" ht="15.6">
      <c r="A594" s="529"/>
      <c r="B594" s="529"/>
      <c r="C594" s="529"/>
      <c r="D594" s="529"/>
      <c r="E594" s="529"/>
      <c r="F594" s="529"/>
      <c r="G594" s="529"/>
      <c r="H594" s="529"/>
      <c r="I594" s="454"/>
      <c r="J594" s="454"/>
      <c r="K594" s="454"/>
      <c r="L594" s="454"/>
      <c r="M594" s="454"/>
      <c r="N594" s="454"/>
      <c r="O594" s="454"/>
      <c r="P594" s="454"/>
      <c r="Q594" s="454"/>
      <c r="R594" s="454"/>
      <c r="S594" s="454"/>
      <c r="T594" s="454"/>
      <c r="U594" s="454"/>
      <c r="V594" s="454"/>
      <c r="W594" s="454"/>
      <c r="X594" s="454"/>
      <c r="Y594" s="454"/>
      <c r="Z594" s="454"/>
      <c r="AA594" s="454"/>
    </row>
    <row r="595" spans="1:27" ht="15.6">
      <c r="A595" s="529"/>
      <c r="B595" s="529"/>
      <c r="C595" s="529"/>
      <c r="D595" s="529"/>
      <c r="E595" s="529"/>
      <c r="F595" s="529"/>
      <c r="G595" s="529"/>
      <c r="H595" s="529"/>
      <c r="I595" s="454"/>
      <c r="J595" s="454"/>
      <c r="K595" s="454"/>
      <c r="L595" s="454"/>
      <c r="M595" s="454"/>
      <c r="N595" s="454"/>
      <c r="O595" s="454"/>
      <c r="P595" s="454"/>
      <c r="Q595" s="454"/>
      <c r="R595" s="454"/>
      <c r="S595" s="454"/>
      <c r="T595" s="454"/>
      <c r="U595" s="454"/>
      <c r="V595" s="454"/>
      <c r="W595" s="454"/>
      <c r="X595" s="454"/>
      <c r="Y595" s="454"/>
      <c r="Z595" s="454"/>
      <c r="AA595" s="454"/>
    </row>
    <row r="596" spans="1:27" ht="15.6">
      <c r="A596" s="529"/>
      <c r="B596" s="529"/>
      <c r="C596" s="529"/>
      <c r="D596" s="529"/>
      <c r="E596" s="529"/>
      <c r="F596" s="529"/>
      <c r="G596" s="529"/>
      <c r="H596" s="529"/>
      <c r="I596" s="454"/>
      <c r="J596" s="454"/>
      <c r="K596" s="454"/>
      <c r="L596" s="454"/>
      <c r="M596" s="454"/>
      <c r="N596" s="454"/>
      <c r="O596" s="454"/>
      <c r="P596" s="454"/>
      <c r="Q596" s="454"/>
      <c r="R596" s="454"/>
      <c r="S596" s="454"/>
      <c r="T596" s="454"/>
      <c r="U596" s="454"/>
      <c r="V596" s="454"/>
      <c r="W596" s="454"/>
      <c r="X596" s="454"/>
      <c r="Y596" s="454"/>
      <c r="Z596" s="454"/>
      <c r="AA596" s="454"/>
    </row>
    <row r="597" spans="1:27" ht="15.6">
      <c r="A597" s="529"/>
      <c r="B597" s="529"/>
      <c r="C597" s="529"/>
      <c r="D597" s="529"/>
      <c r="E597" s="529"/>
      <c r="F597" s="529"/>
      <c r="G597" s="529"/>
      <c r="H597" s="529"/>
      <c r="I597" s="454"/>
      <c r="J597" s="454"/>
      <c r="K597" s="454"/>
      <c r="L597" s="454"/>
      <c r="M597" s="454"/>
      <c r="N597" s="454"/>
      <c r="O597" s="454"/>
      <c r="P597" s="454"/>
      <c r="Q597" s="454"/>
      <c r="R597" s="454"/>
      <c r="S597" s="454"/>
      <c r="T597" s="454"/>
      <c r="U597" s="454"/>
      <c r="V597" s="454"/>
      <c r="W597" s="454"/>
      <c r="X597" s="454"/>
      <c r="Y597" s="454"/>
      <c r="Z597" s="454"/>
      <c r="AA597" s="454"/>
    </row>
    <row r="598" spans="1:27" ht="15.6">
      <c r="A598" s="529"/>
      <c r="B598" s="529"/>
      <c r="C598" s="529"/>
      <c r="D598" s="529"/>
      <c r="E598" s="529"/>
      <c r="F598" s="529"/>
      <c r="G598" s="529"/>
      <c r="H598" s="529"/>
      <c r="I598" s="454"/>
      <c r="J598" s="454"/>
      <c r="K598" s="454"/>
      <c r="L598" s="454"/>
      <c r="M598" s="454"/>
      <c r="N598" s="454"/>
      <c r="O598" s="454"/>
      <c r="P598" s="454"/>
      <c r="Q598" s="454"/>
      <c r="R598" s="454"/>
      <c r="S598" s="454"/>
      <c r="T598" s="454"/>
      <c r="U598" s="454"/>
      <c r="V598" s="454"/>
      <c r="W598" s="454"/>
      <c r="X598" s="454"/>
      <c r="Y598" s="454"/>
      <c r="Z598" s="454"/>
      <c r="AA598" s="454"/>
    </row>
    <row r="599" spans="1:27" ht="15.6">
      <c r="A599" s="529"/>
      <c r="B599" s="529"/>
      <c r="C599" s="529"/>
      <c r="D599" s="529"/>
      <c r="E599" s="529"/>
      <c r="F599" s="529"/>
      <c r="G599" s="529"/>
      <c r="H599" s="529"/>
      <c r="I599" s="454"/>
      <c r="J599" s="454"/>
      <c r="K599" s="454"/>
      <c r="L599" s="454"/>
      <c r="M599" s="454"/>
      <c r="N599" s="454"/>
      <c r="O599" s="454"/>
      <c r="P599" s="454"/>
      <c r="Q599" s="454"/>
      <c r="R599" s="454"/>
      <c r="S599" s="454"/>
      <c r="T599" s="454"/>
      <c r="U599" s="454"/>
      <c r="V599" s="454"/>
      <c r="W599" s="454"/>
      <c r="X599" s="454"/>
      <c r="Y599" s="454"/>
      <c r="Z599" s="454"/>
      <c r="AA599" s="454"/>
    </row>
    <row r="600" spans="1:27" ht="15.6">
      <c r="A600" s="529"/>
      <c r="B600" s="529"/>
      <c r="C600" s="529"/>
      <c r="D600" s="529"/>
      <c r="E600" s="529"/>
      <c r="F600" s="529"/>
      <c r="G600" s="529"/>
      <c r="H600" s="529"/>
      <c r="I600" s="454"/>
      <c r="J600" s="454"/>
      <c r="K600" s="454"/>
      <c r="L600" s="454"/>
      <c r="M600" s="454"/>
      <c r="N600" s="454"/>
      <c r="O600" s="454"/>
      <c r="P600" s="454"/>
      <c r="Q600" s="454"/>
      <c r="R600" s="454"/>
      <c r="S600" s="454"/>
      <c r="T600" s="454"/>
      <c r="U600" s="454"/>
      <c r="V600" s="454"/>
      <c r="W600" s="454"/>
      <c r="X600" s="454"/>
      <c r="Y600" s="454"/>
      <c r="Z600" s="454"/>
      <c r="AA600" s="454"/>
    </row>
    <row r="601" spans="1:27" ht="15.6">
      <c r="A601" s="529"/>
      <c r="B601" s="529"/>
      <c r="C601" s="529"/>
      <c r="D601" s="529"/>
      <c r="E601" s="529"/>
      <c r="F601" s="529"/>
      <c r="G601" s="529"/>
      <c r="H601" s="529"/>
      <c r="I601" s="454"/>
      <c r="J601" s="454"/>
      <c r="K601" s="454"/>
      <c r="L601" s="454"/>
      <c r="M601" s="454"/>
      <c r="N601" s="454"/>
      <c r="O601" s="454"/>
      <c r="P601" s="454"/>
      <c r="Q601" s="454"/>
      <c r="R601" s="454"/>
      <c r="S601" s="454"/>
      <c r="T601" s="454"/>
      <c r="U601" s="454"/>
      <c r="V601" s="454"/>
      <c r="W601" s="454"/>
      <c r="X601" s="454"/>
      <c r="Y601" s="454"/>
      <c r="Z601" s="454"/>
      <c r="AA601" s="454"/>
    </row>
    <row r="602" spans="1:27" ht="15.6">
      <c r="A602" s="529"/>
      <c r="B602" s="529"/>
      <c r="C602" s="529"/>
      <c r="D602" s="529"/>
      <c r="E602" s="529"/>
      <c r="F602" s="529"/>
      <c r="G602" s="529"/>
      <c r="H602" s="529"/>
      <c r="I602" s="454"/>
      <c r="J602" s="454"/>
      <c r="K602" s="454"/>
      <c r="L602" s="454"/>
      <c r="M602" s="454"/>
      <c r="N602" s="454"/>
      <c r="O602" s="454"/>
      <c r="P602" s="454"/>
      <c r="Q602" s="454"/>
      <c r="R602" s="454"/>
      <c r="S602" s="454"/>
      <c r="T602" s="454"/>
      <c r="U602" s="454"/>
      <c r="V602" s="454"/>
      <c r="W602" s="454"/>
      <c r="X602" s="454"/>
      <c r="Y602" s="454"/>
      <c r="Z602" s="454"/>
      <c r="AA602" s="454"/>
    </row>
    <row r="603" spans="1:27" ht="15.6">
      <c r="A603" s="529"/>
      <c r="B603" s="529"/>
      <c r="C603" s="529"/>
      <c r="D603" s="529"/>
      <c r="E603" s="529"/>
      <c r="F603" s="529"/>
      <c r="G603" s="529"/>
      <c r="H603" s="529"/>
      <c r="I603" s="454"/>
      <c r="J603" s="454"/>
      <c r="K603" s="454"/>
      <c r="L603" s="454"/>
      <c r="M603" s="454"/>
      <c r="N603" s="454"/>
      <c r="O603" s="454"/>
      <c r="P603" s="454"/>
      <c r="Q603" s="454"/>
      <c r="R603" s="454"/>
      <c r="S603" s="454"/>
      <c r="T603" s="454"/>
      <c r="U603" s="454"/>
      <c r="V603" s="454"/>
      <c r="W603" s="454"/>
      <c r="X603" s="454"/>
      <c r="Y603" s="454"/>
      <c r="Z603" s="454"/>
      <c r="AA603" s="454"/>
    </row>
    <row r="604" spans="1:27" ht="15.6">
      <c r="A604" s="529"/>
      <c r="B604" s="529"/>
      <c r="C604" s="529"/>
      <c r="D604" s="529"/>
      <c r="E604" s="529"/>
      <c r="F604" s="529"/>
      <c r="G604" s="529"/>
      <c r="H604" s="529"/>
      <c r="I604" s="454"/>
      <c r="J604" s="454"/>
      <c r="K604" s="454"/>
      <c r="L604" s="454"/>
      <c r="M604" s="454"/>
      <c r="N604" s="454"/>
      <c r="O604" s="454"/>
      <c r="P604" s="454"/>
      <c r="Q604" s="454"/>
      <c r="R604" s="454"/>
      <c r="S604" s="454"/>
      <c r="T604" s="454"/>
      <c r="U604" s="454"/>
      <c r="V604" s="454"/>
      <c r="W604" s="454"/>
      <c r="X604" s="454"/>
      <c r="Y604" s="454"/>
      <c r="Z604" s="454"/>
      <c r="AA604" s="454"/>
    </row>
    <row r="605" spans="1:27" ht="15.6">
      <c r="A605" s="529"/>
      <c r="B605" s="529"/>
      <c r="C605" s="529"/>
      <c r="D605" s="529"/>
      <c r="E605" s="529"/>
      <c r="F605" s="529"/>
      <c r="G605" s="529"/>
      <c r="H605" s="529"/>
      <c r="I605" s="454"/>
      <c r="J605" s="454"/>
      <c r="K605" s="454"/>
      <c r="L605" s="454"/>
      <c r="M605" s="454"/>
      <c r="N605" s="454"/>
      <c r="O605" s="454"/>
      <c r="P605" s="454"/>
      <c r="Q605" s="454"/>
      <c r="R605" s="454"/>
      <c r="S605" s="454"/>
      <c r="T605" s="454"/>
      <c r="U605" s="454"/>
      <c r="V605" s="454"/>
      <c r="W605" s="454"/>
      <c r="X605" s="454"/>
      <c r="Y605" s="454"/>
      <c r="Z605" s="454"/>
      <c r="AA605" s="454"/>
    </row>
    <row r="606" spans="1:27" ht="15.6">
      <c r="A606" s="529"/>
      <c r="B606" s="529"/>
      <c r="C606" s="529"/>
      <c r="D606" s="529"/>
      <c r="E606" s="529"/>
      <c r="F606" s="529"/>
      <c r="G606" s="529"/>
      <c r="H606" s="529"/>
      <c r="I606" s="454"/>
      <c r="J606" s="454"/>
      <c r="K606" s="454"/>
      <c r="L606" s="454"/>
      <c r="M606" s="454"/>
      <c r="N606" s="454"/>
      <c r="O606" s="454"/>
      <c r="P606" s="454"/>
      <c r="Q606" s="454"/>
      <c r="R606" s="454"/>
      <c r="S606" s="454"/>
      <c r="T606" s="454"/>
      <c r="U606" s="454"/>
      <c r="V606" s="454"/>
      <c r="W606" s="454"/>
      <c r="X606" s="454"/>
      <c r="Y606" s="454"/>
      <c r="Z606" s="454"/>
      <c r="AA606" s="454"/>
    </row>
    <row r="607" spans="1:27" ht="15.6">
      <c r="A607" s="529"/>
      <c r="B607" s="529"/>
      <c r="C607" s="529"/>
      <c r="D607" s="529"/>
      <c r="E607" s="529"/>
      <c r="F607" s="529"/>
      <c r="G607" s="529"/>
      <c r="H607" s="529"/>
      <c r="I607" s="454"/>
      <c r="J607" s="454"/>
      <c r="K607" s="454"/>
      <c r="L607" s="454"/>
      <c r="M607" s="454"/>
      <c r="N607" s="454"/>
      <c r="O607" s="454"/>
      <c r="P607" s="454"/>
      <c r="Q607" s="454"/>
      <c r="R607" s="454"/>
      <c r="S607" s="454"/>
      <c r="T607" s="454"/>
      <c r="U607" s="454"/>
      <c r="V607" s="454"/>
      <c r="W607" s="454"/>
      <c r="X607" s="454"/>
      <c r="Y607" s="454"/>
      <c r="Z607" s="454"/>
      <c r="AA607" s="454"/>
    </row>
    <row r="608" spans="1:27" ht="15.6">
      <c r="A608" s="529"/>
      <c r="B608" s="529"/>
      <c r="C608" s="529"/>
      <c r="D608" s="529"/>
      <c r="E608" s="529"/>
      <c r="F608" s="529"/>
      <c r="G608" s="529"/>
      <c r="H608" s="529"/>
      <c r="I608" s="454"/>
      <c r="J608" s="454"/>
      <c r="K608" s="454"/>
      <c r="L608" s="454"/>
      <c r="M608" s="454"/>
      <c r="N608" s="454"/>
      <c r="O608" s="454"/>
      <c r="P608" s="454"/>
      <c r="Q608" s="454"/>
      <c r="R608" s="454"/>
      <c r="S608" s="454"/>
      <c r="T608" s="454"/>
      <c r="U608" s="454"/>
      <c r="V608" s="454"/>
      <c r="W608" s="454"/>
      <c r="X608" s="454"/>
      <c r="Y608" s="454"/>
      <c r="Z608" s="454"/>
      <c r="AA608" s="454"/>
    </row>
    <row r="609" spans="1:27" ht="15.6">
      <c r="A609" s="529"/>
      <c r="B609" s="529"/>
      <c r="C609" s="529"/>
      <c r="D609" s="529"/>
      <c r="E609" s="529"/>
      <c r="F609" s="529"/>
      <c r="G609" s="529"/>
      <c r="H609" s="529"/>
      <c r="I609" s="454"/>
      <c r="J609" s="454"/>
      <c r="K609" s="454"/>
      <c r="L609" s="454"/>
      <c r="M609" s="454"/>
      <c r="N609" s="454"/>
      <c r="O609" s="454"/>
      <c r="P609" s="454"/>
      <c r="Q609" s="454"/>
      <c r="R609" s="454"/>
      <c r="S609" s="454"/>
      <c r="T609" s="454"/>
      <c r="U609" s="454"/>
      <c r="V609" s="454"/>
      <c r="W609" s="454"/>
      <c r="X609" s="454"/>
      <c r="Y609" s="454"/>
      <c r="Z609" s="454"/>
      <c r="AA609" s="454"/>
    </row>
    <row r="610" spans="1:27" ht="15.6">
      <c r="A610" s="529"/>
      <c r="B610" s="529"/>
      <c r="C610" s="529"/>
      <c r="D610" s="529"/>
      <c r="E610" s="529"/>
      <c r="F610" s="529"/>
      <c r="G610" s="529"/>
      <c r="H610" s="529"/>
      <c r="I610" s="454"/>
      <c r="J610" s="454"/>
      <c r="K610" s="454"/>
      <c r="L610" s="454"/>
      <c r="M610" s="454"/>
      <c r="N610" s="454"/>
      <c r="O610" s="454"/>
      <c r="P610" s="454"/>
      <c r="Q610" s="454"/>
      <c r="R610" s="454"/>
      <c r="S610" s="454"/>
      <c r="T610" s="454"/>
      <c r="U610" s="454"/>
      <c r="V610" s="454"/>
      <c r="W610" s="454"/>
      <c r="X610" s="454"/>
      <c r="Y610" s="454"/>
      <c r="Z610" s="454"/>
      <c r="AA610" s="454"/>
    </row>
    <row r="611" spans="1:27" ht="15.6">
      <c r="A611" s="529"/>
      <c r="B611" s="529"/>
      <c r="C611" s="529"/>
      <c r="D611" s="529"/>
      <c r="E611" s="529"/>
      <c r="F611" s="529"/>
      <c r="G611" s="529"/>
      <c r="H611" s="529"/>
      <c r="I611" s="454"/>
      <c r="J611" s="454"/>
      <c r="K611" s="454"/>
      <c r="L611" s="454"/>
      <c r="M611" s="454"/>
      <c r="N611" s="454"/>
      <c r="O611" s="454"/>
      <c r="P611" s="454"/>
      <c r="Q611" s="454"/>
      <c r="R611" s="454"/>
      <c r="S611" s="454"/>
      <c r="T611" s="454"/>
      <c r="U611" s="454"/>
      <c r="V611" s="454"/>
      <c r="W611" s="454"/>
      <c r="X611" s="454"/>
      <c r="Y611" s="454"/>
      <c r="Z611" s="454"/>
      <c r="AA611" s="454"/>
    </row>
    <row r="612" spans="1:27" ht="15.6">
      <c r="A612" s="529"/>
      <c r="B612" s="529"/>
      <c r="C612" s="529"/>
      <c r="D612" s="529"/>
      <c r="E612" s="529"/>
      <c r="F612" s="529"/>
      <c r="G612" s="529"/>
      <c r="H612" s="529"/>
      <c r="I612" s="454"/>
      <c r="J612" s="454"/>
      <c r="K612" s="454"/>
      <c r="L612" s="454"/>
      <c r="M612" s="454"/>
      <c r="N612" s="454"/>
      <c r="O612" s="454"/>
      <c r="P612" s="454"/>
      <c r="Q612" s="454"/>
      <c r="R612" s="454"/>
      <c r="S612" s="454"/>
      <c r="T612" s="454"/>
      <c r="U612" s="454"/>
      <c r="V612" s="454"/>
      <c r="W612" s="454"/>
      <c r="X612" s="454"/>
      <c r="Y612" s="454"/>
      <c r="Z612" s="454"/>
      <c r="AA612" s="454"/>
    </row>
    <row r="613" spans="1:27" ht="15.6">
      <c r="A613" s="529"/>
      <c r="B613" s="529"/>
      <c r="C613" s="529"/>
      <c r="D613" s="529"/>
      <c r="E613" s="529"/>
      <c r="F613" s="529"/>
      <c r="G613" s="529"/>
      <c r="H613" s="529"/>
      <c r="I613" s="454"/>
      <c r="J613" s="454"/>
      <c r="K613" s="454"/>
      <c r="L613" s="454"/>
      <c r="M613" s="454"/>
      <c r="N613" s="454"/>
      <c r="O613" s="454"/>
      <c r="P613" s="454"/>
      <c r="Q613" s="454"/>
      <c r="R613" s="454"/>
      <c r="S613" s="454"/>
      <c r="T613" s="454"/>
      <c r="U613" s="454"/>
      <c r="V613" s="454"/>
      <c r="W613" s="454"/>
      <c r="X613" s="454"/>
      <c r="Y613" s="454"/>
      <c r="Z613" s="454"/>
      <c r="AA613" s="454"/>
    </row>
    <row r="614" spans="1:27" ht="15.6">
      <c r="A614" s="529"/>
      <c r="B614" s="529"/>
      <c r="C614" s="529"/>
      <c r="D614" s="529"/>
      <c r="E614" s="529"/>
      <c r="F614" s="529"/>
      <c r="G614" s="529"/>
      <c r="H614" s="529"/>
      <c r="I614" s="454"/>
      <c r="J614" s="454"/>
      <c r="K614" s="454"/>
      <c r="L614" s="454"/>
      <c r="M614" s="454"/>
      <c r="N614" s="454"/>
      <c r="O614" s="454"/>
      <c r="P614" s="454"/>
      <c r="Q614" s="454"/>
      <c r="R614" s="454"/>
      <c r="S614" s="454"/>
      <c r="T614" s="454"/>
      <c r="U614" s="454"/>
      <c r="V614" s="454"/>
      <c r="W614" s="454"/>
      <c r="X614" s="454"/>
      <c r="Y614" s="454"/>
      <c r="Z614" s="454"/>
      <c r="AA614" s="454"/>
    </row>
    <row r="615" spans="1:27" ht="15.6">
      <c r="A615" s="529"/>
      <c r="B615" s="529"/>
      <c r="C615" s="529"/>
      <c r="D615" s="529"/>
      <c r="E615" s="529"/>
      <c r="F615" s="529"/>
      <c r="G615" s="529"/>
      <c r="H615" s="529"/>
      <c r="I615" s="454"/>
      <c r="J615" s="454"/>
      <c r="K615" s="454"/>
      <c r="L615" s="454"/>
      <c r="M615" s="454"/>
      <c r="N615" s="454"/>
      <c r="O615" s="454"/>
      <c r="P615" s="454"/>
      <c r="Q615" s="454"/>
      <c r="R615" s="454"/>
      <c r="S615" s="454"/>
      <c r="T615" s="454"/>
      <c r="U615" s="454"/>
      <c r="V615" s="454"/>
      <c r="W615" s="454"/>
      <c r="X615" s="454"/>
      <c r="Y615" s="454"/>
      <c r="Z615" s="454"/>
      <c r="AA615" s="454"/>
    </row>
    <row r="616" spans="1:27" ht="15.6">
      <c r="A616" s="529"/>
      <c r="B616" s="529"/>
      <c r="C616" s="529"/>
      <c r="D616" s="529"/>
      <c r="E616" s="529"/>
      <c r="F616" s="529"/>
      <c r="G616" s="529"/>
      <c r="H616" s="529"/>
      <c r="I616" s="454"/>
      <c r="J616" s="454"/>
      <c r="K616" s="454"/>
      <c r="L616" s="454"/>
      <c r="M616" s="454"/>
      <c r="N616" s="454"/>
      <c r="O616" s="454"/>
      <c r="P616" s="454"/>
      <c r="Q616" s="454"/>
      <c r="R616" s="454"/>
      <c r="S616" s="454"/>
      <c r="T616" s="454"/>
      <c r="U616" s="454"/>
      <c r="V616" s="454"/>
      <c r="W616" s="454"/>
      <c r="X616" s="454"/>
      <c r="Y616" s="454"/>
      <c r="Z616" s="454"/>
      <c r="AA616" s="454"/>
    </row>
    <row r="617" spans="1:27" ht="15.6">
      <c r="A617" s="529"/>
      <c r="B617" s="529"/>
      <c r="C617" s="529"/>
      <c r="D617" s="529"/>
      <c r="E617" s="529"/>
      <c r="F617" s="529"/>
      <c r="G617" s="529"/>
      <c r="H617" s="529"/>
      <c r="I617" s="454"/>
      <c r="J617" s="454"/>
      <c r="K617" s="454"/>
      <c r="L617" s="454"/>
      <c r="M617" s="454"/>
      <c r="N617" s="454"/>
      <c r="O617" s="454"/>
      <c r="P617" s="454"/>
      <c r="Q617" s="454"/>
      <c r="R617" s="454"/>
      <c r="S617" s="454"/>
      <c r="T617" s="454"/>
      <c r="U617" s="454"/>
      <c r="V617" s="454"/>
      <c r="W617" s="454"/>
      <c r="X617" s="454"/>
      <c r="Y617" s="454"/>
      <c r="Z617" s="454"/>
      <c r="AA617" s="454"/>
    </row>
    <row r="618" spans="1:27" ht="15.6">
      <c r="A618" s="529"/>
      <c r="B618" s="529"/>
      <c r="C618" s="529"/>
      <c r="D618" s="529"/>
      <c r="E618" s="529"/>
      <c r="F618" s="529"/>
      <c r="G618" s="529"/>
      <c r="H618" s="529"/>
      <c r="I618" s="454"/>
      <c r="J618" s="454"/>
      <c r="K618" s="454"/>
      <c r="L618" s="454"/>
      <c r="M618" s="454"/>
      <c r="N618" s="454"/>
      <c r="O618" s="454"/>
      <c r="P618" s="454"/>
      <c r="Q618" s="454"/>
      <c r="R618" s="454"/>
      <c r="S618" s="454"/>
      <c r="T618" s="454"/>
      <c r="U618" s="454"/>
      <c r="V618" s="454"/>
      <c r="W618" s="454"/>
      <c r="X618" s="454"/>
      <c r="Y618" s="454"/>
      <c r="Z618" s="454"/>
      <c r="AA618" s="454"/>
    </row>
    <row r="619" spans="1:27" ht="15.6">
      <c r="A619" s="529"/>
      <c r="B619" s="529"/>
      <c r="C619" s="529"/>
      <c r="D619" s="529"/>
      <c r="E619" s="529"/>
      <c r="F619" s="529"/>
      <c r="G619" s="529"/>
      <c r="H619" s="529"/>
      <c r="I619" s="454"/>
      <c r="J619" s="454"/>
      <c r="K619" s="454"/>
      <c r="L619" s="454"/>
      <c r="M619" s="454"/>
      <c r="N619" s="454"/>
      <c r="O619" s="454"/>
      <c r="P619" s="454"/>
      <c r="Q619" s="454"/>
      <c r="R619" s="454"/>
      <c r="S619" s="454"/>
      <c r="T619" s="454"/>
      <c r="U619" s="454"/>
      <c r="V619" s="454"/>
      <c r="W619" s="454"/>
      <c r="X619" s="454"/>
      <c r="Y619" s="454"/>
      <c r="Z619" s="454"/>
      <c r="AA619" s="454"/>
    </row>
    <row r="620" spans="1:27" ht="15.6">
      <c r="A620" s="529"/>
      <c r="B620" s="529"/>
      <c r="C620" s="529"/>
      <c r="D620" s="529"/>
      <c r="E620" s="529"/>
      <c r="F620" s="529"/>
      <c r="G620" s="529"/>
      <c r="H620" s="529"/>
      <c r="I620" s="454"/>
      <c r="J620" s="454"/>
      <c r="K620" s="454"/>
      <c r="L620" s="454"/>
      <c r="M620" s="454"/>
      <c r="N620" s="454"/>
      <c r="O620" s="454"/>
      <c r="P620" s="454"/>
      <c r="Q620" s="454"/>
      <c r="R620" s="454"/>
      <c r="S620" s="454"/>
      <c r="T620" s="454"/>
      <c r="U620" s="454"/>
      <c r="V620" s="454"/>
      <c r="W620" s="454"/>
      <c r="X620" s="454"/>
      <c r="Y620" s="454"/>
      <c r="Z620" s="454"/>
      <c r="AA620" s="454"/>
    </row>
    <row r="621" spans="1:27" ht="15.6">
      <c r="A621" s="529"/>
      <c r="B621" s="529"/>
      <c r="C621" s="529"/>
      <c r="D621" s="529"/>
      <c r="E621" s="529"/>
      <c r="F621" s="529"/>
      <c r="G621" s="529"/>
      <c r="H621" s="529"/>
      <c r="I621" s="454"/>
      <c r="J621" s="454"/>
      <c r="K621" s="454"/>
      <c r="L621" s="454"/>
      <c r="M621" s="454"/>
      <c r="N621" s="454"/>
      <c r="O621" s="454"/>
      <c r="P621" s="454"/>
      <c r="Q621" s="454"/>
      <c r="R621" s="454"/>
      <c r="S621" s="454"/>
      <c r="T621" s="454"/>
      <c r="U621" s="454"/>
      <c r="V621" s="454"/>
      <c r="W621" s="454"/>
      <c r="X621" s="454"/>
      <c r="Y621" s="454"/>
      <c r="Z621" s="454"/>
      <c r="AA621" s="454"/>
    </row>
    <row r="622" spans="1:27" ht="15.6">
      <c r="A622" s="529"/>
      <c r="B622" s="529"/>
      <c r="C622" s="529"/>
      <c r="D622" s="529"/>
      <c r="E622" s="529"/>
      <c r="F622" s="529"/>
      <c r="G622" s="529"/>
      <c r="H622" s="529"/>
      <c r="I622" s="454"/>
      <c r="J622" s="454"/>
      <c r="K622" s="454"/>
      <c r="L622" s="454"/>
      <c r="M622" s="454"/>
      <c r="N622" s="454"/>
      <c r="O622" s="454"/>
      <c r="P622" s="454"/>
      <c r="Q622" s="454"/>
      <c r="R622" s="454"/>
      <c r="S622" s="454"/>
      <c r="T622" s="454"/>
      <c r="U622" s="454"/>
      <c r="V622" s="454"/>
      <c r="W622" s="454"/>
      <c r="X622" s="454"/>
      <c r="Y622" s="454"/>
      <c r="Z622" s="454"/>
      <c r="AA622" s="454"/>
    </row>
    <row r="623" spans="1:27" ht="15.6">
      <c r="A623" s="529"/>
      <c r="B623" s="529"/>
      <c r="C623" s="529"/>
      <c r="D623" s="529"/>
      <c r="E623" s="529"/>
      <c r="F623" s="529"/>
      <c r="G623" s="529"/>
      <c r="H623" s="529"/>
      <c r="I623" s="454"/>
      <c r="J623" s="454"/>
      <c r="K623" s="454"/>
      <c r="L623" s="454"/>
      <c r="M623" s="454"/>
      <c r="N623" s="454"/>
      <c r="O623" s="454"/>
      <c r="P623" s="454"/>
      <c r="Q623" s="454"/>
      <c r="R623" s="454"/>
      <c r="S623" s="454"/>
      <c r="T623" s="454"/>
      <c r="U623" s="454"/>
      <c r="V623" s="454"/>
      <c r="W623" s="454"/>
      <c r="X623" s="454"/>
      <c r="Y623" s="454"/>
      <c r="Z623" s="454"/>
      <c r="AA623" s="454"/>
    </row>
    <row r="624" spans="1:27" ht="15.6">
      <c r="A624" s="529"/>
      <c r="B624" s="529"/>
      <c r="C624" s="529"/>
      <c r="D624" s="529"/>
      <c r="E624" s="529"/>
      <c r="F624" s="529"/>
      <c r="G624" s="529"/>
      <c r="H624" s="529"/>
      <c r="I624" s="454"/>
      <c r="J624" s="454"/>
      <c r="K624" s="454"/>
      <c r="L624" s="454"/>
      <c r="M624" s="454"/>
      <c r="N624" s="454"/>
      <c r="O624" s="454"/>
      <c r="P624" s="454"/>
      <c r="Q624" s="454"/>
      <c r="R624" s="454"/>
      <c r="S624" s="454"/>
      <c r="T624" s="454"/>
      <c r="U624" s="454"/>
      <c r="V624" s="454"/>
      <c r="W624" s="454"/>
      <c r="X624" s="454"/>
      <c r="Y624" s="454"/>
      <c r="Z624" s="454"/>
      <c r="AA624" s="454"/>
    </row>
    <row r="625" spans="1:27" ht="15.6">
      <c r="A625" s="529"/>
      <c r="B625" s="529"/>
      <c r="C625" s="529"/>
      <c r="D625" s="529"/>
      <c r="E625" s="529"/>
      <c r="F625" s="529"/>
      <c r="G625" s="529"/>
      <c r="H625" s="529"/>
      <c r="I625" s="454"/>
      <c r="J625" s="454"/>
      <c r="K625" s="454"/>
      <c r="L625" s="454"/>
      <c r="M625" s="454"/>
      <c r="N625" s="454"/>
      <c r="O625" s="454"/>
      <c r="P625" s="454"/>
      <c r="Q625" s="454"/>
      <c r="R625" s="454"/>
      <c r="S625" s="454"/>
      <c r="T625" s="454"/>
      <c r="U625" s="454"/>
      <c r="V625" s="454"/>
      <c r="W625" s="454"/>
      <c r="X625" s="454"/>
      <c r="Y625" s="454"/>
      <c r="Z625" s="454"/>
      <c r="AA625" s="454"/>
    </row>
    <row r="626" spans="1:27" ht="15.6">
      <c r="A626" s="529"/>
      <c r="B626" s="529"/>
      <c r="C626" s="529"/>
      <c r="D626" s="529"/>
      <c r="E626" s="529"/>
      <c r="F626" s="529"/>
      <c r="G626" s="529"/>
      <c r="H626" s="529"/>
      <c r="I626" s="454"/>
      <c r="J626" s="454"/>
      <c r="K626" s="454"/>
      <c r="L626" s="454"/>
      <c r="M626" s="454"/>
      <c r="N626" s="454"/>
      <c r="O626" s="454"/>
      <c r="P626" s="454"/>
      <c r="Q626" s="454"/>
      <c r="R626" s="454"/>
      <c r="S626" s="454"/>
      <c r="T626" s="454"/>
      <c r="U626" s="454"/>
      <c r="V626" s="454"/>
      <c r="W626" s="454"/>
      <c r="X626" s="454"/>
      <c r="Y626" s="454"/>
      <c r="Z626" s="454"/>
      <c r="AA626" s="454"/>
    </row>
    <row r="627" spans="1:27" ht="15.6">
      <c r="A627" s="529"/>
      <c r="B627" s="529"/>
      <c r="C627" s="529"/>
      <c r="D627" s="529"/>
      <c r="E627" s="529"/>
      <c r="F627" s="529"/>
      <c r="G627" s="529"/>
      <c r="H627" s="529"/>
      <c r="I627" s="454"/>
      <c r="J627" s="454"/>
      <c r="K627" s="454"/>
      <c r="L627" s="454"/>
      <c r="M627" s="454"/>
      <c r="N627" s="454"/>
      <c r="O627" s="454"/>
      <c r="P627" s="454"/>
      <c r="Q627" s="454"/>
      <c r="R627" s="454"/>
      <c r="S627" s="454"/>
      <c r="T627" s="454"/>
      <c r="U627" s="454"/>
      <c r="V627" s="454"/>
      <c r="W627" s="454"/>
      <c r="X627" s="454"/>
      <c r="Y627" s="454"/>
      <c r="Z627" s="454"/>
      <c r="AA627" s="454"/>
    </row>
    <row r="628" spans="1:27" ht="15.6">
      <c r="A628" s="529"/>
      <c r="B628" s="529"/>
      <c r="C628" s="529"/>
      <c r="D628" s="529"/>
      <c r="E628" s="529"/>
      <c r="F628" s="529"/>
      <c r="G628" s="529"/>
      <c r="H628" s="529"/>
      <c r="I628" s="454"/>
      <c r="J628" s="454"/>
      <c r="K628" s="454"/>
      <c r="L628" s="454"/>
      <c r="M628" s="454"/>
      <c r="N628" s="454"/>
      <c r="O628" s="454"/>
      <c r="P628" s="454"/>
      <c r="Q628" s="454"/>
      <c r="R628" s="454"/>
      <c r="S628" s="454"/>
      <c r="T628" s="454"/>
      <c r="U628" s="454"/>
      <c r="V628" s="454"/>
      <c r="W628" s="454"/>
      <c r="X628" s="454"/>
      <c r="Y628" s="454"/>
      <c r="Z628" s="454"/>
      <c r="AA628" s="454"/>
    </row>
    <row r="629" spans="1:27" ht="15.6">
      <c r="A629" s="529"/>
      <c r="B629" s="529"/>
      <c r="C629" s="529"/>
      <c r="D629" s="529"/>
      <c r="E629" s="529"/>
      <c r="F629" s="529"/>
      <c r="G629" s="529"/>
      <c r="H629" s="529"/>
      <c r="I629" s="454"/>
      <c r="J629" s="454"/>
      <c r="K629" s="454"/>
      <c r="L629" s="454"/>
      <c r="M629" s="454"/>
      <c r="N629" s="454"/>
      <c r="O629" s="454"/>
      <c r="P629" s="454"/>
      <c r="Q629" s="454"/>
      <c r="R629" s="454"/>
      <c r="S629" s="454"/>
      <c r="T629" s="454"/>
      <c r="U629" s="454"/>
      <c r="V629" s="454"/>
      <c r="W629" s="454"/>
      <c r="X629" s="454"/>
      <c r="Y629" s="454"/>
      <c r="Z629" s="454"/>
      <c r="AA629" s="454"/>
    </row>
    <row r="630" spans="1:27" ht="15.6">
      <c r="A630" s="529"/>
      <c r="B630" s="529"/>
      <c r="C630" s="529"/>
      <c r="D630" s="529"/>
      <c r="E630" s="529"/>
      <c r="F630" s="529"/>
      <c r="G630" s="529"/>
      <c r="H630" s="529"/>
      <c r="I630" s="454"/>
      <c r="J630" s="454"/>
      <c r="K630" s="454"/>
      <c r="L630" s="454"/>
      <c r="M630" s="454"/>
      <c r="N630" s="454"/>
      <c r="O630" s="454"/>
      <c r="P630" s="454"/>
      <c r="Q630" s="454"/>
      <c r="R630" s="454"/>
      <c r="S630" s="454"/>
      <c r="T630" s="454"/>
      <c r="U630" s="454"/>
      <c r="V630" s="454"/>
      <c r="W630" s="454"/>
      <c r="X630" s="454"/>
      <c r="Y630" s="454"/>
      <c r="Z630" s="454"/>
      <c r="AA630" s="454"/>
    </row>
    <row r="631" spans="1:27" ht="15.6">
      <c r="A631" s="529"/>
      <c r="B631" s="529"/>
      <c r="C631" s="529"/>
      <c r="D631" s="529"/>
      <c r="E631" s="529"/>
      <c r="F631" s="529"/>
      <c r="G631" s="529"/>
      <c r="H631" s="529"/>
      <c r="I631" s="454"/>
      <c r="J631" s="454"/>
      <c r="K631" s="454"/>
      <c r="L631" s="454"/>
      <c r="M631" s="454"/>
      <c r="N631" s="454"/>
      <c r="O631" s="454"/>
      <c r="P631" s="454"/>
      <c r="Q631" s="454"/>
      <c r="R631" s="454"/>
      <c r="S631" s="454"/>
      <c r="T631" s="454"/>
      <c r="U631" s="454"/>
      <c r="V631" s="454"/>
      <c r="W631" s="454"/>
      <c r="X631" s="454"/>
      <c r="Y631" s="454"/>
      <c r="Z631" s="454"/>
      <c r="AA631" s="454"/>
    </row>
    <row r="632" spans="1:27" ht="15.6">
      <c r="A632" s="529"/>
      <c r="B632" s="529"/>
      <c r="C632" s="529"/>
      <c r="D632" s="529"/>
      <c r="E632" s="529"/>
      <c r="F632" s="529"/>
      <c r="G632" s="529"/>
      <c r="H632" s="529"/>
      <c r="I632" s="454"/>
      <c r="J632" s="454"/>
      <c r="K632" s="454"/>
      <c r="L632" s="454"/>
      <c r="M632" s="454"/>
      <c r="N632" s="454"/>
      <c r="O632" s="454"/>
      <c r="P632" s="454"/>
      <c r="Q632" s="454"/>
      <c r="R632" s="454"/>
      <c r="S632" s="454"/>
      <c r="T632" s="454"/>
      <c r="U632" s="454"/>
      <c r="V632" s="454"/>
      <c r="W632" s="454"/>
      <c r="X632" s="454"/>
      <c r="Y632" s="454"/>
      <c r="Z632" s="454"/>
      <c r="AA632" s="454"/>
    </row>
    <row r="633" spans="1:27" ht="15.6">
      <c r="A633" s="529"/>
      <c r="B633" s="529"/>
      <c r="C633" s="529"/>
      <c r="D633" s="529"/>
      <c r="E633" s="529"/>
      <c r="F633" s="529"/>
      <c r="G633" s="529"/>
      <c r="H633" s="529"/>
      <c r="I633" s="454"/>
      <c r="J633" s="454"/>
      <c r="K633" s="454"/>
      <c r="L633" s="454"/>
      <c r="M633" s="454"/>
      <c r="N633" s="454"/>
      <c r="O633" s="454"/>
      <c r="P633" s="454"/>
      <c r="Q633" s="454"/>
      <c r="R633" s="454"/>
      <c r="S633" s="454"/>
      <c r="T633" s="454"/>
      <c r="U633" s="454"/>
      <c r="V633" s="454"/>
      <c r="W633" s="454"/>
      <c r="X633" s="454"/>
      <c r="Y633" s="454"/>
      <c r="Z633" s="454"/>
      <c r="AA633" s="454"/>
    </row>
    <row r="634" spans="1:27" ht="15.6">
      <c r="A634" s="529"/>
      <c r="B634" s="529"/>
      <c r="C634" s="529"/>
      <c r="D634" s="529"/>
      <c r="E634" s="529"/>
      <c r="F634" s="529"/>
      <c r="G634" s="529"/>
      <c r="H634" s="529"/>
      <c r="I634" s="454"/>
      <c r="J634" s="454"/>
      <c r="K634" s="454"/>
      <c r="L634" s="454"/>
      <c r="M634" s="454"/>
      <c r="N634" s="454"/>
      <c r="O634" s="454"/>
      <c r="P634" s="454"/>
      <c r="Q634" s="454"/>
      <c r="R634" s="454"/>
      <c r="S634" s="454"/>
      <c r="T634" s="454"/>
      <c r="U634" s="454"/>
      <c r="V634" s="454"/>
      <c r="W634" s="454"/>
      <c r="X634" s="454"/>
      <c r="Y634" s="454"/>
      <c r="Z634" s="454"/>
      <c r="AA634" s="454"/>
    </row>
    <row r="635" spans="1:27" ht="15.6">
      <c r="A635" s="529"/>
      <c r="B635" s="529"/>
      <c r="C635" s="529"/>
      <c r="D635" s="529"/>
      <c r="E635" s="529"/>
      <c r="F635" s="529"/>
      <c r="G635" s="529"/>
      <c r="H635" s="529"/>
      <c r="I635" s="454"/>
      <c r="J635" s="454"/>
      <c r="K635" s="454"/>
      <c r="L635" s="454"/>
      <c r="M635" s="454"/>
      <c r="N635" s="454"/>
      <c r="O635" s="454"/>
      <c r="P635" s="454"/>
      <c r="Q635" s="454"/>
      <c r="R635" s="454"/>
      <c r="S635" s="454"/>
      <c r="T635" s="454"/>
      <c r="U635" s="454"/>
      <c r="V635" s="454"/>
      <c r="W635" s="454"/>
      <c r="X635" s="454"/>
      <c r="Y635" s="454"/>
      <c r="Z635" s="454"/>
      <c r="AA635" s="454"/>
    </row>
    <row r="636" spans="1:27" ht="15.6">
      <c r="A636" s="529"/>
      <c r="B636" s="529"/>
      <c r="C636" s="529"/>
      <c r="D636" s="529"/>
      <c r="E636" s="529"/>
      <c r="F636" s="529"/>
      <c r="G636" s="529"/>
      <c r="H636" s="529"/>
      <c r="I636" s="454"/>
      <c r="J636" s="454"/>
      <c r="K636" s="454"/>
      <c r="L636" s="454"/>
      <c r="M636" s="454"/>
      <c r="N636" s="454"/>
      <c r="O636" s="454"/>
      <c r="P636" s="454"/>
      <c r="Q636" s="454"/>
      <c r="R636" s="454"/>
      <c r="S636" s="454"/>
      <c r="T636" s="454"/>
      <c r="U636" s="454"/>
      <c r="V636" s="454"/>
      <c r="W636" s="454"/>
      <c r="X636" s="454"/>
      <c r="Y636" s="454"/>
      <c r="Z636" s="454"/>
      <c r="AA636" s="454"/>
    </row>
    <row r="637" spans="1:27" ht="15.6">
      <c r="A637" s="529"/>
      <c r="B637" s="529"/>
      <c r="C637" s="529"/>
      <c r="D637" s="529"/>
      <c r="E637" s="529"/>
      <c r="F637" s="529"/>
      <c r="G637" s="529"/>
      <c r="H637" s="529"/>
      <c r="I637" s="454"/>
      <c r="J637" s="454"/>
      <c r="K637" s="454"/>
      <c r="L637" s="454"/>
      <c r="M637" s="454"/>
      <c r="N637" s="454"/>
      <c r="O637" s="454"/>
      <c r="P637" s="454"/>
      <c r="Q637" s="454"/>
      <c r="R637" s="454"/>
      <c r="S637" s="454"/>
      <c r="T637" s="454"/>
      <c r="U637" s="454"/>
      <c r="V637" s="454"/>
      <c r="W637" s="454"/>
      <c r="X637" s="454"/>
      <c r="Y637" s="454"/>
      <c r="Z637" s="454"/>
      <c r="AA637" s="454"/>
    </row>
    <row r="638" spans="1:27" ht="15.6">
      <c r="A638" s="529"/>
      <c r="B638" s="529"/>
      <c r="C638" s="529"/>
      <c r="D638" s="529"/>
      <c r="E638" s="529"/>
      <c r="F638" s="529"/>
      <c r="G638" s="529"/>
      <c r="H638" s="529"/>
      <c r="I638" s="454"/>
      <c r="J638" s="454"/>
      <c r="K638" s="454"/>
      <c r="L638" s="454"/>
      <c r="M638" s="454"/>
      <c r="N638" s="454"/>
      <c r="O638" s="454"/>
      <c r="P638" s="454"/>
      <c r="Q638" s="454"/>
      <c r="R638" s="454"/>
      <c r="S638" s="454"/>
      <c r="T638" s="454"/>
      <c r="U638" s="454"/>
      <c r="V638" s="454"/>
      <c r="W638" s="454"/>
      <c r="X638" s="454"/>
      <c r="Y638" s="454"/>
      <c r="Z638" s="454"/>
      <c r="AA638" s="454"/>
    </row>
    <row r="639" spans="1:27" ht="15.6">
      <c r="A639" s="529"/>
      <c r="B639" s="529"/>
      <c r="C639" s="529"/>
      <c r="D639" s="529"/>
      <c r="E639" s="529"/>
      <c r="F639" s="529"/>
      <c r="G639" s="529"/>
      <c r="H639" s="529"/>
      <c r="I639" s="454"/>
      <c r="J639" s="454"/>
      <c r="K639" s="454"/>
      <c r="L639" s="454"/>
      <c r="M639" s="454"/>
      <c r="N639" s="454"/>
      <c r="O639" s="454"/>
      <c r="P639" s="454"/>
      <c r="Q639" s="454"/>
      <c r="R639" s="454"/>
      <c r="S639" s="454"/>
      <c r="T639" s="454"/>
      <c r="U639" s="454"/>
      <c r="V639" s="454"/>
      <c r="W639" s="454"/>
      <c r="X639" s="454"/>
      <c r="Y639" s="454"/>
      <c r="Z639" s="454"/>
      <c r="AA639" s="454"/>
    </row>
    <row r="640" spans="1:27" ht="15.6">
      <c r="A640" s="529"/>
      <c r="B640" s="529"/>
      <c r="C640" s="529"/>
      <c r="D640" s="529"/>
      <c r="E640" s="529"/>
      <c r="F640" s="529"/>
      <c r="G640" s="529"/>
      <c r="H640" s="529"/>
      <c r="I640" s="454"/>
      <c r="J640" s="454"/>
      <c r="K640" s="454"/>
      <c r="L640" s="454"/>
      <c r="M640" s="454"/>
      <c r="N640" s="454"/>
      <c r="O640" s="454"/>
      <c r="P640" s="454"/>
      <c r="Q640" s="454"/>
      <c r="R640" s="454"/>
      <c r="S640" s="454"/>
      <c r="T640" s="454"/>
      <c r="U640" s="454"/>
      <c r="V640" s="454"/>
      <c r="W640" s="454"/>
      <c r="X640" s="454"/>
      <c r="Y640" s="454"/>
      <c r="Z640" s="454"/>
      <c r="AA640" s="454"/>
    </row>
    <row r="641" spans="1:27" ht="15.6">
      <c r="A641" s="529"/>
      <c r="B641" s="529"/>
      <c r="C641" s="529"/>
      <c r="D641" s="529"/>
      <c r="E641" s="529"/>
      <c r="F641" s="529"/>
      <c r="G641" s="529"/>
      <c r="H641" s="529"/>
      <c r="I641" s="454"/>
      <c r="J641" s="454"/>
      <c r="K641" s="454"/>
      <c r="L641" s="454"/>
      <c r="M641" s="454"/>
      <c r="N641" s="454"/>
      <c r="O641" s="454"/>
      <c r="P641" s="454"/>
      <c r="Q641" s="454"/>
      <c r="R641" s="454"/>
      <c r="S641" s="454"/>
      <c r="T641" s="454"/>
      <c r="U641" s="454"/>
      <c r="V641" s="454"/>
      <c r="W641" s="454"/>
      <c r="X641" s="454"/>
      <c r="Y641" s="454"/>
      <c r="Z641" s="454"/>
      <c r="AA641" s="454"/>
    </row>
    <row r="642" spans="1:27" ht="15.6">
      <c r="A642" s="529"/>
      <c r="B642" s="529"/>
      <c r="C642" s="529"/>
      <c r="D642" s="529"/>
      <c r="E642" s="529"/>
      <c r="F642" s="529"/>
      <c r="G642" s="529"/>
      <c r="H642" s="529"/>
      <c r="I642" s="454"/>
      <c r="J642" s="454"/>
      <c r="K642" s="454"/>
      <c r="L642" s="454"/>
      <c r="M642" s="454"/>
      <c r="N642" s="454"/>
      <c r="O642" s="454"/>
      <c r="P642" s="454"/>
      <c r="Q642" s="454"/>
      <c r="R642" s="454"/>
      <c r="S642" s="454"/>
      <c r="T642" s="454"/>
      <c r="U642" s="454"/>
      <c r="V642" s="454"/>
      <c r="W642" s="454"/>
      <c r="X642" s="454"/>
      <c r="Y642" s="454"/>
      <c r="Z642" s="454"/>
      <c r="AA642" s="454"/>
    </row>
    <row r="643" spans="1:27" ht="15.6">
      <c r="A643" s="529"/>
      <c r="B643" s="529"/>
      <c r="C643" s="529"/>
      <c r="D643" s="529"/>
      <c r="E643" s="529"/>
      <c r="F643" s="529"/>
      <c r="G643" s="529"/>
      <c r="H643" s="529"/>
      <c r="I643" s="454"/>
      <c r="J643" s="454"/>
      <c r="K643" s="454"/>
      <c r="L643" s="454"/>
      <c r="M643" s="454"/>
      <c r="N643" s="454"/>
      <c r="O643" s="454"/>
      <c r="P643" s="454"/>
      <c r="Q643" s="454"/>
      <c r="R643" s="454"/>
      <c r="S643" s="454"/>
      <c r="T643" s="454"/>
      <c r="U643" s="454"/>
      <c r="V643" s="454"/>
      <c r="W643" s="454"/>
      <c r="X643" s="454"/>
      <c r="Y643" s="454"/>
      <c r="Z643" s="454"/>
      <c r="AA643" s="454"/>
    </row>
    <row r="644" spans="1:27" ht="15.6">
      <c r="A644" s="529"/>
      <c r="B644" s="529"/>
      <c r="C644" s="529"/>
      <c r="D644" s="529"/>
      <c r="E644" s="529"/>
      <c r="F644" s="529"/>
      <c r="G644" s="529"/>
      <c r="H644" s="529"/>
      <c r="I644" s="454"/>
      <c r="J644" s="454"/>
      <c r="K644" s="454"/>
      <c r="L644" s="454"/>
      <c r="M644" s="454"/>
      <c r="N644" s="454"/>
      <c r="O644" s="454"/>
      <c r="P644" s="454"/>
      <c r="Q644" s="454"/>
      <c r="R644" s="454"/>
      <c r="S644" s="454"/>
      <c r="T644" s="454"/>
      <c r="U644" s="454"/>
      <c r="V644" s="454"/>
      <c r="W644" s="454"/>
      <c r="X644" s="454"/>
      <c r="Y644" s="454"/>
      <c r="Z644" s="454"/>
      <c r="AA644" s="454"/>
    </row>
    <row r="645" spans="1:27" ht="15.6">
      <c r="A645" s="529"/>
      <c r="B645" s="529"/>
      <c r="C645" s="529"/>
      <c r="D645" s="529"/>
      <c r="E645" s="529"/>
      <c r="F645" s="529"/>
      <c r="G645" s="529"/>
      <c r="H645" s="529"/>
      <c r="I645" s="454"/>
      <c r="J645" s="454"/>
      <c r="K645" s="454"/>
      <c r="L645" s="454"/>
      <c r="M645" s="454"/>
      <c r="N645" s="454"/>
      <c r="O645" s="454"/>
      <c r="P645" s="454"/>
      <c r="Q645" s="454"/>
      <c r="R645" s="454"/>
      <c r="S645" s="454"/>
      <c r="T645" s="454"/>
      <c r="U645" s="454"/>
      <c r="V645" s="454"/>
      <c r="W645" s="454"/>
      <c r="X645" s="454"/>
      <c r="Y645" s="454"/>
      <c r="Z645" s="454"/>
      <c r="AA645" s="454"/>
    </row>
    <row r="646" spans="1:27" ht="15.6">
      <c r="A646" s="529"/>
      <c r="B646" s="529"/>
      <c r="C646" s="529"/>
      <c r="D646" s="529"/>
      <c r="E646" s="529"/>
      <c r="F646" s="529"/>
      <c r="G646" s="529"/>
      <c r="H646" s="529"/>
      <c r="I646" s="454"/>
      <c r="J646" s="454"/>
      <c r="K646" s="454"/>
      <c r="L646" s="454"/>
      <c r="M646" s="454"/>
      <c r="N646" s="454"/>
      <c r="O646" s="454"/>
      <c r="P646" s="454"/>
      <c r="Q646" s="454"/>
      <c r="R646" s="454"/>
      <c r="S646" s="454"/>
      <c r="T646" s="454"/>
      <c r="U646" s="454"/>
      <c r="V646" s="454"/>
      <c r="W646" s="454"/>
      <c r="X646" s="454"/>
      <c r="Y646" s="454"/>
      <c r="Z646" s="454"/>
      <c r="AA646" s="454"/>
    </row>
    <row r="647" spans="1:27" ht="15.6">
      <c r="A647" s="529"/>
      <c r="B647" s="529"/>
      <c r="C647" s="529"/>
      <c r="D647" s="529"/>
      <c r="E647" s="529"/>
      <c r="F647" s="529"/>
      <c r="G647" s="529"/>
      <c r="H647" s="529"/>
      <c r="I647" s="454"/>
      <c r="J647" s="454"/>
      <c r="K647" s="454"/>
      <c r="L647" s="454"/>
      <c r="M647" s="454"/>
      <c r="N647" s="454"/>
      <c r="O647" s="454"/>
      <c r="P647" s="454"/>
      <c r="Q647" s="454"/>
      <c r="R647" s="454"/>
      <c r="S647" s="454"/>
      <c r="T647" s="454"/>
      <c r="U647" s="454"/>
      <c r="V647" s="454"/>
      <c r="W647" s="454"/>
      <c r="X647" s="454"/>
      <c r="Y647" s="454"/>
      <c r="Z647" s="454"/>
      <c r="AA647" s="454"/>
    </row>
    <row r="648" spans="1:27" ht="15.6">
      <c r="A648" s="529"/>
      <c r="B648" s="529"/>
      <c r="C648" s="529"/>
      <c r="D648" s="529"/>
      <c r="E648" s="529"/>
      <c r="F648" s="529"/>
      <c r="G648" s="529"/>
      <c r="H648" s="529"/>
      <c r="I648" s="454"/>
      <c r="J648" s="454"/>
      <c r="K648" s="454"/>
      <c r="L648" s="454"/>
      <c r="M648" s="454"/>
      <c r="N648" s="454"/>
      <c r="O648" s="454"/>
      <c r="P648" s="454"/>
      <c r="Q648" s="454"/>
      <c r="R648" s="454"/>
      <c r="S648" s="454"/>
      <c r="T648" s="454"/>
      <c r="U648" s="454"/>
      <c r="V648" s="454"/>
      <c r="W648" s="454"/>
      <c r="X648" s="454"/>
      <c r="Y648" s="454"/>
      <c r="Z648" s="454"/>
      <c r="AA648" s="454"/>
    </row>
    <row r="649" spans="1:27" ht="15.6">
      <c r="A649" s="529"/>
      <c r="B649" s="529"/>
      <c r="C649" s="529"/>
      <c r="D649" s="529"/>
      <c r="E649" s="529"/>
      <c r="F649" s="529"/>
      <c r="G649" s="529"/>
      <c r="H649" s="529"/>
      <c r="I649" s="454"/>
      <c r="J649" s="454"/>
      <c r="K649" s="454"/>
      <c r="L649" s="454"/>
      <c r="M649" s="454"/>
      <c r="N649" s="454"/>
      <c r="O649" s="454"/>
      <c r="P649" s="454"/>
      <c r="Q649" s="454"/>
      <c r="R649" s="454"/>
      <c r="S649" s="454"/>
      <c r="T649" s="454"/>
      <c r="U649" s="454"/>
      <c r="V649" s="454"/>
      <c r="W649" s="454"/>
      <c r="X649" s="454"/>
      <c r="Y649" s="454"/>
      <c r="Z649" s="454"/>
      <c r="AA649" s="454"/>
    </row>
    <row r="650" spans="1:27" ht="15.6">
      <c r="A650" s="529"/>
      <c r="B650" s="529"/>
      <c r="C650" s="529"/>
      <c r="D650" s="529"/>
      <c r="E650" s="529"/>
      <c r="F650" s="529"/>
      <c r="G650" s="529"/>
      <c r="H650" s="529"/>
      <c r="I650" s="454"/>
      <c r="J650" s="454"/>
      <c r="K650" s="454"/>
      <c r="L650" s="454"/>
      <c r="M650" s="454"/>
      <c r="N650" s="454"/>
      <c r="O650" s="454"/>
      <c r="P650" s="454"/>
      <c r="Q650" s="454"/>
      <c r="R650" s="454"/>
      <c r="S650" s="454"/>
      <c r="T650" s="454"/>
      <c r="U650" s="454"/>
      <c r="V650" s="454"/>
      <c r="W650" s="454"/>
      <c r="X650" s="454"/>
      <c r="Y650" s="454"/>
      <c r="Z650" s="454"/>
      <c r="AA650" s="454"/>
    </row>
    <row r="651" spans="1:27" ht="15.6">
      <c r="A651" s="529"/>
      <c r="B651" s="529"/>
      <c r="C651" s="529"/>
      <c r="D651" s="529"/>
      <c r="E651" s="529"/>
      <c r="F651" s="529"/>
      <c r="G651" s="529"/>
      <c r="H651" s="529"/>
      <c r="I651" s="454"/>
      <c r="J651" s="454"/>
      <c r="K651" s="454"/>
      <c r="L651" s="454"/>
      <c r="M651" s="454"/>
      <c r="N651" s="454"/>
      <c r="O651" s="454"/>
      <c r="P651" s="454"/>
      <c r="Q651" s="454"/>
      <c r="R651" s="454"/>
      <c r="S651" s="454"/>
      <c r="T651" s="454"/>
      <c r="U651" s="454"/>
      <c r="V651" s="454"/>
      <c r="W651" s="454"/>
      <c r="X651" s="454"/>
      <c r="Y651" s="454"/>
      <c r="Z651" s="454"/>
      <c r="AA651" s="454"/>
    </row>
    <row r="652" spans="1:27" ht="15.6">
      <c r="A652" s="529"/>
      <c r="B652" s="529"/>
      <c r="C652" s="529"/>
      <c r="D652" s="529"/>
      <c r="E652" s="529"/>
      <c r="F652" s="529"/>
      <c r="G652" s="529"/>
      <c r="H652" s="529"/>
      <c r="I652" s="454"/>
      <c r="J652" s="454"/>
      <c r="K652" s="454"/>
      <c r="L652" s="454"/>
      <c r="M652" s="454"/>
      <c r="N652" s="454"/>
      <c r="O652" s="454"/>
      <c r="P652" s="454"/>
      <c r="Q652" s="454"/>
      <c r="R652" s="454"/>
      <c r="S652" s="454"/>
      <c r="T652" s="454"/>
      <c r="U652" s="454"/>
      <c r="V652" s="454"/>
      <c r="W652" s="454"/>
      <c r="X652" s="454"/>
      <c r="Y652" s="454"/>
      <c r="Z652" s="454"/>
      <c r="AA652" s="454"/>
    </row>
    <row r="653" spans="1:27" ht="15.6">
      <c r="A653" s="529"/>
      <c r="B653" s="529"/>
      <c r="C653" s="529"/>
      <c r="D653" s="529"/>
      <c r="E653" s="529"/>
      <c r="F653" s="529"/>
      <c r="G653" s="529"/>
      <c r="H653" s="529"/>
      <c r="I653" s="454"/>
      <c r="J653" s="454"/>
      <c r="K653" s="454"/>
      <c r="L653" s="454"/>
      <c r="M653" s="454"/>
      <c r="N653" s="454"/>
      <c r="O653" s="454"/>
      <c r="P653" s="454"/>
      <c r="Q653" s="454"/>
      <c r="R653" s="454"/>
      <c r="S653" s="454"/>
      <c r="T653" s="454"/>
      <c r="U653" s="454"/>
      <c r="V653" s="454"/>
      <c r="W653" s="454"/>
      <c r="X653" s="454"/>
      <c r="Y653" s="454"/>
      <c r="Z653" s="454"/>
      <c r="AA653" s="454"/>
    </row>
    <row r="654" spans="1:27" ht="15.6">
      <c r="A654" s="529"/>
      <c r="B654" s="529"/>
      <c r="C654" s="529"/>
      <c r="D654" s="529"/>
      <c r="E654" s="529"/>
      <c r="F654" s="529"/>
      <c r="G654" s="529"/>
      <c r="H654" s="529"/>
      <c r="I654" s="454"/>
      <c r="J654" s="454"/>
      <c r="K654" s="454"/>
      <c r="L654" s="454"/>
      <c r="M654" s="454"/>
      <c r="N654" s="454"/>
      <c r="O654" s="454"/>
      <c r="P654" s="454"/>
      <c r="Q654" s="454"/>
      <c r="R654" s="454"/>
      <c r="S654" s="454"/>
      <c r="T654" s="454"/>
      <c r="U654" s="454"/>
      <c r="V654" s="454"/>
      <c r="W654" s="454"/>
      <c r="X654" s="454"/>
      <c r="Y654" s="454"/>
      <c r="Z654" s="454"/>
      <c r="AA654" s="454"/>
    </row>
    <row r="655" spans="1:27" ht="15.6">
      <c r="A655" s="529"/>
      <c r="B655" s="529"/>
      <c r="C655" s="529"/>
      <c r="D655" s="529"/>
      <c r="E655" s="529"/>
      <c r="F655" s="529"/>
      <c r="G655" s="529"/>
      <c r="H655" s="529"/>
      <c r="I655" s="454"/>
      <c r="J655" s="454"/>
      <c r="K655" s="454"/>
      <c r="L655" s="454"/>
      <c r="M655" s="454"/>
      <c r="N655" s="454"/>
      <c r="O655" s="454"/>
      <c r="P655" s="454"/>
      <c r="Q655" s="454"/>
      <c r="R655" s="454"/>
      <c r="S655" s="454"/>
      <c r="T655" s="454"/>
      <c r="U655" s="454"/>
      <c r="V655" s="454"/>
      <c r="W655" s="454"/>
      <c r="X655" s="454"/>
      <c r="Y655" s="454"/>
      <c r="Z655" s="454"/>
      <c r="AA655" s="454"/>
    </row>
    <row r="656" spans="1:27" ht="15.6">
      <c r="A656" s="529"/>
      <c r="B656" s="529"/>
      <c r="C656" s="529"/>
      <c r="D656" s="529"/>
      <c r="E656" s="529"/>
      <c r="F656" s="529"/>
      <c r="G656" s="529"/>
      <c r="H656" s="529"/>
      <c r="I656" s="454"/>
      <c r="J656" s="454"/>
      <c r="K656" s="454"/>
      <c r="L656" s="454"/>
      <c r="M656" s="454"/>
      <c r="N656" s="454"/>
      <c r="O656" s="454"/>
      <c r="P656" s="454"/>
      <c r="Q656" s="454"/>
      <c r="R656" s="454"/>
      <c r="S656" s="454"/>
      <c r="T656" s="454"/>
      <c r="U656" s="454"/>
      <c r="V656" s="454"/>
      <c r="W656" s="454"/>
      <c r="X656" s="454"/>
      <c r="Y656" s="454"/>
      <c r="Z656" s="454"/>
      <c r="AA656" s="454"/>
    </row>
    <row r="657" spans="1:27" ht="15.6">
      <c r="A657" s="529"/>
      <c r="B657" s="529"/>
      <c r="C657" s="529"/>
      <c r="D657" s="529"/>
      <c r="E657" s="529"/>
      <c r="F657" s="529"/>
      <c r="G657" s="529"/>
      <c r="H657" s="529"/>
      <c r="I657" s="454"/>
      <c r="J657" s="454"/>
      <c r="K657" s="454"/>
      <c r="L657" s="454"/>
      <c r="M657" s="454"/>
      <c r="N657" s="454"/>
      <c r="O657" s="454"/>
      <c r="P657" s="454"/>
      <c r="Q657" s="454"/>
      <c r="R657" s="454"/>
      <c r="S657" s="454"/>
      <c r="T657" s="454"/>
      <c r="U657" s="454"/>
      <c r="V657" s="454"/>
      <c r="W657" s="454"/>
      <c r="X657" s="454"/>
      <c r="Y657" s="454"/>
      <c r="Z657" s="454"/>
      <c r="AA657" s="454"/>
    </row>
    <row r="658" spans="1:27" ht="15.6">
      <c r="A658" s="529"/>
      <c r="B658" s="529"/>
      <c r="C658" s="529"/>
      <c r="D658" s="529"/>
      <c r="E658" s="529"/>
      <c r="F658" s="529"/>
      <c r="G658" s="529"/>
      <c r="H658" s="529"/>
      <c r="I658" s="454"/>
      <c r="J658" s="454"/>
      <c r="K658" s="454"/>
      <c r="L658" s="454"/>
      <c r="M658" s="454"/>
      <c r="N658" s="454"/>
      <c r="O658" s="454"/>
      <c r="P658" s="454"/>
      <c r="Q658" s="454"/>
      <c r="R658" s="454"/>
      <c r="S658" s="454"/>
      <c r="T658" s="454"/>
      <c r="U658" s="454"/>
      <c r="V658" s="454"/>
      <c r="W658" s="454"/>
      <c r="X658" s="454"/>
      <c r="Y658" s="454"/>
      <c r="Z658" s="454"/>
      <c r="AA658" s="454"/>
    </row>
    <row r="659" spans="1:27" ht="15.6">
      <c r="A659" s="529"/>
      <c r="B659" s="529"/>
      <c r="C659" s="529"/>
      <c r="D659" s="529"/>
      <c r="E659" s="529"/>
      <c r="F659" s="529"/>
      <c r="G659" s="529"/>
      <c r="H659" s="529"/>
      <c r="I659" s="454"/>
      <c r="J659" s="454"/>
      <c r="K659" s="454"/>
      <c r="L659" s="454"/>
      <c r="M659" s="454"/>
      <c r="N659" s="454"/>
      <c r="O659" s="454"/>
      <c r="P659" s="454"/>
      <c r="Q659" s="454"/>
      <c r="R659" s="454"/>
      <c r="S659" s="454"/>
      <c r="T659" s="454"/>
      <c r="U659" s="454"/>
      <c r="V659" s="454"/>
      <c r="W659" s="454"/>
      <c r="X659" s="454"/>
      <c r="Y659" s="454"/>
      <c r="Z659" s="454"/>
      <c r="AA659" s="454"/>
    </row>
    <row r="660" spans="1:27" ht="15.6">
      <c r="A660" s="529"/>
      <c r="B660" s="529"/>
      <c r="C660" s="529"/>
      <c r="D660" s="529"/>
      <c r="E660" s="529"/>
      <c r="F660" s="529"/>
      <c r="G660" s="529"/>
      <c r="H660" s="529"/>
      <c r="I660" s="454"/>
      <c r="J660" s="454"/>
      <c r="K660" s="454"/>
      <c r="L660" s="454"/>
      <c r="M660" s="454"/>
      <c r="N660" s="454"/>
      <c r="O660" s="454"/>
      <c r="P660" s="454"/>
      <c r="Q660" s="454"/>
      <c r="R660" s="454"/>
      <c r="S660" s="454"/>
      <c r="T660" s="454"/>
      <c r="U660" s="454"/>
      <c r="V660" s="454"/>
      <c r="W660" s="454"/>
      <c r="X660" s="454"/>
      <c r="Y660" s="454"/>
      <c r="Z660" s="454"/>
      <c r="AA660" s="454"/>
    </row>
    <row r="661" spans="1:27" ht="15.6">
      <c r="A661" s="529"/>
      <c r="B661" s="529"/>
      <c r="C661" s="529"/>
      <c r="D661" s="529"/>
      <c r="E661" s="529"/>
      <c r="F661" s="529"/>
      <c r="G661" s="529"/>
      <c r="H661" s="529"/>
      <c r="I661" s="454"/>
      <c r="J661" s="454"/>
      <c r="K661" s="454"/>
      <c r="L661" s="454"/>
      <c r="M661" s="454"/>
      <c r="N661" s="454"/>
      <c r="O661" s="454"/>
      <c r="P661" s="454"/>
      <c r="Q661" s="454"/>
      <c r="R661" s="454"/>
      <c r="S661" s="454"/>
      <c r="T661" s="454"/>
      <c r="U661" s="454"/>
      <c r="V661" s="454"/>
      <c r="W661" s="454"/>
      <c r="X661" s="454"/>
      <c r="Y661" s="454"/>
      <c r="Z661" s="454"/>
      <c r="AA661" s="454"/>
    </row>
    <row r="662" spans="1:27" ht="15.6">
      <c r="A662" s="529"/>
      <c r="B662" s="529"/>
      <c r="C662" s="529"/>
      <c r="D662" s="529"/>
      <c r="E662" s="529"/>
      <c r="F662" s="529"/>
      <c r="G662" s="529"/>
      <c r="H662" s="529"/>
      <c r="I662" s="454"/>
      <c r="J662" s="454"/>
      <c r="K662" s="454"/>
      <c r="L662" s="454"/>
      <c r="M662" s="454"/>
      <c r="N662" s="454"/>
      <c r="O662" s="454"/>
      <c r="P662" s="454"/>
      <c r="Q662" s="454"/>
      <c r="R662" s="454"/>
      <c r="S662" s="454"/>
      <c r="T662" s="454"/>
      <c r="U662" s="454"/>
      <c r="V662" s="454"/>
      <c r="W662" s="454"/>
      <c r="X662" s="454"/>
      <c r="Y662" s="454"/>
      <c r="Z662" s="454"/>
      <c r="AA662" s="454"/>
    </row>
    <row r="663" spans="1:27" ht="15.6">
      <c r="A663" s="529"/>
      <c r="B663" s="529"/>
      <c r="C663" s="529"/>
      <c r="D663" s="529"/>
      <c r="E663" s="529"/>
      <c r="F663" s="529"/>
      <c r="G663" s="529"/>
      <c r="H663" s="529"/>
      <c r="I663" s="454"/>
      <c r="J663" s="454"/>
      <c r="K663" s="454"/>
      <c r="L663" s="454"/>
      <c r="M663" s="454"/>
      <c r="N663" s="454"/>
      <c r="O663" s="454"/>
      <c r="P663" s="454"/>
      <c r="Q663" s="454"/>
      <c r="R663" s="454"/>
      <c r="S663" s="454"/>
      <c r="T663" s="454"/>
      <c r="U663" s="454"/>
      <c r="V663" s="454"/>
      <c r="W663" s="454"/>
      <c r="X663" s="454"/>
      <c r="Y663" s="454"/>
      <c r="Z663" s="454"/>
      <c r="AA663" s="454"/>
    </row>
    <row r="664" spans="1:27" ht="15.6">
      <c r="A664" s="529"/>
      <c r="B664" s="529"/>
      <c r="C664" s="529"/>
      <c r="D664" s="529"/>
      <c r="E664" s="529"/>
      <c r="F664" s="529"/>
      <c r="G664" s="529"/>
      <c r="H664" s="529"/>
      <c r="I664" s="454"/>
      <c r="J664" s="454"/>
      <c r="K664" s="454"/>
      <c r="L664" s="454"/>
      <c r="M664" s="454"/>
      <c r="N664" s="454"/>
      <c r="O664" s="454"/>
      <c r="P664" s="454"/>
      <c r="Q664" s="454"/>
      <c r="R664" s="454"/>
      <c r="S664" s="454"/>
      <c r="T664" s="454"/>
      <c r="U664" s="454"/>
      <c r="V664" s="454"/>
      <c r="W664" s="454"/>
      <c r="X664" s="454"/>
      <c r="Y664" s="454"/>
      <c r="Z664" s="454"/>
      <c r="AA664" s="454"/>
    </row>
    <row r="665" spans="1:27" ht="15.6">
      <c r="A665" s="529"/>
      <c r="B665" s="529"/>
      <c r="C665" s="529"/>
      <c r="D665" s="529"/>
      <c r="E665" s="529"/>
      <c r="F665" s="529"/>
      <c r="G665" s="529"/>
      <c r="H665" s="529"/>
      <c r="I665" s="454"/>
      <c r="J665" s="454"/>
      <c r="K665" s="454"/>
      <c r="L665" s="454"/>
      <c r="M665" s="454"/>
      <c r="N665" s="454"/>
      <c r="O665" s="454"/>
      <c r="P665" s="454"/>
      <c r="Q665" s="454"/>
      <c r="R665" s="454"/>
      <c r="S665" s="454"/>
      <c r="T665" s="454"/>
      <c r="U665" s="454"/>
      <c r="V665" s="454"/>
      <c r="W665" s="454"/>
      <c r="X665" s="454"/>
      <c r="Y665" s="454"/>
      <c r="Z665" s="454"/>
      <c r="AA665" s="454"/>
    </row>
    <row r="666" spans="1:27" ht="15.6">
      <c r="A666" s="529"/>
      <c r="B666" s="529"/>
      <c r="C666" s="529"/>
      <c r="D666" s="529"/>
      <c r="E666" s="529"/>
      <c r="F666" s="529"/>
      <c r="G666" s="529"/>
      <c r="H666" s="529"/>
      <c r="I666" s="454"/>
      <c r="J666" s="454"/>
      <c r="K666" s="454"/>
      <c r="L666" s="454"/>
      <c r="M666" s="454"/>
      <c r="N666" s="454"/>
      <c r="O666" s="454"/>
      <c r="P666" s="454"/>
      <c r="Q666" s="454"/>
      <c r="R666" s="454"/>
      <c r="S666" s="454"/>
      <c r="T666" s="454"/>
      <c r="U666" s="454"/>
      <c r="V666" s="454"/>
      <c r="W666" s="454"/>
      <c r="X666" s="454"/>
      <c r="Y666" s="454"/>
      <c r="Z666" s="454"/>
      <c r="AA666" s="454"/>
    </row>
    <row r="667" spans="1:27" ht="15.6">
      <c r="A667" s="529"/>
      <c r="B667" s="529"/>
      <c r="C667" s="529"/>
      <c r="D667" s="529"/>
      <c r="E667" s="529"/>
      <c r="F667" s="529"/>
      <c r="G667" s="529"/>
      <c r="H667" s="529"/>
      <c r="I667" s="454"/>
      <c r="J667" s="454"/>
      <c r="K667" s="454"/>
      <c r="L667" s="454"/>
      <c r="M667" s="454"/>
      <c r="N667" s="454"/>
      <c r="O667" s="454"/>
      <c r="P667" s="454"/>
      <c r="Q667" s="454"/>
      <c r="R667" s="454"/>
      <c r="S667" s="454"/>
      <c r="T667" s="454"/>
      <c r="U667" s="454"/>
      <c r="V667" s="454"/>
      <c r="W667" s="454"/>
      <c r="X667" s="454"/>
      <c r="Y667" s="454"/>
      <c r="Z667" s="454"/>
      <c r="AA667" s="454"/>
    </row>
    <row r="668" spans="1:27" ht="15.6">
      <c r="A668" s="529"/>
      <c r="B668" s="529"/>
      <c r="C668" s="529"/>
      <c r="D668" s="529"/>
      <c r="E668" s="529"/>
      <c r="F668" s="529"/>
      <c r="G668" s="529"/>
      <c r="H668" s="529"/>
      <c r="I668" s="454"/>
      <c r="J668" s="454"/>
      <c r="K668" s="454"/>
      <c r="L668" s="454"/>
      <c r="M668" s="454"/>
      <c r="N668" s="454"/>
      <c r="O668" s="454"/>
      <c r="P668" s="454"/>
      <c r="Q668" s="454"/>
      <c r="R668" s="454"/>
      <c r="S668" s="454"/>
      <c r="T668" s="454"/>
      <c r="U668" s="454"/>
      <c r="V668" s="454"/>
      <c r="W668" s="454"/>
      <c r="X668" s="454"/>
      <c r="Y668" s="454"/>
      <c r="Z668" s="454"/>
      <c r="AA668" s="454"/>
    </row>
    <row r="669" spans="1:27" ht="15.6">
      <c r="A669" s="529"/>
      <c r="B669" s="529"/>
      <c r="C669" s="529"/>
      <c r="D669" s="529"/>
      <c r="E669" s="529"/>
      <c r="F669" s="529"/>
      <c r="G669" s="529"/>
      <c r="H669" s="529"/>
      <c r="I669" s="454"/>
      <c r="J669" s="454"/>
      <c r="K669" s="454"/>
      <c r="L669" s="454"/>
      <c r="M669" s="454"/>
      <c r="N669" s="454"/>
      <c r="O669" s="454"/>
      <c r="P669" s="454"/>
      <c r="Q669" s="454"/>
      <c r="R669" s="454"/>
      <c r="S669" s="454"/>
      <c r="T669" s="454"/>
      <c r="U669" s="454"/>
      <c r="V669" s="454"/>
      <c r="W669" s="454"/>
      <c r="X669" s="454"/>
      <c r="Y669" s="454"/>
      <c r="Z669" s="454"/>
      <c r="AA669" s="454"/>
    </row>
    <row r="670" spans="1:27" ht="15.6">
      <c r="A670" s="529"/>
      <c r="B670" s="529"/>
      <c r="C670" s="529"/>
      <c r="D670" s="529"/>
      <c r="E670" s="529"/>
      <c r="F670" s="529"/>
      <c r="G670" s="529"/>
      <c r="H670" s="529"/>
      <c r="I670" s="454"/>
      <c r="J670" s="454"/>
      <c r="K670" s="454"/>
      <c r="L670" s="454"/>
      <c r="M670" s="454"/>
      <c r="N670" s="454"/>
      <c r="O670" s="454"/>
      <c r="P670" s="454"/>
      <c r="Q670" s="454"/>
      <c r="R670" s="454"/>
      <c r="S670" s="454"/>
      <c r="T670" s="454"/>
      <c r="U670" s="454"/>
      <c r="V670" s="454"/>
      <c r="W670" s="454"/>
      <c r="X670" s="454"/>
      <c r="Y670" s="454"/>
      <c r="Z670" s="454"/>
      <c r="AA670" s="454"/>
    </row>
    <row r="671" spans="1:27" ht="15.6">
      <c r="A671" s="529"/>
      <c r="B671" s="529"/>
      <c r="C671" s="529"/>
      <c r="D671" s="529"/>
      <c r="E671" s="529"/>
      <c r="F671" s="529"/>
      <c r="G671" s="529"/>
      <c r="H671" s="529"/>
      <c r="I671" s="454"/>
      <c r="J671" s="454"/>
      <c r="K671" s="454"/>
      <c r="L671" s="454"/>
      <c r="M671" s="454"/>
      <c r="N671" s="454"/>
      <c r="O671" s="454"/>
      <c r="P671" s="454"/>
      <c r="Q671" s="454"/>
      <c r="R671" s="454"/>
      <c r="S671" s="454"/>
      <c r="T671" s="454"/>
      <c r="U671" s="454"/>
      <c r="V671" s="454"/>
      <c r="W671" s="454"/>
      <c r="X671" s="454"/>
      <c r="Y671" s="454"/>
      <c r="Z671" s="454"/>
      <c r="AA671" s="454"/>
    </row>
    <row r="672" spans="1:27" ht="15.6">
      <c r="A672" s="529"/>
      <c r="B672" s="529"/>
      <c r="C672" s="529"/>
      <c r="D672" s="529"/>
      <c r="E672" s="529"/>
      <c r="F672" s="529"/>
      <c r="G672" s="529"/>
      <c r="H672" s="529"/>
      <c r="I672" s="454"/>
      <c r="J672" s="454"/>
      <c r="K672" s="454"/>
      <c r="L672" s="454"/>
      <c r="M672" s="454"/>
      <c r="N672" s="454"/>
      <c r="O672" s="454"/>
      <c r="P672" s="454"/>
      <c r="Q672" s="454"/>
      <c r="R672" s="454"/>
      <c r="S672" s="454"/>
      <c r="T672" s="454"/>
      <c r="U672" s="454"/>
      <c r="V672" s="454"/>
      <c r="W672" s="454"/>
      <c r="X672" s="454"/>
      <c r="Y672" s="454"/>
      <c r="Z672" s="454"/>
      <c r="AA672" s="454"/>
    </row>
    <row r="673" spans="1:27" ht="15.6">
      <c r="A673" s="529"/>
      <c r="B673" s="529"/>
      <c r="C673" s="529"/>
      <c r="D673" s="529"/>
      <c r="E673" s="529"/>
      <c r="F673" s="529"/>
      <c r="G673" s="529"/>
      <c r="H673" s="529"/>
      <c r="I673" s="454"/>
      <c r="J673" s="454"/>
      <c r="K673" s="454"/>
      <c r="L673" s="454"/>
      <c r="M673" s="454"/>
      <c r="N673" s="454"/>
      <c r="O673" s="454"/>
      <c r="P673" s="454"/>
      <c r="Q673" s="454"/>
      <c r="R673" s="454"/>
      <c r="S673" s="454"/>
      <c r="T673" s="454"/>
      <c r="U673" s="454"/>
      <c r="V673" s="454"/>
      <c r="W673" s="454"/>
      <c r="X673" s="454"/>
      <c r="Y673" s="454"/>
      <c r="Z673" s="454"/>
      <c r="AA673" s="454"/>
    </row>
    <row r="674" spans="1:27" ht="15.6">
      <c r="A674" s="529"/>
      <c r="B674" s="529"/>
      <c r="C674" s="529"/>
      <c r="D674" s="529"/>
      <c r="E674" s="529"/>
      <c r="F674" s="529"/>
      <c r="G674" s="529"/>
      <c r="H674" s="529"/>
      <c r="I674" s="454"/>
      <c r="J674" s="454"/>
      <c r="K674" s="454"/>
      <c r="L674" s="454"/>
      <c r="M674" s="454"/>
      <c r="N674" s="454"/>
      <c r="O674" s="454"/>
      <c r="P674" s="454"/>
      <c r="Q674" s="454"/>
      <c r="R674" s="454"/>
      <c r="S674" s="454"/>
      <c r="T674" s="454"/>
      <c r="U674" s="454"/>
      <c r="V674" s="454"/>
      <c r="W674" s="454"/>
      <c r="X674" s="454"/>
      <c r="Y674" s="454"/>
      <c r="Z674" s="454"/>
      <c r="AA674" s="454"/>
    </row>
    <row r="675" spans="1:27" ht="15.6">
      <c r="A675" s="529"/>
      <c r="B675" s="529"/>
      <c r="C675" s="529"/>
      <c r="D675" s="529"/>
      <c r="E675" s="529"/>
      <c r="F675" s="529"/>
      <c r="G675" s="529"/>
      <c r="H675" s="529"/>
      <c r="I675" s="454"/>
      <c r="J675" s="454"/>
      <c r="K675" s="454"/>
      <c r="L675" s="454"/>
      <c r="M675" s="454"/>
      <c r="N675" s="454"/>
      <c r="O675" s="454"/>
      <c r="P675" s="454"/>
      <c r="Q675" s="454"/>
      <c r="R675" s="454"/>
      <c r="S675" s="454"/>
      <c r="T675" s="454"/>
      <c r="U675" s="454"/>
      <c r="V675" s="454"/>
      <c r="W675" s="454"/>
      <c r="X675" s="454"/>
      <c r="Y675" s="454"/>
      <c r="Z675" s="454"/>
      <c r="AA675" s="454"/>
    </row>
    <row r="676" spans="1:27" ht="15.6">
      <c r="A676" s="529"/>
      <c r="B676" s="529"/>
      <c r="C676" s="529"/>
      <c r="D676" s="529"/>
      <c r="E676" s="529"/>
      <c r="F676" s="529"/>
      <c r="G676" s="529"/>
      <c r="H676" s="529"/>
      <c r="I676" s="454"/>
      <c r="J676" s="454"/>
      <c r="K676" s="454"/>
      <c r="L676" s="454"/>
      <c r="M676" s="454"/>
      <c r="N676" s="454"/>
      <c r="O676" s="454"/>
      <c r="P676" s="454"/>
      <c r="Q676" s="454"/>
      <c r="R676" s="454"/>
      <c r="S676" s="454"/>
      <c r="T676" s="454"/>
      <c r="U676" s="454"/>
      <c r="V676" s="454"/>
      <c r="W676" s="454"/>
      <c r="X676" s="454"/>
      <c r="Y676" s="454"/>
      <c r="Z676" s="454"/>
      <c r="AA676" s="454"/>
    </row>
    <row r="677" spans="1:27" ht="15.6">
      <c r="A677" s="529"/>
      <c r="B677" s="529"/>
      <c r="C677" s="529"/>
      <c r="D677" s="529"/>
      <c r="E677" s="529"/>
      <c r="F677" s="529"/>
      <c r="G677" s="529"/>
      <c r="H677" s="529"/>
      <c r="I677" s="454"/>
      <c r="J677" s="454"/>
      <c r="K677" s="454"/>
      <c r="L677" s="454"/>
      <c r="M677" s="454"/>
      <c r="N677" s="454"/>
      <c r="O677" s="454"/>
      <c r="P677" s="454"/>
      <c r="Q677" s="454"/>
      <c r="R677" s="454"/>
      <c r="S677" s="454"/>
      <c r="T677" s="454"/>
      <c r="U677" s="454"/>
      <c r="V677" s="454"/>
      <c r="W677" s="454"/>
      <c r="X677" s="454"/>
      <c r="Y677" s="454"/>
      <c r="Z677" s="454"/>
      <c r="AA677" s="454"/>
    </row>
    <row r="678" spans="1:27" ht="15.6">
      <c r="A678" s="529"/>
      <c r="B678" s="529"/>
      <c r="C678" s="529"/>
      <c r="D678" s="529"/>
      <c r="E678" s="529"/>
      <c r="F678" s="529"/>
      <c r="G678" s="529"/>
      <c r="H678" s="529"/>
      <c r="I678" s="454"/>
      <c r="J678" s="454"/>
      <c r="K678" s="454"/>
      <c r="L678" s="454"/>
      <c r="M678" s="454"/>
      <c r="N678" s="454"/>
      <c r="O678" s="454"/>
      <c r="P678" s="454"/>
      <c r="Q678" s="454"/>
      <c r="R678" s="454"/>
      <c r="S678" s="454"/>
      <c r="T678" s="454"/>
      <c r="U678" s="454"/>
      <c r="V678" s="454"/>
      <c r="W678" s="454"/>
      <c r="X678" s="454"/>
      <c r="Y678" s="454"/>
      <c r="Z678" s="454"/>
      <c r="AA678" s="454"/>
    </row>
    <row r="679" spans="1:27" ht="15.6">
      <c r="A679" s="529"/>
      <c r="B679" s="529"/>
      <c r="C679" s="529"/>
      <c r="D679" s="529"/>
      <c r="E679" s="529"/>
      <c r="F679" s="529"/>
      <c r="G679" s="529"/>
      <c r="H679" s="529"/>
      <c r="I679" s="454"/>
      <c r="J679" s="454"/>
      <c r="K679" s="454"/>
      <c r="L679" s="454"/>
      <c r="M679" s="454"/>
      <c r="N679" s="454"/>
      <c r="O679" s="454"/>
      <c r="P679" s="454"/>
      <c r="Q679" s="454"/>
      <c r="R679" s="454"/>
      <c r="S679" s="454"/>
      <c r="T679" s="454"/>
      <c r="U679" s="454"/>
      <c r="V679" s="454"/>
      <c r="W679" s="454"/>
      <c r="X679" s="454"/>
      <c r="Y679" s="454"/>
      <c r="Z679" s="454"/>
      <c r="AA679" s="454"/>
    </row>
    <row r="680" spans="1:27" ht="15.6">
      <c r="A680" s="529"/>
      <c r="B680" s="529"/>
      <c r="C680" s="529"/>
      <c r="D680" s="529"/>
      <c r="E680" s="529"/>
      <c r="F680" s="529"/>
      <c r="G680" s="529"/>
      <c r="H680" s="529"/>
      <c r="I680" s="454"/>
      <c r="J680" s="454"/>
      <c r="K680" s="454"/>
      <c r="L680" s="454"/>
      <c r="M680" s="454"/>
      <c r="N680" s="454"/>
      <c r="O680" s="454"/>
      <c r="P680" s="454"/>
      <c r="Q680" s="454"/>
      <c r="R680" s="454"/>
      <c r="S680" s="454"/>
      <c r="T680" s="454"/>
      <c r="U680" s="454"/>
      <c r="V680" s="454"/>
      <c r="W680" s="454"/>
      <c r="X680" s="454"/>
      <c r="Y680" s="454"/>
      <c r="Z680" s="454"/>
      <c r="AA680" s="454"/>
    </row>
    <row r="681" spans="1:27" ht="15.6">
      <c r="A681" s="529"/>
      <c r="B681" s="529"/>
      <c r="C681" s="529"/>
      <c r="D681" s="529"/>
      <c r="E681" s="529"/>
      <c r="F681" s="529"/>
      <c r="G681" s="529"/>
      <c r="H681" s="529"/>
      <c r="I681" s="454"/>
      <c r="J681" s="454"/>
      <c r="K681" s="454"/>
      <c r="L681" s="454"/>
      <c r="M681" s="454"/>
      <c r="N681" s="454"/>
      <c r="O681" s="454"/>
      <c r="P681" s="454"/>
      <c r="Q681" s="454"/>
      <c r="R681" s="454"/>
      <c r="S681" s="454"/>
      <c r="T681" s="454"/>
      <c r="U681" s="454"/>
      <c r="V681" s="454"/>
      <c r="W681" s="454"/>
      <c r="X681" s="454"/>
      <c r="Y681" s="454"/>
      <c r="Z681" s="454"/>
      <c r="AA681" s="454"/>
    </row>
    <row r="682" spans="1:27" ht="15.6">
      <c r="A682" s="529"/>
      <c r="B682" s="529"/>
      <c r="C682" s="529"/>
      <c r="D682" s="529"/>
      <c r="E682" s="529"/>
      <c r="F682" s="529"/>
      <c r="G682" s="529"/>
      <c r="H682" s="529"/>
      <c r="I682" s="454"/>
      <c r="J682" s="454"/>
      <c r="K682" s="454"/>
      <c r="L682" s="454"/>
      <c r="M682" s="454"/>
      <c r="N682" s="454"/>
      <c r="O682" s="454"/>
      <c r="P682" s="454"/>
      <c r="Q682" s="454"/>
      <c r="R682" s="454"/>
      <c r="S682" s="454"/>
      <c r="T682" s="454"/>
      <c r="U682" s="454"/>
      <c r="V682" s="454"/>
      <c r="W682" s="454"/>
      <c r="X682" s="454"/>
      <c r="Y682" s="454"/>
      <c r="Z682" s="454"/>
      <c r="AA682" s="454"/>
    </row>
    <row r="683" spans="1:27" ht="15.6">
      <c r="A683" s="529"/>
      <c r="B683" s="529"/>
      <c r="C683" s="529"/>
      <c r="D683" s="529"/>
      <c r="E683" s="529"/>
      <c r="F683" s="529"/>
      <c r="G683" s="529"/>
      <c r="H683" s="529"/>
      <c r="I683" s="454"/>
      <c r="J683" s="454"/>
      <c r="K683" s="454"/>
      <c r="L683" s="454"/>
      <c r="M683" s="454"/>
      <c r="N683" s="454"/>
      <c r="O683" s="454"/>
      <c r="P683" s="454"/>
      <c r="Q683" s="454"/>
      <c r="R683" s="454"/>
      <c r="S683" s="454"/>
      <c r="T683" s="454"/>
      <c r="U683" s="454"/>
      <c r="V683" s="454"/>
      <c r="W683" s="454"/>
      <c r="X683" s="454"/>
      <c r="Y683" s="454"/>
      <c r="Z683" s="454"/>
      <c r="AA683" s="454"/>
    </row>
    <row r="684" spans="1:27" ht="15.6">
      <c r="A684" s="529"/>
      <c r="B684" s="529"/>
      <c r="C684" s="529"/>
      <c r="D684" s="529"/>
      <c r="E684" s="529"/>
      <c r="F684" s="529"/>
      <c r="G684" s="529"/>
      <c r="H684" s="529"/>
      <c r="I684" s="454"/>
      <c r="J684" s="454"/>
      <c r="K684" s="454"/>
      <c r="L684" s="454"/>
      <c r="M684" s="454"/>
      <c r="N684" s="454"/>
      <c r="O684" s="454"/>
      <c r="P684" s="454"/>
      <c r="Q684" s="454"/>
      <c r="R684" s="454"/>
      <c r="S684" s="454"/>
      <c r="T684" s="454"/>
      <c r="U684" s="454"/>
      <c r="V684" s="454"/>
      <c r="W684" s="454"/>
      <c r="X684" s="454"/>
      <c r="Y684" s="454"/>
      <c r="Z684" s="454"/>
      <c r="AA684" s="454"/>
    </row>
    <row r="685" spans="1:27" ht="15.6">
      <c r="A685" s="529"/>
      <c r="B685" s="529"/>
      <c r="C685" s="529"/>
      <c r="D685" s="529"/>
      <c r="E685" s="529"/>
      <c r="F685" s="529"/>
      <c r="G685" s="529"/>
      <c r="H685" s="529"/>
      <c r="I685" s="454"/>
      <c r="J685" s="454"/>
      <c r="K685" s="454"/>
      <c r="L685" s="454"/>
      <c r="M685" s="454"/>
      <c r="N685" s="454"/>
      <c r="O685" s="454"/>
      <c r="P685" s="454"/>
      <c r="Q685" s="454"/>
      <c r="R685" s="454"/>
      <c r="S685" s="454"/>
      <c r="T685" s="454"/>
      <c r="U685" s="454"/>
      <c r="V685" s="454"/>
      <c r="W685" s="454"/>
      <c r="X685" s="454"/>
      <c r="Y685" s="454"/>
      <c r="Z685" s="454"/>
      <c r="AA685" s="454"/>
    </row>
    <row r="686" spans="1:27" ht="15.6">
      <c r="A686" s="529"/>
      <c r="B686" s="529"/>
      <c r="C686" s="529"/>
      <c r="D686" s="529"/>
      <c r="E686" s="529"/>
      <c r="F686" s="529"/>
      <c r="G686" s="529"/>
      <c r="H686" s="529"/>
      <c r="I686" s="454"/>
      <c r="J686" s="454"/>
      <c r="K686" s="454"/>
      <c r="L686" s="454"/>
      <c r="M686" s="454"/>
      <c r="N686" s="454"/>
      <c r="O686" s="454"/>
      <c r="P686" s="454"/>
      <c r="Q686" s="454"/>
      <c r="R686" s="454"/>
      <c r="S686" s="454"/>
      <c r="T686" s="454"/>
      <c r="U686" s="454"/>
      <c r="V686" s="454"/>
      <c r="W686" s="454"/>
      <c r="X686" s="454"/>
      <c r="Y686" s="454"/>
      <c r="Z686" s="454"/>
      <c r="AA686" s="454"/>
    </row>
    <row r="687" spans="1:27" ht="15.6">
      <c r="A687" s="529"/>
      <c r="B687" s="529"/>
      <c r="C687" s="529"/>
      <c r="D687" s="529"/>
      <c r="E687" s="529"/>
      <c r="F687" s="529"/>
      <c r="G687" s="529"/>
      <c r="H687" s="529"/>
      <c r="I687" s="454"/>
      <c r="J687" s="454"/>
      <c r="K687" s="454"/>
      <c r="L687" s="454"/>
      <c r="M687" s="454"/>
      <c r="N687" s="454"/>
      <c r="O687" s="454"/>
      <c r="P687" s="454"/>
      <c r="Q687" s="454"/>
      <c r="R687" s="454"/>
      <c r="S687" s="454"/>
      <c r="T687" s="454"/>
      <c r="U687" s="454"/>
      <c r="V687" s="454"/>
      <c r="W687" s="454"/>
      <c r="X687" s="454"/>
      <c r="Y687" s="454"/>
      <c r="Z687" s="454"/>
      <c r="AA687" s="454"/>
    </row>
    <row r="688" spans="1:27" ht="15.6">
      <c r="A688" s="529"/>
      <c r="B688" s="529"/>
      <c r="C688" s="529"/>
      <c r="D688" s="529"/>
      <c r="E688" s="529"/>
      <c r="F688" s="529"/>
      <c r="G688" s="529"/>
      <c r="H688" s="529"/>
      <c r="I688" s="454"/>
      <c r="J688" s="454"/>
      <c r="K688" s="454"/>
      <c r="L688" s="454"/>
      <c r="M688" s="454"/>
      <c r="N688" s="454"/>
      <c r="O688" s="454"/>
      <c r="P688" s="454"/>
      <c r="Q688" s="454"/>
      <c r="R688" s="454"/>
      <c r="S688" s="454"/>
      <c r="T688" s="454"/>
      <c r="U688" s="454"/>
      <c r="V688" s="454"/>
      <c r="W688" s="454"/>
      <c r="X688" s="454"/>
      <c r="Y688" s="454"/>
      <c r="Z688" s="454"/>
      <c r="AA688" s="454"/>
    </row>
    <row r="689" spans="1:27" ht="15.6">
      <c r="A689" s="529"/>
      <c r="B689" s="529"/>
      <c r="C689" s="529"/>
      <c r="D689" s="529"/>
      <c r="E689" s="529"/>
      <c r="F689" s="529"/>
      <c r="G689" s="529"/>
      <c r="H689" s="529"/>
      <c r="I689" s="454"/>
      <c r="J689" s="454"/>
      <c r="K689" s="454"/>
      <c r="L689" s="454"/>
      <c r="M689" s="454"/>
      <c r="N689" s="454"/>
      <c r="O689" s="454"/>
      <c r="P689" s="454"/>
      <c r="Q689" s="454"/>
      <c r="R689" s="454"/>
      <c r="S689" s="454"/>
      <c r="T689" s="454"/>
      <c r="U689" s="454"/>
      <c r="V689" s="454"/>
      <c r="W689" s="454"/>
      <c r="X689" s="454"/>
      <c r="Y689" s="454"/>
      <c r="Z689" s="454"/>
      <c r="AA689" s="454"/>
    </row>
    <row r="690" spans="1:27" ht="15.6">
      <c r="A690" s="529"/>
      <c r="B690" s="529"/>
      <c r="C690" s="529"/>
      <c r="D690" s="529"/>
      <c r="E690" s="529"/>
      <c r="F690" s="529"/>
      <c r="G690" s="529"/>
      <c r="H690" s="529"/>
      <c r="I690" s="454"/>
      <c r="J690" s="454"/>
      <c r="K690" s="454"/>
      <c r="L690" s="454"/>
      <c r="M690" s="454"/>
      <c r="N690" s="454"/>
      <c r="O690" s="454"/>
      <c r="P690" s="454"/>
      <c r="Q690" s="454"/>
      <c r="R690" s="454"/>
      <c r="S690" s="454"/>
      <c r="T690" s="454"/>
      <c r="U690" s="454"/>
      <c r="V690" s="454"/>
      <c r="W690" s="454"/>
      <c r="X690" s="454"/>
      <c r="Y690" s="454"/>
      <c r="Z690" s="454"/>
      <c r="AA690" s="454"/>
    </row>
    <row r="691" spans="1:27" ht="15.6">
      <c r="A691" s="529"/>
      <c r="B691" s="529"/>
      <c r="C691" s="529"/>
      <c r="D691" s="529"/>
      <c r="E691" s="529"/>
      <c r="F691" s="529"/>
      <c r="G691" s="529"/>
      <c r="H691" s="529"/>
      <c r="I691" s="454"/>
      <c r="J691" s="454"/>
      <c r="K691" s="454"/>
      <c r="L691" s="454"/>
      <c r="M691" s="454"/>
      <c r="N691" s="454"/>
      <c r="O691" s="454"/>
      <c r="P691" s="454"/>
      <c r="Q691" s="454"/>
      <c r="R691" s="454"/>
      <c r="S691" s="454"/>
      <c r="T691" s="454"/>
      <c r="U691" s="454"/>
      <c r="V691" s="454"/>
      <c r="W691" s="454"/>
      <c r="X691" s="454"/>
      <c r="Y691" s="454"/>
      <c r="Z691" s="454"/>
      <c r="AA691" s="454"/>
    </row>
    <row r="692" spans="1:27" ht="15.6">
      <c r="A692" s="529"/>
      <c r="B692" s="529"/>
      <c r="C692" s="529"/>
      <c r="D692" s="529"/>
      <c r="E692" s="529"/>
      <c r="F692" s="529"/>
      <c r="G692" s="529"/>
      <c r="H692" s="529"/>
      <c r="I692" s="454"/>
      <c r="J692" s="454"/>
      <c r="K692" s="454"/>
      <c r="L692" s="454"/>
      <c r="M692" s="454"/>
      <c r="N692" s="454"/>
      <c r="O692" s="454"/>
      <c r="P692" s="454"/>
      <c r="Q692" s="454"/>
      <c r="R692" s="454"/>
      <c r="S692" s="454"/>
      <c r="T692" s="454"/>
      <c r="U692" s="454"/>
      <c r="V692" s="454"/>
      <c r="W692" s="454"/>
      <c r="X692" s="454"/>
      <c r="Y692" s="454"/>
      <c r="Z692" s="454"/>
      <c r="AA692" s="454"/>
    </row>
    <row r="693" spans="1:27" ht="15.6">
      <c r="A693" s="529"/>
      <c r="B693" s="529"/>
      <c r="C693" s="529"/>
      <c r="D693" s="529"/>
      <c r="E693" s="529"/>
      <c r="F693" s="529"/>
      <c r="G693" s="529"/>
      <c r="H693" s="529"/>
      <c r="I693" s="454"/>
      <c r="J693" s="454"/>
      <c r="K693" s="454"/>
      <c r="L693" s="454"/>
      <c r="M693" s="454"/>
      <c r="N693" s="454"/>
      <c r="O693" s="454"/>
      <c r="P693" s="454"/>
      <c r="Q693" s="454"/>
      <c r="R693" s="454"/>
      <c r="S693" s="454"/>
      <c r="T693" s="454"/>
      <c r="U693" s="454"/>
      <c r="V693" s="454"/>
      <c r="W693" s="454"/>
      <c r="X693" s="454"/>
      <c r="Y693" s="454"/>
      <c r="Z693" s="454"/>
      <c r="AA693" s="454"/>
    </row>
    <row r="694" spans="1:27" ht="15.6">
      <c r="A694" s="529"/>
      <c r="B694" s="529"/>
      <c r="C694" s="529"/>
      <c r="D694" s="529"/>
      <c r="E694" s="529"/>
      <c r="F694" s="529"/>
      <c r="G694" s="529"/>
      <c r="H694" s="529"/>
      <c r="I694" s="454"/>
      <c r="J694" s="454"/>
      <c r="K694" s="454"/>
      <c r="L694" s="454"/>
      <c r="M694" s="454"/>
      <c r="N694" s="454"/>
      <c r="O694" s="454"/>
      <c r="P694" s="454"/>
      <c r="Q694" s="454"/>
      <c r="R694" s="454"/>
      <c r="S694" s="454"/>
      <c r="T694" s="454"/>
      <c r="U694" s="454"/>
      <c r="V694" s="454"/>
      <c r="W694" s="454"/>
      <c r="X694" s="454"/>
      <c r="Y694" s="454"/>
      <c r="Z694" s="454"/>
      <c r="AA694" s="454"/>
    </row>
    <row r="695" spans="1:27" ht="15.6">
      <c r="A695" s="529"/>
      <c r="B695" s="529"/>
      <c r="C695" s="529"/>
      <c r="D695" s="529"/>
      <c r="E695" s="529"/>
      <c r="F695" s="529"/>
      <c r="G695" s="529"/>
      <c r="H695" s="529"/>
      <c r="I695" s="454"/>
      <c r="J695" s="454"/>
      <c r="K695" s="454"/>
      <c r="L695" s="454"/>
      <c r="M695" s="454"/>
      <c r="N695" s="454"/>
      <c r="O695" s="454"/>
      <c r="P695" s="454"/>
      <c r="Q695" s="454"/>
      <c r="R695" s="454"/>
      <c r="S695" s="454"/>
      <c r="T695" s="454"/>
      <c r="U695" s="454"/>
      <c r="V695" s="454"/>
      <c r="W695" s="454"/>
      <c r="X695" s="454"/>
      <c r="Y695" s="454"/>
      <c r="Z695" s="454"/>
      <c r="AA695" s="454"/>
    </row>
    <row r="696" spans="1:27" ht="15.6">
      <c r="A696" s="529"/>
      <c r="B696" s="529"/>
      <c r="C696" s="529"/>
      <c r="D696" s="529"/>
      <c r="E696" s="529"/>
      <c r="F696" s="529"/>
      <c r="G696" s="529"/>
      <c r="H696" s="529"/>
      <c r="I696" s="454"/>
      <c r="J696" s="454"/>
      <c r="K696" s="454"/>
      <c r="L696" s="454"/>
      <c r="M696" s="454"/>
      <c r="N696" s="454"/>
      <c r="O696" s="454"/>
      <c r="P696" s="454"/>
      <c r="Q696" s="454"/>
      <c r="R696" s="454"/>
      <c r="S696" s="454"/>
      <c r="T696" s="454"/>
      <c r="U696" s="454"/>
      <c r="V696" s="454"/>
      <c r="W696" s="454"/>
      <c r="X696" s="454"/>
      <c r="Y696" s="454"/>
      <c r="Z696" s="454"/>
      <c r="AA696" s="454"/>
    </row>
    <row r="697" spans="1:27" ht="15.6">
      <c r="A697" s="529"/>
      <c r="B697" s="529"/>
      <c r="C697" s="529"/>
      <c r="D697" s="529"/>
      <c r="E697" s="529"/>
      <c r="F697" s="529"/>
      <c r="G697" s="529"/>
      <c r="H697" s="529"/>
      <c r="I697" s="454"/>
      <c r="J697" s="454"/>
      <c r="K697" s="454"/>
      <c r="L697" s="454"/>
      <c r="M697" s="454"/>
      <c r="N697" s="454"/>
      <c r="O697" s="454"/>
      <c r="P697" s="454"/>
      <c r="Q697" s="454"/>
      <c r="R697" s="454"/>
      <c r="S697" s="454"/>
      <c r="T697" s="454"/>
      <c r="U697" s="454"/>
      <c r="V697" s="454"/>
      <c r="W697" s="454"/>
      <c r="X697" s="454"/>
      <c r="Y697" s="454"/>
      <c r="Z697" s="454"/>
      <c r="AA697" s="454"/>
    </row>
    <row r="698" spans="1:27" ht="15.6">
      <c r="A698" s="529"/>
      <c r="B698" s="529"/>
      <c r="C698" s="529"/>
      <c r="D698" s="529"/>
      <c r="E698" s="529"/>
      <c r="F698" s="529"/>
      <c r="G698" s="529"/>
      <c r="H698" s="529"/>
      <c r="I698" s="454"/>
      <c r="J698" s="454"/>
      <c r="K698" s="454"/>
      <c r="L698" s="454"/>
      <c r="M698" s="454"/>
      <c r="N698" s="454"/>
      <c r="O698" s="454"/>
      <c r="P698" s="454"/>
      <c r="Q698" s="454"/>
      <c r="R698" s="454"/>
      <c r="S698" s="454"/>
      <c r="T698" s="454"/>
      <c r="U698" s="454"/>
      <c r="V698" s="454"/>
      <c r="W698" s="454"/>
      <c r="X698" s="454"/>
      <c r="Y698" s="454"/>
      <c r="Z698" s="454"/>
      <c r="AA698" s="454"/>
    </row>
    <row r="699" spans="1:27" ht="15.6">
      <c r="A699" s="529"/>
      <c r="B699" s="529"/>
      <c r="C699" s="529"/>
      <c r="D699" s="529"/>
      <c r="E699" s="529"/>
      <c r="F699" s="529"/>
      <c r="G699" s="529"/>
      <c r="H699" s="529"/>
      <c r="I699" s="454"/>
      <c r="J699" s="454"/>
      <c r="K699" s="454"/>
      <c r="L699" s="454"/>
      <c r="M699" s="454"/>
      <c r="N699" s="454"/>
      <c r="O699" s="454"/>
      <c r="P699" s="454"/>
      <c r="Q699" s="454"/>
      <c r="R699" s="454"/>
      <c r="S699" s="454"/>
      <c r="T699" s="454"/>
      <c r="U699" s="454"/>
      <c r="V699" s="454"/>
      <c r="W699" s="454"/>
      <c r="X699" s="454"/>
      <c r="Y699" s="454"/>
      <c r="Z699" s="454"/>
      <c r="AA699" s="454"/>
    </row>
    <row r="700" spans="1:27" ht="15.6">
      <c r="A700" s="529"/>
      <c r="B700" s="529"/>
      <c r="C700" s="529"/>
      <c r="D700" s="529"/>
      <c r="E700" s="529"/>
      <c r="F700" s="529"/>
      <c r="G700" s="529"/>
      <c r="H700" s="529"/>
      <c r="I700" s="454"/>
      <c r="J700" s="454"/>
      <c r="K700" s="454"/>
      <c r="L700" s="454"/>
      <c r="M700" s="454"/>
      <c r="N700" s="454"/>
      <c r="O700" s="454"/>
      <c r="P700" s="454"/>
      <c r="Q700" s="454"/>
      <c r="R700" s="454"/>
      <c r="S700" s="454"/>
      <c r="T700" s="454"/>
      <c r="U700" s="454"/>
      <c r="V700" s="454"/>
      <c r="W700" s="454"/>
      <c r="X700" s="454"/>
      <c r="Y700" s="454"/>
      <c r="Z700" s="454"/>
      <c r="AA700" s="454"/>
    </row>
    <row r="701" spans="1:27" ht="15.6">
      <c r="A701" s="529"/>
      <c r="B701" s="529"/>
      <c r="C701" s="529"/>
      <c r="D701" s="529"/>
      <c r="E701" s="529"/>
      <c r="F701" s="529"/>
      <c r="G701" s="529"/>
      <c r="H701" s="529"/>
      <c r="I701" s="454"/>
      <c r="J701" s="454"/>
      <c r="K701" s="454"/>
      <c r="L701" s="454"/>
      <c r="M701" s="454"/>
      <c r="N701" s="454"/>
      <c r="O701" s="454"/>
      <c r="P701" s="454"/>
      <c r="Q701" s="454"/>
      <c r="R701" s="454"/>
      <c r="S701" s="454"/>
      <c r="T701" s="454"/>
      <c r="U701" s="454"/>
      <c r="V701" s="454"/>
      <c r="W701" s="454"/>
      <c r="X701" s="454"/>
      <c r="Y701" s="454"/>
      <c r="Z701" s="454"/>
      <c r="AA701" s="454"/>
    </row>
    <row r="702" spans="1:27" ht="15.6">
      <c r="A702" s="529"/>
      <c r="B702" s="529"/>
      <c r="C702" s="529"/>
      <c r="D702" s="529"/>
      <c r="E702" s="529"/>
      <c r="F702" s="529"/>
      <c r="G702" s="529"/>
      <c r="H702" s="529"/>
      <c r="I702" s="454"/>
      <c r="J702" s="454"/>
      <c r="K702" s="454"/>
      <c r="L702" s="454"/>
      <c r="M702" s="454"/>
      <c r="N702" s="454"/>
      <c r="O702" s="454"/>
      <c r="P702" s="454"/>
      <c r="Q702" s="454"/>
      <c r="R702" s="454"/>
      <c r="S702" s="454"/>
      <c r="T702" s="454"/>
      <c r="U702" s="454"/>
      <c r="V702" s="454"/>
      <c r="W702" s="454"/>
      <c r="X702" s="454"/>
      <c r="Y702" s="454"/>
      <c r="Z702" s="454"/>
      <c r="AA702" s="454"/>
    </row>
    <row r="703" spans="1:27" ht="15.6">
      <c r="A703" s="529"/>
      <c r="B703" s="529"/>
      <c r="C703" s="529"/>
      <c r="D703" s="529"/>
      <c r="E703" s="529"/>
      <c r="F703" s="529"/>
      <c r="G703" s="529"/>
      <c r="H703" s="529"/>
      <c r="I703" s="454"/>
      <c r="J703" s="454"/>
      <c r="K703" s="454"/>
      <c r="L703" s="454"/>
      <c r="M703" s="454"/>
      <c r="N703" s="454"/>
      <c r="O703" s="454"/>
      <c r="P703" s="454"/>
      <c r="Q703" s="454"/>
      <c r="R703" s="454"/>
      <c r="S703" s="454"/>
      <c r="T703" s="454"/>
      <c r="U703" s="454"/>
      <c r="V703" s="454"/>
      <c r="W703" s="454"/>
      <c r="X703" s="454"/>
      <c r="Y703" s="454"/>
      <c r="Z703" s="454"/>
      <c r="AA703" s="454"/>
    </row>
    <row r="704" spans="1:27" ht="15.6">
      <c r="A704" s="529"/>
      <c r="B704" s="529"/>
      <c r="C704" s="529"/>
      <c r="D704" s="529"/>
      <c r="E704" s="529"/>
      <c r="F704" s="529"/>
      <c r="G704" s="529"/>
      <c r="H704" s="529"/>
      <c r="I704" s="454"/>
      <c r="J704" s="454"/>
      <c r="K704" s="454"/>
      <c r="L704" s="454"/>
      <c r="M704" s="454"/>
      <c r="N704" s="454"/>
      <c r="O704" s="454"/>
      <c r="P704" s="454"/>
      <c r="Q704" s="454"/>
      <c r="R704" s="454"/>
      <c r="S704" s="454"/>
      <c r="T704" s="454"/>
      <c r="U704" s="454"/>
      <c r="V704" s="454"/>
      <c r="W704" s="454"/>
      <c r="X704" s="454"/>
      <c r="Y704" s="454"/>
      <c r="Z704" s="454"/>
      <c r="AA704" s="454"/>
    </row>
    <row r="705" spans="1:27" ht="15.6">
      <c r="A705" s="529"/>
      <c r="B705" s="529"/>
      <c r="C705" s="529"/>
      <c r="D705" s="529"/>
      <c r="E705" s="529"/>
      <c r="F705" s="529"/>
      <c r="G705" s="529"/>
      <c r="H705" s="529"/>
      <c r="I705" s="454"/>
      <c r="J705" s="454"/>
      <c r="K705" s="454"/>
      <c r="L705" s="454"/>
      <c r="M705" s="454"/>
      <c r="N705" s="454"/>
      <c r="O705" s="454"/>
      <c r="P705" s="454"/>
      <c r="Q705" s="454"/>
      <c r="R705" s="454"/>
      <c r="S705" s="454"/>
      <c r="T705" s="454"/>
      <c r="U705" s="454"/>
      <c r="V705" s="454"/>
      <c r="W705" s="454"/>
      <c r="X705" s="454"/>
      <c r="Y705" s="454"/>
      <c r="Z705" s="454"/>
      <c r="AA705" s="454"/>
    </row>
    <row r="706" spans="1:27" ht="15.6">
      <c r="A706" s="529"/>
      <c r="B706" s="529"/>
      <c r="C706" s="529"/>
      <c r="D706" s="529"/>
      <c r="E706" s="529"/>
      <c r="F706" s="529"/>
      <c r="G706" s="529"/>
      <c r="H706" s="529"/>
      <c r="I706" s="454"/>
      <c r="J706" s="454"/>
      <c r="K706" s="454"/>
      <c r="L706" s="454"/>
      <c r="M706" s="454"/>
      <c r="N706" s="454"/>
      <c r="O706" s="454"/>
      <c r="P706" s="454"/>
      <c r="Q706" s="454"/>
      <c r="R706" s="454"/>
      <c r="S706" s="454"/>
      <c r="T706" s="454"/>
      <c r="U706" s="454"/>
      <c r="V706" s="454"/>
      <c r="W706" s="454"/>
      <c r="X706" s="454"/>
      <c r="Y706" s="454"/>
      <c r="Z706" s="454"/>
      <c r="AA706" s="454"/>
    </row>
    <row r="707" spans="1:27" ht="15.6">
      <c r="A707" s="529"/>
      <c r="B707" s="529"/>
      <c r="C707" s="529"/>
      <c r="D707" s="529"/>
      <c r="E707" s="529"/>
      <c r="F707" s="529"/>
      <c r="G707" s="529"/>
      <c r="H707" s="529"/>
      <c r="I707" s="454"/>
      <c r="J707" s="454"/>
      <c r="K707" s="454"/>
      <c r="L707" s="454"/>
      <c r="M707" s="454"/>
      <c r="N707" s="454"/>
      <c r="O707" s="454"/>
      <c r="P707" s="454"/>
      <c r="Q707" s="454"/>
      <c r="R707" s="454"/>
      <c r="S707" s="454"/>
      <c r="T707" s="454"/>
      <c r="U707" s="454"/>
      <c r="V707" s="454"/>
      <c r="W707" s="454"/>
      <c r="X707" s="454"/>
      <c r="Y707" s="454"/>
      <c r="Z707" s="454"/>
      <c r="AA707" s="454"/>
    </row>
    <row r="708" spans="1:27" ht="15.6">
      <c r="A708" s="529"/>
      <c r="B708" s="529"/>
      <c r="C708" s="529"/>
      <c r="D708" s="529"/>
      <c r="E708" s="529"/>
      <c r="F708" s="529"/>
      <c r="G708" s="529"/>
      <c r="H708" s="529"/>
      <c r="I708" s="454"/>
      <c r="J708" s="454"/>
      <c r="K708" s="454"/>
      <c r="L708" s="454"/>
      <c r="M708" s="454"/>
      <c r="N708" s="454"/>
      <c r="O708" s="454"/>
      <c r="P708" s="454"/>
      <c r="Q708" s="454"/>
      <c r="R708" s="454"/>
      <c r="S708" s="454"/>
      <c r="T708" s="454"/>
      <c r="U708" s="454"/>
      <c r="V708" s="454"/>
      <c r="W708" s="454"/>
      <c r="X708" s="454"/>
      <c r="Y708" s="454"/>
      <c r="Z708" s="454"/>
      <c r="AA708" s="454"/>
    </row>
    <row r="709" spans="1:27" ht="15.6">
      <c r="A709" s="529"/>
      <c r="B709" s="529"/>
      <c r="C709" s="529"/>
      <c r="D709" s="529"/>
      <c r="E709" s="529"/>
      <c r="F709" s="529"/>
      <c r="G709" s="529"/>
      <c r="H709" s="529"/>
      <c r="I709" s="454"/>
      <c r="J709" s="454"/>
      <c r="K709" s="454"/>
      <c r="L709" s="454"/>
      <c r="M709" s="454"/>
      <c r="N709" s="454"/>
      <c r="O709" s="454"/>
      <c r="P709" s="454"/>
      <c r="Q709" s="454"/>
      <c r="R709" s="454"/>
      <c r="S709" s="454"/>
      <c r="T709" s="454"/>
      <c r="U709" s="454"/>
      <c r="V709" s="454"/>
      <c r="W709" s="454"/>
      <c r="X709" s="454"/>
      <c r="Y709" s="454"/>
      <c r="Z709" s="454"/>
      <c r="AA709" s="454"/>
    </row>
    <row r="710" spans="1:27" ht="15.6">
      <c r="A710" s="529"/>
      <c r="B710" s="529"/>
      <c r="C710" s="529"/>
      <c r="D710" s="529"/>
      <c r="E710" s="529"/>
      <c r="F710" s="529"/>
      <c r="G710" s="529"/>
      <c r="H710" s="529"/>
      <c r="I710" s="454"/>
      <c r="J710" s="454"/>
      <c r="K710" s="454"/>
      <c r="L710" s="454"/>
      <c r="M710" s="454"/>
      <c r="N710" s="454"/>
      <c r="O710" s="454"/>
      <c r="P710" s="454"/>
      <c r="Q710" s="454"/>
      <c r="R710" s="454"/>
      <c r="S710" s="454"/>
      <c r="T710" s="454"/>
      <c r="U710" s="454"/>
      <c r="V710" s="454"/>
      <c r="W710" s="454"/>
      <c r="X710" s="454"/>
      <c r="Y710" s="454"/>
      <c r="Z710" s="454"/>
      <c r="AA710" s="454"/>
    </row>
    <row r="711" spans="1:27" ht="15.6">
      <c r="A711" s="529"/>
      <c r="B711" s="529"/>
      <c r="C711" s="529"/>
      <c r="D711" s="529"/>
      <c r="E711" s="529"/>
      <c r="F711" s="529"/>
      <c r="G711" s="529"/>
      <c r="H711" s="529"/>
      <c r="I711" s="454"/>
      <c r="J711" s="454"/>
      <c r="K711" s="454"/>
      <c r="L711" s="454"/>
      <c r="M711" s="454"/>
      <c r="N711" s="454"/>
      <c r="O711" s="454"/>
      <c r="P711" s="454"/>
      <c r="Q711" s="454"/>
      <c r="R711" s="454"/>
      <c r="S711" s="454"/>
      <c r="T711" s="454"/>
      <c r="U711" s="454"/>
      <c r="V711" s="454"/>
      <c r="W711" s="454"/>
      <c r="X711" s="454"/>
      <c r="Y711" s="454"/>
      <c r="Z711" s="454"/>
      <c r="AA711" s="454"/>
    </row>
    <row r="712" spans="1:27" ht="15.6">
      <c r="A712" s="529"/>
      <c r="B712" s="529"/>
      <c r="C712" s="529"/>
      <c r="D712" s="529"/>
      <c r="E712" s="529"/>
      <c r="F712" s="529"/>
      <c r="G712" s="529"/>
      <c r="H712" s="529"/>
      <c r="I712" s="454"/>
      <c r="J712" s="454"/>
      <c r="K712" s="454"/>
      <c r="L712" s="454"/>
      <c r="M712" s="454"/>
      <c r="N712" s="454"/>
      <c r="O712" s="454"/>
      <c r="P712" s="454"/>
      <c r="Q712" s="454"/>
      <c r="R712" s="454"/>
      <c r="S712" s="454"/>
      <c r="T712" s="454"/>
      <c r="U712" s="454"/>
      <c r="V712" s="454"/>
      <c r="W712" s="454"/>
      <c r="X712" s="454"/>
      <c r="Y712" s="454"/>
      <c r="Z712" s="454"/>
      <c r="AA712" s="454"/>
    </row>
    <row r="713" spans="1:27" ht="15.6">
      <c r="A713" s="529"/>
      <c r="B713" s="529"/>
      <c r="C713" s="529"/>
      <c r="D713" s="529"/>
      <c r="E713" s="529"/>
      <c r="F713" s="529"/>
      <c r="G713" s="529"/>
      <c r="H713" s="529"/>
      <c r="I713" s="454"/>
      <c r="J713" s="454"/>
      <c r="K713" s="454"/>
      <c r="L713" s="454"/>
      <c r="M713" s="454"/>
      <c r="N713" s="454"/>
      <c r="O713" s="454"/>
      <c r="P713" s="454"/>
      <c r="Q713" s="454"/>
      <c r="R713" s="454"/>
      <c r="S713" s="454"/>
      <c r="T713" s="454"/>
      <c r="U713" s="454"/>
      <c r="V713" s="454"/>
      <c r="W713" s="454"/>
      <c r="X713" s="454"/>
      <c r="Y713" s="454"/>
      <c r="Z713" s="454"/>
      <c r="AA713" s="454"/>
    </row>
    <row r="714" spans="1:27" ht="15.6">
      <c r="A714" s="529"/>
      <c r="B714" s="529"/>
      <c r="C714" s="529"/>
      <c r="D714" s="529"/>
      <c r="E714" s="529"/>
      <c r="F714" s="529"/>
      <c r="G714" s="529"/>
      <c r="H714" s="529"/>
      <c r="I714" s="454"/>
      <c r="J714" s="454"/>
      <c r="K714" s="454"/>
      <c r="L714" s="454"/>
      <c r="M714" s="454"/>
      <c r="N714" s="454"/>
      <c r="O714" s="454"/>
      <c r="P714" s="454"/>
      <c r="Q714" s="454"/>
      <c r="R714" s="454"/>
      <c r="S714" s="454"/>
      <c r="T714" s="454"/>
      <c r="U714" s="454"/>
      <c r="V714" s="454"/>
      <c r="W714" s="454"/>
      <c r="X714" s="454"/>
      <c r="Y714" s="454"/>
      <c r="Z714" s="454"/>
      <c r="AA714" s="454"/>
    </row>
    <row r="715" spans="1:27" ht="15.6">
      <c r="A715" s="529"/>
      <c r="B715" s="529"/>
      <c r="C715" s="529"/>
      <c r="D715" s="529"/>
      <c r="E715" s="529"/>
      <c r="F715" s="529"/>
      <c r="G715" s="529"/>
      <c r="H715" s="529"/>
      <c r="I715" s="454"/>
      <c r="J715" s="454"/>
      <c r="K715" s="454"/>
      <c r="L715" s="454"/>
      <c r="M715" s="454"/>
      <c r="N715" s="454"/>
      <c r="O715" s="454"/>
      <c r="P715" s="454"/>
      <c r="Q715" s="454"/>
      <c r="R715" s="454"/>
      <c r="S715" s="454"/>
      <c r="T715" s="454"/>
      <c r="U715" s="454"/>
      <c r="V715" s="454"/>
      <c r="W715" s="454"/>
      <c r="X715" s="454"/>
      <c r="Y715" s="454"/>
      <c r="Z715" s="454"/>
      <c r="AA715" s="454"/>
    </row>
    <row r="716" spans="1:27" ht="15.6">
      <c r="A716" s="529"/>
      <c r="B716" s="529"/>
      <c r="C716" s="529"/>
      <c r="D716" s="529"/>
      <c r="E716" s="529"/>
      <c r="F716" s="529"/>
      <c r="G716" s="529"/>
      <c r="H716" s="529"/>
      <c r="I716" s="454"/>
      <c r="J716" s="454"/>
      <c r="K716" s="454"/>
      <c r="L716" s="454"/>
      <c r="M716" s="454"/>
      <c r="N716" s="454"/>
      <c r="O716" s="454"/>
      <c r="P716" s="454"/>
      <c r="Q716" s="454"/>
      <c r="R716" s="454"/>
      <c r="S716" s="454"/>
      <c r="T716" s="454"/>
      <c r="U716" s="454"/>
      <c r="V716" s="454"/>
      <c r="W716" s="454"/>
      <c r="X716" s="454"/>
      <c r="Y716" s="454"/>
      <c r="Z716" s="454"/>
      <c r="AA716" s="454"/>
    </row>
    <row r="717" spans="1:27" ht="15.6">
      <c r="A717" s="529"/>
      <c r="B717" s="529"/>
      <c r="C717" s="529"/>
      <c r="D717" s="529"/>
      <c r="E717" s="529"/>
      <c r="F717" s="529"/>
      <c r="G717" s="529"/>
      <c r="H717" s="529"/>
      <c r="I717" s="454"/>
      <c r="J717" s="454"/>
      <c r="K717" s="454"/>
      <c r="L717" s="454"/>
      <c r="M717" s="454"/>
      <c r="N717" s="454"/>
      <c r="O717" s="454"/>
      <c r="P717" s="454"/>
      <c r="Q717" s="454"/>
      <c r="R717" s="454"/>
      <c r="S717" s="454"/>
      <c r="T717" s="454"/>
      <c r="U717" s="454"/>
      <c r="V717" s="454"/>
      <c r="W717" s="454"/>
      <c r="X717" s="454"/>
      <c r="Y717" s="454"/>
      <c r="Z717" s="454"/>
      <c r="AA717" s="454"/>
    </row>
    <row r="718" spans="1:27" ht="15.6">
      <c r="A718" s="529"/>
      <c r="B718" s="529"/>
      <c r="C718" s="529"/>
      <c r="D718" s="529"/>
      <c r="E718" s="529"/>
      <c r="F718" s="529"/>
      <c r="G718" s="529"/>
      <c r="H718" s="529"/>
      <c r="I718" s="454"/>
      <c r="J718" s="454"/>
      <c r="K718" s="454"/>
      <c r="L718" s="454"/>
      <c r="M718" s="454"/>
      <c r="N718" s="454"/>
      <c r="O718" s="454"/>
      <c r="P718" s="454"/>
      <c r="Q718" s="454"/>
      <c r="R718" s="454"/>
      <c r="S718" s="454"/>
      <c r="T718" s="454"/>
      <c r="U718" s="454"/>
      <c r="V718" s="454"/>
      <c r="W718" s="454"/>
      <c r="X718" s="454"/>
      <c r="Y718" s="454"/>
      <c r="Z718" s="454"/>
      <c r="AA718" s="454"/>
    </row>
    <row r="719" spans="1:27" ht="15.6">
      <c r="A719" s="529"/>
      <c r="B719" s="529"/>
      <c r="C719" s="529"/>
      <c r="D719" s="529"/>
      <c r="E719" s="529"/>
      <c r="F719" s="529"/>
      <c r="G719" s="529"/>
      <c r="H719" s="529"/>
      <c r="I719" s="454"/>
      <c r="J719" s="454"/>
      <c r="K719" s="454"/>
      <c r="L719" s="454"/>
      <c r="M719" s="454"/>
      <c r="N719" s="454"/>
      <c r="O719" s="454"/>
      <c r="P719" s="454"/>
      <c r="Q719" s="454"/>
      <c r="R719" s="454"/>
      <c r="S719" s="454"/>
      <c r="T719" s="454"/>
      <c r="U719" s="454"/>
      <c r="V719" s="454"/>
      <c r="W719" s="454"/>
      <c r="X719" s="454"/>
      <c r="Y719" s="454"/>
      <c r="Z719" s="454"/>
      <c r="AA719" s="454"/>
    </row>
    <row r="720" spans="1:27" ht="15.6">
      <c r="A720" s="529"/>
      <c r="B720" s="529"/>
      <c r="C720" s="529"/>
      <c r="D720" s="529"/>
      <c r="E720" s="529"/>
      <c r="F720" s="529"/>
      <c r="G720" s="529"/>
      <c r="H720" s="529"/>
      <c r="I720" s="454"/>
      <c r="J720" s="454"/>
      <c r="K720" s="454"/>
      <c r="L720" s="454"/>
      <c r="M720" s="454"/>
      <c r="N720" s="454"/>
      <c r="O720" s="454"/>
      <c r="P720" s="454"/>
      <c r="Q720" s="454"/>
      <c r="R720" s="454"/>
      <c r="S720" s="454"/>
      <c r="T720" s="454"/>
      <c r="U720" s="454"/>
      <c r="V720" s="454"/>
      <c r="W720" s="454"/>
      <c r="X720" s="454"/>
      <c r="Y720" s="454"/>
      <c r="Z720" s="454"/>
      <c r="AA720" s="454"/>
    </row>
    <row r="721" spans="1:27" ht="15.6">
      <c r="A721" s="529"/>
      <c r="B721" s="529"/>
      <c r="C721" s="529"/>
      <c r="D721" s="529"/>
      <c r="E721" s="529"/>
      <c r="F721" s="529"/>
      <c r="G721" s="529"/>
      <c r="H721" s="529"/>
      <c r="I721" s="454"/>
      <c r="J721" s="454"/>
      <c r="K721" s="454"/>
      <c r="L721" s="454"/>
      <c r="M721" s="454"/>
      <c r="N721" s="454"/>
      <c r="O721" s="454"/>
      <c r="P721" s="454"/>
      <c r="Q721" s="454"/>
      <c r="R721" s="454"/>
      <c r="S721" s="454"/>
      <c r="T721" s="454"/>
      <c r="U721" s="454"/>
      <c r="V721" s="454"/>
      <c r="W721" s="454"/>
      <c r="X721" s="454"/>
      <c r="Y721" s="454"/>
      <c r="Z721" s="454"/>
      <c r="AA721" s="454"/>
    </row>
    <row r="722" spans="1:27" ht="15.6">
      <c r="A722" s="529"/>
      <c r="B722" s="529"/>
      <c r="C722" s="529"/>
      <c r="D722" s="529"/>
      <c r="E722" s="529"/>
      <c r="F722" s="529"/>
      <c r="G722" s="529"/>
      <c r="H722" s="529"/>
      <c r="I722" s="454"/>
      <c r="J722" s="454"/>
      <c r="K722" s="454"/>
      <c r="L722" s="454"/>
      <c r="M722" s="454"/>
      <c r="N722" s="454"/>
      <c r="O722" s="454"/>
      <c r="P722" s="454"/>
      <c r="Q722" s="454"/>
      <c r="R722" s="454"/>
      <c r="S722" s="454"/>
      <c r="T722" s="454"/>
      <c r="U722" s="454"/>
      <c r="V722" s="454"/>
      <c r="W722" s="454"/>
      <c r="X722" s="454"/>
      <c r="Y722" s="454"/>
      <c r="Z722" s="454"/>
      <c r="AA722" s="454"/>
    </row>
    <row r="723" spans="1:27" ht="15.6">
      <c r="A723" s="529"/>
      <c r="B723" s="529"/>
      <c r="C723" s="529"/>
      <c r="D723" s="529"/>
      <c r="E723" s="529"/>
      <c r="F723" s="529"/>
      <c r="G723" s="529"/>
      <c r="H723" s="529"/>
      <c r="I723" s="454"/>
      <c r="J723" s="454"/>
      <c r="K723" s="454"/>
      <c r="L723" s="454"/>
      <c r="M723" s="454"/>
      <c r="N723" s="454"/>
      <c r="O723" s="454"/>
      <c r="P723" s="454"/>
      <c r="Q723" s="454"/>
      <c r="R723" s="454"/>
      <c r="S723" s="454"/>
      <c r="T723" s="454"/>
      <c r="U723" s="454"/>
      <c r="V723" s="454"/>
      <c r="W723" s="454"/>
      <c r="X723" s="454"/>
      <c r="Y723" s="454"/>
      <c r="Z723" s="454"/>
      <c r="AA723" s="454"/>
    </row>
    <row r="724" spans="1:27" ht="15.6">
      <c r="A724" s="529"/>
      <c r="B724" s="529"/>
      <c r="C724" s="529"/>
      <c r="D724" s="529"/>
      <c r="E724" s="529"/>
      <c r="F724" s="529"/>
      <c r="G724" s="529"/>
      <c r="H724" s="529"/>
      <c r="I724" s="454"/>
      <c r="J724" s="454"/>
      <c r="K724" s="454"/>
      <c r="L724" s="454"/>
      <c r="M724" s="454"/>
      <c r="N724" s="454"/>
      <c r="O724" s="454"/>
      <c r="P724" s="454"/>
      <c r="Q724" s="454"/>
      <c r="R724" s="454"/>
      <c r="S724" s="454"/>
      <c r="T724" s="454"/>
      <c r="U724" s="454"/>
      <c r="V724" s="454"/>
      <c r="W724" s="454"/>
      <c r="X724" s="454"/>
      <c r="Y724" s="454"/>
      <c r="Z724" s="454"/>
      <c r="AA724" s="454"/>
    </row>
    <row r="725" spans="1:27" ht="15.6">
      <c r="A725" s="529"/>
      <c r="B725" s="529"/>
      <c r="C725" s="529"/>
      <c r="D725" s="529"/>
      <c r="E725" s="529"/>
      <c r="F725" s="529"/>
      <c r="G725" s="529"/>
      <c r="H725" s="529"/>
      <c r="I725" s="454"/>
      <c r="J725" s="454"/>
      <c r="K725" s="454"/>
      <c r="L725" s="454"/>
      <c r="M725" s="454"/>
      <c r="N725" s="454"/>
      <c r="O725" s="454"/>
      <c r="P725" s="454"/>
      <c r="Q725" s="454"/>
      <c r="R725" s="454"/>
      <c r="S725" s="454"/>
      <c r="T725" s="454"/>
      <c r="U725" s="454"/>
      <c r="V725" s="454"/>
      <c r="W725" s="454"/>
      <c r="X725" s="454"/>
      <c r="Y725" s="454"/>
      <c r="Z725" s="454"/>
      <c r="AA725" s="454"/>
    </row>
    <row r="726" spans="1:27" ht="15.6">
      <c r="A726" s="529"/>
      <c r="B726" s="529"/>
      <c r="C726" s="529"/>
      <c r="D726" s="529"/>
      <c r="E726" s="529"/>
      <c r="F726" s="529"/>
      <c r="G726" s="529"/>
      <c r="H726" s="529"/>
      <c r="I726" s="454"/>
      <c r="J726" s="454"/>
      <c r="K726" s="454"/>
      <c r="L726" s="454"/>
      <c r="M726" s="454"/>
      <c r="N726" s="454"/>
      <c r="O726" s="454"/>
      <c r="P726" s="454"/>
      <c r="Q726" s="454"/>
      <c r="R726" s="454"/>
      <c r="S726" s="454"/>
      <c r="T726" s="454"/>
      <c r="U726" s="454"/>
      <c r="V726" s="454"/>
      <c r="W726" s="454"/>
      <c r="X726" s="454"/>
      <c r="Y726" s="454"/>
      <c r="Z726" s="454"/>
      <c r="AA726" s="454"/>
    </row>
    <row r="727" spans="1:27" ht="15.6">
      <c r="A727" s="529"/>
      <c r="B727" s="529"/>
      <c r="C727" s="529"/>
      <c r="D727" s="529"/>
      <c r="E727" s="529"/>
      <c r="F727" s="529"/>
      <c r="G727" s="529"/>
      <c r="H727" s="529"/>
      <c r="I727" s="454"/>
      <c r="J727" s="454"/>
      <c r="K727" s="454"/>
      <c r="L727" s="454"/>
      <c r="M727" s="454"/>
      <c r="N727" s="454"/>
      <c r="O727" s="454"/>
      <c r="P727" s="454"/>
      <c r="Q727" s="454"/>
      <c r="R727" s="454"/>
      <c r="S727" s="454"/>
      <c r="T727" s="454"/>
      <c r="U727" s="454"/>
      <c r="V727" s="454"/>
      <c r="W727" s="454"/>
      <c r="X727" s="454"/>
      <c r="Y727" s="454"/>
      <c r="Z727" s="454"/>
      <c r="AA727" s="454"/>
    </row>
    <row r="728" spans="1:27" ht="15.6">
      <c r="A728" s="529"/>
      <c r="B728" s="529"/>
      <c r="C728" s="529"/>
      <c r="D728" s="529"/>
      <c r="E728" s="529"/>
      <c r="F728" s="529"/>
      <c r="G728" s="529"/>
      <c r="H728" s="529"/>
      <c r="I728" s="454"/>
      <c r="J728" s="454"/>
      <c r="K728" s="454"/>
      <c r="L728" s="454"/>
      <c r="M728" s="454"/>
      <c r="N728" s="454"/>
      <c r="O728" s="454"/>
      <c r="P728" s="454"/>
      <c r="Q728" s="454"/>
      <c r="R728" s="454"/>
      <c r="S728" s="454"/>
      <c r="T728" s="454"/>
      <c r="U728" s="454"/>
      <c r="V728" s="454"/>
      <c r="W728" s="454"/>
      <c r="X728" s="454"/>
      <c r="Y728" s="454"/>
      <c r="Z728" s="454"/>
      <c r="AA728" s="454"/>
    </row>
    <row r="729" spans="1:27" ht="15.6">
      <c r="A729" s="529"/>
      <c r="B729" s="529"/>
      <c r="C729" s="529"/>
      <c r="D729" s="529"/>
      <c r="E729" s="529"/>
      <c r="F729" s="529"/>
      <c r="G729" s="529"/>
      <c r="H729" s="529"/>
      <c r="I729" s="454"/>
      <c r="J729" s="454"/>
      <c r="K729" s="454"/>
      <c r="L729" s="454"/>
      <c r="M729" s="454"/>
      <c r="N729" s="454"/>
      <c r="O729" s="454"/>
      <c r="P729" s="454"/>
      <c r="Q729" s="454"/>
      <c r="R729" s="454"/>
      <c r="S729" s="454"/>
      <c r="T729" s="454"/>
      <c r="U729" s="454"/>
      <c r="V729" s="454"/>
      <c r="W729" s="454"/>
      <c r="X729" s="454"/>
      <c r="Y729" s="454"/>
      <c r="Z729" s="454"/>
      <c r="AA729" s="454"/>
    </row>
    <row r="730" spans="1:27" ht="15.6">
      <c r="A730" s="529"/>
      <c r="B730" s="529"/>
      <c r="C730" s="529"/>
      <c r="D730" s="529"/>
      <c r="E730" s="529"/>
      <c r="F730" s="529"/>
      <c r="G730" s="529"/>
      <c r="H730" s="529"/>
      <c r="I730" s="454"/>
      <c r="J730" s="454"/>
      <c r="K730" s="454"/>
      <c r="L730" s="454"/>
      <c r="M730" s="454"/>
      <c r="N730" s="454"/>
      <c r="O730" s="454"/>
      <c r="P730" s="454"/>
      <c r="Q730" s="454"/>
      <c r="R730" s="454"/>
      <c r="S730" s="454"/>
      <c r="T730" s="454"/>
      <c r="U730" s="454"/>
      <c r="V730" s="454"/>
      <c r="W730" s="454"/>
      <c r="X730" s="454"/>
      <c r="Y730" s="454"/>
      <c r="Z730" s="454"/>
      <c r="AA730" s="454"/>
    </row>
    <row r="731" spans="1:27" ht="15.6">
      <c r="A731" s="529"/>
      <c r="B731" s="529"/>
      <c r="C731" s="529"/>
      <c r="D731" s="529"/>
      <c r="E731" s="529"/>
      <c r="F731" s="529"/>
      <c r="G731" s="529"/>
      <c r="H731" s="529"/>
      <c r="I731" s="454"/>
      <c r="J731" s="454"/>
      <c r="K731" s="454"/>
      <c r="L731" s="454"/>
      <c r="M731" s="454"/>
      <c r="N731" s="454"/>
      <c r="O731" s="454"/>
      <c r="P731" s="454"/>
      <c r="Q731" s="454"/>
      <c r="R731" s="454"/>
      <c r="S731" s="454"/>
      <c r="T731" s="454"/>
      <c r="U731" s="454"/>
      <c r="V731" s="454"/>
      <c r="W731" s="454"/>
      <c r="X731" s="454"/>
      <c r="Y731" s="454"/>
      <c r="Z731" s="454"/>
      <c r="AA731" s="454"/>
    </row>
    <row r="732" spans="1:27" ht="15.6">
      <c r="A732" s="529"/>
      <c r="B732" s="529"/>
      <c r="C732" s="529"/>
      <c r="D732" s="529"/>
      <c r="E732" s="529"/>
      <c r="F732" s="529"/>
      <c r="G732" s="529"/>
      <c r="H732" s="529"/>
      <c r="I732" s="454"/>
      <c r="J732" s="454"/>
      <c r="K732" s="454"/>
      <c r="L732" s="454"/>
      <c r="M732" s="454"/>
      <c r="N732" s="454"/>
      <c r="O732" s="454"/>
      <c r="P732" s="454"/>
      <c r="Q732" s="454"/>
      <c r="R732" s="454"/>
      <c r="S732" s="454"/>
      <c r="T732" s="454"/>
      <c r="U732" s="454"/>
      <c r="V732" s="454"/>
      <c r="W732" s="454"/>
      <c r="X732" s="454"/>
      <c r="Y732" s="454"/>
      <c r="Z732" s="454"/>
      <c r="AA732" s="454"/>
    </row>
    <row r="733" spans="1:27" ht="15.6">
      <c r="A733" s="529"/>
      <c r="B733" s="529"/>
      <c r="C733" s="529"/>
      <c r="D733" s="529"/>
      <c r="E733" s="529"/>
      <c r="F733" s="529"/>
      <c r="G733" s="529"/>
      <c r="H733" s="529"/>
      <c r="I733" s="454"/>
      <c r="J733" s="454"/>
      <c r="K733" s="454"/>
      <c r="L733" s="454"/>
      <c r="M733" s="454"/>
      <c r="N733" s="454"/>
      <c r="O733" s="454"/>
      <c r="P733" s="454"/>
      <c r="Q733" s="454"/>
      <c r="R733" s="454"/>
      <c r="S733" s="454"/>
      <c r="T733" s="454"/>
      <c r="U733" s="454"/>
      <c r="V733" s="454"/>
      <c r="W733" s="454"/>
      <c r="X733" s="454"/>
      <c r="Y733" s="454"/>
      <c r="Z733" s="454"/>
      <c r="AA733" s="454"/>
    </row>
    <row r="734" spans="1:27" ht="15.6">
      <c r="A734" s="529"/>
      <c r="B734" s="529"/>
      <c r="C734" s="529"/>
      <c r="D734" s="529"/>
      <c r="E734" s="529"/>
      <c r="F734" s="529"/>
      <c r="G734" s="529"/>
      <c r="H734" s="529"/>
      <c r="I734" s="454"/>
      <c r="J734" s="454"/>
      <c r="K734" s="454"/>
      <c r="L734" s="454"/>
      <c r="M734" s="454"/>
      <c r="N734" s="454"/>
      <c r="O734" s="454"/>
      <c r="P734" s="454"/>
      <c r="Q734" s="454"/>
      <c r="R734" s="454"/>
      <c r="S734" s="454"/>
      <c r="T734" s="454"/>
      <c r="U734" s="454"/>
      <c r="V734" s="454"/>
      <c r="W734" s="454"/>
      <c r="X734" s="454"/>
      <c r="Y734" s="454"/>
      <c r="Z734" s="454"/>
      <c r="AA734" s="454"/>
    </row>
    <row r="735" spans="1:27" ht="15.6">
      <c r="A735" s="529"/>
      <c r="B735" s="529"/>
      <c r="C735" s="529"/>
      <c r="D735" s="529"/>
      <c r="E735" s="529"/>
      <c r="F735" s="529"/>
      <c r="G735" s="529"/>
      <c r="H735" s="529"/>
      <c r="I735" s="454"/>
      <c r="J735" s="454"/>
      <c r="K735" s="454"/>
      <c r="L735" s="454"/>
      <c r="M735" s="454"/>
      <c r="N735" s="454"/>
      <c r="O735" s="454"/>
      <c r="P735" s="454"/>
      <c r="Q735" s="454"/>
      <c r="R735" s="454"/>
      <c r="S735" s="454"/>
      <c r="T735" s="454"/>
      <c r="U735" s="454"/>
      <c r="V735" s="454"/>
      <c r="W735" s="454"/>
      <c r="X735" s="454"/>
      <c r="Y735" s="454"/>
      <c r="Z735" s="454"/>
      <c r="AA735" s="454"/>
    </row>
    <row r="736" spans="1:27" ht="15.6">
      <c r="A736" s="529"/>
      <c r="B736" s="529"/>
      <c r="C736" s="529"/>
      <c r="D736" s="529"/>
      <c r="E736" s="529"/>
      <c r="F736" s="529"/>
      <c r="G736" s="529"/>
      <c r="H736" s="529"/>
      <c r="I736" s="454"/>
      <c r="J736" s="454"/>
      <c r="K736" s="454"/>
      <c r="L736" s="454"/>
      <c r="M736" s="454"/>
      <c r="N736" s="454"/>
      <c r="O736" s="454"/>
      <c r="P736" s="454"/>
      <c r="Q736" s="454"/>
      <c r="R736" s="454"/>
      <c r="S736" s="454"/>
      <c r="T736" s="454"/>
      <c r="U736" s="454"/>
      <c r="V736" s="454"/>
      <c r="W736" s="454"/>
      <c r="X736" s="454"/>
      <c r="Y736" s="454"/>
      <c r="Z736" s="454"/>
      <c r="AA736" s="454"/>
    </row>
    <row r="737" spans="1:27" ht="15.6">
      <c r="A737" s="529"/>
      <c r="B737" s="529"/>
      <c r="C737" s="529"/>
      <c r="D737" s="529"/>
      <c r="E737" s="529"/>
      <c r="F737" s="529"/>
      <c r="G737" s="529"/>
      <c r="H737" s="529"/>
      <c r="I737" s="454"/>
      <c r="J737" s="454"/>
      <c r="K737" s="454"/>
      <c r="L737" s="454"/>
      <c r="M737" s="454"/>
      <c r="N737" s="454"/>
      <c r="O737" s="454"/>
      <c r="P737" s="454"/>
      <c r="Q737" s="454"/>
      <c r="R737" s="454"/>
      <c r="S737" s="454"/>
      <c r="T737" s="454"/>
      <c r="U737" s="454"/>
      <c r="V737" s="454"/>
      <c r="W737" s="454"/>
      <c r="X737" s="454"/>
      <c r="Y737" s="454"/>
      <c r="Z737" s="454"/>
      <c r="AA737" s="454"/>
    </row>
    <row r="738" spans="1:27" ht="15.6">
      <c r="A738" s="529"/>
      <c r="B738" s="529"/>
      <c r="C738" s="529"/>
      <c r="D738" s="529"/>
      <c r="E738" s="529"/>
      <c r="F738" s="529"/>
      <c r="G738" s="529"/>
      <c r="H738" s="529"/>
      <c r="I738" s="454"/>
      <c r="J738" s="454"/>
      <c r="K738" s="454"/>
      <c r="L738" s="454"/>
      <c r="M738" s="454"/>
      <c r="N738" s="454"/>
      <c r="O738" s="454"/>
      <c r="P738" s="454"/>
      <c r="Q738" s="454"/>
      <c r="R738" s="454"/>
      <c r="S738" s="454"/>
      <c r="T738" s="454"/>
      <c r="U738" s="454"/>
      <c r="V738" s="454"/>
      <c r="W738" s="454"/>
      <c r="X738" s="454"/>
      <c r="Y738" s="454"/>
      <c r="Z738" s="454"/>
      <c r="AA738" s="454"/>
    </row>
    <row r="739" spans="1:27" ht="15.6">
      <c r="A739" s="529"/>
      <c r="B739" s="529"/>
      <c r="C739" s="529"/>
      <c r="D739" s="529"/>
      <c r="E739" s="529"/>
      <c r="F739" s="529"/>
      <c r="G739" s="529"/>
      <c r="H739" s="529"/>
      <c r="I739" s="454"/>
      <c r="J739" s="454"/>
      <c r="K739" s="454"/>
      <c r="L739" s="454"/>
      <c r="M739" s="454"/>
      <c r="N739" s="454"/>
      <c r="O739" s="454"/>
      <c r="P739" s="454"/>
      <c r="Q739" s="454"/>
      <c r="R739" s="454"/>
      <c r="S739" s="454"/>
      <c r="T739" s="454"/>
      <c r="U739" s="454"/>
      <c r="V739" s="454"/>
      <c r="W739" s="454"/>
      <c r="X739" s="454"/>
      <c r="Y739" s="454"/>
      <c r="Z739" s="454"/>
      <c r="AA739" s="454"/>
    </row>
    <row r="740" spans="1:27" ht="15.6">
      <c r="A740" s="529"/>
      <c r="B740" s="529"/>
      <c r="C740" s="529"/>
      <c r="D740" s="529"/>
      <c r="E740" s="529"/>
      <c r="F740" s="529"/>
      <c r="G740" s="529"/>
      <c r="H740" s="529"/>
      <c r="I740" s="454"/>
      <c r="J740" s="454"/>
      <c r="K740" s="454"/>
      <c r="L740" s="454"/>
      <c r="M740" s="454"/>
      <c r="N740" s="454"/>
      <c r="O740" s="454"/>
      <c r="P740" s="454"/>
      <c r="Q740" s="454"/>
      <c r="R740" s="454"/>
      <c r="S740" s="454"/>
      <c r="T740" s="454"/>
      <c r="U740" s="454"/>
      <c r="V740" s="454"/>
      <c r="W740" s="454"/>
      <c r="X740" s="454"/>
      <c r="Y740" s="454"/>
      <c r="Z740" s="454"/>
      <c r="AA740" s="454"/>
    </row>
    <row r="741" spans="1:27" ht="15.6">
      <c r="A741" s="529"/>
      <c r="B741" s="529"/>
      <c r="C741" s="529"/>
      <c r="D741" s="529"/>
      <c r="E741" s="529"/>
      <c r="F741" s="529"/>
      <c r="G741" s="529"/>
      <c r="H741" s="529"/>
      <c r="I741" s="454"/>
      <c r="J741" s="454"/>
      <c r="K741" s="454"/>
      <c r="L741" s="454"/>
      <c r="M741" s="454"/>
      <c r="N741" s="454"/>
      <c r="O741" s="454"/>
      <c r="P741" s="454"/>
      <c r="Q741" s="454"/>
      <c r="R741" s="454"/>
      <c r="S741" s="454"/>
      <c r="T741" s="454"/>
      <c r="U741" s="454"/>
      <c r="V741" s="454"/>
      <c r="W741" s="454"/>
      <c r="X741" s="454"/>
      <c r="Y741" s="454"/>
      <c r="Z741" s="454"/>
      <c r="AA741" s="454"/>
    </row>
    <row r="742" spans="1:27" ht="15.6">
      <c r="A742" s="529"/>
      <c r="B742" s="529"/>
      <c r="C742" s="529"/>
      <c r="D742" s="529"/>
      <c r="E742" s="529"/>
      <c r="F742" s="529"/>
      <c r="G742" s="529"/>
      <c r="H742" s="529"/>
      <c r="I742" s="454"/>
      <c r="J742" s="454"/>
      <c r="K742" s="454"/>
      <c r="L742" s="454"/>
      <c r="M742" s="454"/>
      <c r="N742" s="454"/>
      <c r="O742" s="454"/>
      <c r="P742" s="454"/>
      <c r="Q742" s="454"/>
      <c r="R742" s="454"/>
      <c r="S742" s="454"/>
      <c r="T742" s="454"/>
      <c r="U742" s="454"/>
      <c r="V742" s="454"/>
      <c r="W742" s="454"/>
      <c r="X742" s="454"/>
      <c r="Y742" s="454"/>
      <c r="Z742" s="454"/>
      <c r="AA742" s="454"/>
    </row>
    <row r="743" spans="1:27" ht="15.6">
      <c r="A743" s="529"/>
      <c r="B743" s="529"/>
      <c r="C743" s="529"/>
      <c r="D743" s="529"/>
      <c r="E743" s="529"/>
      <c r="F743" s="529"/>
      <c r="G743" s="529"/>
      <c r="H743" s="529"/>
      <c r="I743" s="454"/>
      <c r="J743" s="454"/>
      <c r="K743" s="454"/>
      <c r="L743" s="454"/>
      <c r="M743" s="454"/>
      <c r="N743" s="454"/>
      <c r="O743" s="454"/>
      <c r="P743" s="454"/>
      <c r="Q743" s="454"/>
      <c r="R743" s="454"/>
      <c r="S743" s="454"/>
      <c r="T743" s="454"/>
      <c r="U743" s="454"/>
      <c r="V743" s="454"/>
      <c r="W743" s="454"/>
      <c r="X743" s="454"/>
      <c r="Y743" s="454"/>
      <c r="Z743" s="454"/>
      <c r="AA743" s="454"/>
    </row>
    <row r="744" spans="1:27" ht="15.6">
      <c r="A744" s="529"/>
      <c r="B744" s="529"/>
      <c r="C744" s="529"/>
      <c r="D744" s="529"/>
      <c r="E744" s="529"/>
      <c r="F744" s="529"/>
      <c r="G744" s="529"/>
      <c r="H744" s="529"/>
      <c r="I744" s="454"/>
      <c r="J744" s="454"/>
      <c r="K744" s="454"/>
      <c r="L744" s="454"/>
      <c r="M744" s="454"/>
      <c r="N744" s="454"/>
      <c r="O744" s="454"/>
      <c r="P744" s="454"/>
      <c r="Q744" s="454"/>
      <c r="R744" s="454"/>
      <c r="S744" s="454"/>
      <c r="T744" s="454"/>
      <c r="U744" s="454"/>
      <c r="V744" s="454"/>
      <c r="W744" s="454"/>
      <c r="X744" s="454"/>
      <c r="Y744" s="454"/>
      <c r="Z744" s="454"/>
      <c r="AA744" s="454"/>
    </row>
    <row r="745" spans="1:27" ht="15.6">
      <c r="A745" s="529"/>
      <c r="B745" s="529"/>
      <c r="C745" s="529"/>
      <c r="D745" s="529"/>
      <c r="E745" s="529"/>
      <c r="F745" s="529"/>
      <c r="G745" s="529"/>
      <c r="H745" s="529"/>
      <c r="I745" s="454"/>
      <c r="J745" s="454"/>
      <c r="K745" s="454"/>
      <c r="L745" s="454"/>
      <c r="M745" s="454"/>
      <c r="N745" s="454"/>
      <c r="O745" s="454"/>
      <c r="P745" s="454"/>
      <c r="Q745" s="454"/>
      <c r="R745" s="454"/>
      <c r="S745" s="454"/>
      <c r="T745" s="454"/>
      <c r="U745" s="454"/>
      <c r="V745" s="454"/>
      <c r="W745" s="454"/>
      <c r="X745" s="454"/>
      <c r="Y745" s="454"/>
      <c r="Z745" s="454"/>
      <c r="AA745" s="454"/>
    </row>
    <row r="746" spans="1:27" ht="15.6">
      <c r="A746" s="529"/>
      <c r="B746" s="529"/>
      <c r="C746" s="529"/>
      <c r="D746" s="529"/>
      <c r="E746" s="529"/>
      <c r="F746" s="529"/>
      <c r="G746" s="529"/>
      <c r="H746" s="529"/>
      <c r="I746" s="454"/>
      <c r="J746" s="454"/>
      <c r="K746" s="454"/>
      <c r="L746" s="454"/>
      <c r="M746" s="454"/>
      <c r="N746" s="454"/>
      <c r="O746" s="454"/>
      <c r="P746" s="454"/>
      <c r="Q746" s="454"/>
      <c r="R746" s="454"/>
      <c r="S746" s="454"/>
      <c r="T746" s="454"/>
      <c r="U746" s="454"/>
      <c r="V746" s="454"/>
      <c r="W746" s="454"/>
      <c r="X746" s="454"/>
      <c r="Y746" s="454"/>
      <c r="Z746" s="454"/>
      <c r="AA746" s="454"/>
    </row>
    <row r="747" spans="1:27" ht="15.6">
      <c r="A747" s="529"/>
      <c r="B747" s="529"/>
      <c r="C747" s="529"/>
      <c r="D747" s="529"/>
      <c r="E747" s="529"/>
      <c r="F747" s="529"/>
      <c r="G747" s="529"/>
      <c r="H747" s="529"/>
      <c r="I747" s="454"/>
      <c r="J747" s="454"/>
      <c r="K747" s="454"/>
      <c r="L747" s="454"/>
      <c r="M747" s="454"/>
      <c r="N747" s="454"/>
      <c r="O747" s="454"/>
      <c r="P747" s="454"/>
      <c r="Q747" s="454"/>
      <c r="R747" s="454"/>
      <c r="S747" s="454"/>
      <c r="T747" s="454"/>
      <c r="U747" s="454"/>
      <c r="V747" s="454"/>
      <c r="W747" s="454"/>
      <c r="X747" s="454"/>
      <c r="Y747" s="454"/>
      <c r="Z747" s="454"/>
      <c r="AA747" s="454"/>
    </row>
    <row r="748" spans="1:27" ht="15.6">
      <c r="A748" s="529"/>
      <c r="B748" s="529"/>
      <c r="C748" s="529"/>
      <c r="D748" s="529"/>
      <c r="E748" s="529"/>
      <c r="F748" s="529"/>
      <c r="G748" s="529"/>
      <c r="H748" s="529"/>
      <c r="I748" s="454"/>
      <c r="J748" s="454"/>
      <c r="K748" s="454"/>
      <c r="L748" s="454"/>
      <c r="M748" s="454"/>
      <c r="N748" s="454"/>
      <c r="O748" s="454"/>
      <c r="P748" s="454"/>
      <c r="Q748" s="454"/>
      <c r="R748" s="454"/>
      <c r="S748" s="454"/>
      <c r="T748" s="454"/>
      <c r="U748" s="454"/>
      <c r="V748" s="454"/>
      <c r="W748" s="454"/>
      <c r="X748" s="454"/>
      <c r="Y748" s="454"/>
      <c r="Z748" s="454"/>
      <c r="AA748" s="454"/>
    </row>
    <row r="749" spans="1:27" ht="15.6">
      <c r="A749" s="529"/>
      <c r="B749" s="529"/>
      <c r="C749" s="529"/>
      <c r="D749" s="529"/>
      <c r="E749" s="529"/>
      <c r="F749" s="529"/>
      <c r="G749" s="529"/>
      <c r="H749" s="529"/>
      <c r="I749" s="454"/>
      <c r="J749" s="454"/>
      <c r="K749" s="454"/>
      <c r="L749" s="454"/>
      <c r="M749" s="454"/>
      <c r="N749" s="454"/>
      <c r="O749" s="454"/>
      <c r="P749" s="454"/>
      <c r="Q749" s="454"/>
      <c r="R749" s="454"/>
      <c r="S749" s="454"/>
      <c r="T749" s="454"/>
      <c r="U749" s="454"/>
      <c r="V749" s="454"/>
      <c r="W749" s="454"/>
      <c r="X749" s="454"/>
      <c r="Y749" s="454"/>
      <c r="Z749" s="454"/>
      <c r="AA749" s="454"/>
    </row>
    <row r="750" spans="1:27" ht="15.6">
      <c r="A750" s="529"/>
      <c r="B750" s="529"/>
      <c r="C750" s="529"/>
      <c r="D750" s="529"/>
      <c r="E750" s="529"/>
      <c r="F750" s="529"/>
      <c r="G750" s="529"/>
      <c r="H750" s="529"/>
      <c r="I750" s="454"/>
      <c r="J750" s="454"/>
      <c r="K750" s="454"/>
      <c r="L750" s="454"/>
      <c r="M750" s="454"/>
      <c r="N750" s="454"/>
      <c r="O750" s="454"/>
      <c r="P750" s="454"/>
      <c r="Q750" s="454"/>
      <c r="R750" s="454"/>
      <c r="S750" s="454"/>
      <c r="T750" s="454"/>
      <c r="U750" s="454"/>
      <c r="V750" s="454"/>
      <c r="W750" s="454"/>
      <c r="X750" s="454"/>
      <c r="Y750" s="454"/>
      <c r="Z750" s="454"/>
      <c r="AA750" s="454"/>
    </row>
    <row r="751" spans="1:27" ht="15.6">
      <c r="A751" s="529"/>
      <c r="B751" s="529"/>
      <c r="C751" s="529"/>
      <c r="D751" s="529"/>
      <c r="E751" s="529"/>
      <c r="F751" s="529"/>
      <c r="G751" s="529"/>
      <c r="H751" s="529"/>
      <c r="I751" s="454"/>
      <c r="J751" s="454"/>
      <c r="K751" s="454"/>
      <c r="L751" s="454"/>
      <c r="M751" s="454"/>
      <c r="N751" s="454"/>
      <c r="O751" s="454"/>
      <c r="P751" s="454"/>
      <c r="Q751" s="454"/>
      <c r="R751" s="454"/>
      <c r="S751" s="454"/>
      <c r="T751" s="454"/>
      <c r="U751" s="454"/>
      <c r="V751" s="454"/>
      <c r="W751" s="454"/>
      <c r="X751" s="454"/>
      <c r="Y751" s="454"/>
      <c r="Z751" s="454"/>
      <c r="AA751" s="454"/>
    </row>
    <row r="752" spans="1:27" ht="15.6">
      <c r="A752" s="529"/>
      <c r="B752" s="529"/>
      <c r="C752" s="529"/>
      <c r="D752" s="529"/>
      <c r="E752" s="529"/>
      <c r="F752" s="529"/>
      <c r="G752" s="529"/>
      <c r="H752" s="529"/>
      <c r="I752" s="454"/>
      <c r="J752" s="454"/>
      <c r="K752" s="454"/>
      <c r="L752" s="454"/>
      <c r="M752" s="454"/>
      <c r="N752" s="454"/>
      <c r="O752" s="454"/>
      <c r="P752" s="454"/>
      <c r="Q752" s="454"/>
      <c r="R752" s="454"/>
      <c r="S752" s="454"/>
      <c r="T752" s="454"/>
      <c r="U752" s="454"/>
      <c r="V752" s="454"/>
      <c r="W752" s="454"/>
      <c r="X752" s="454"/>
      <c r="Y752" s="454"/>
      <c r="Z752" s="454"/>
      <c r="AA752" s="454"/>
    </row>
    <row r="753" spans="1:27" ht="15.6">
      <c r="A753" s="529"/>
      <c r="B753" s="529"/>
      <c r="C753" s="529"/>
      <c r="D753" s="529"/>
      <c r="E753" s="529"/>
      <c r="F753" s="529"/>
      <c r="G753" s="529"/>
      <c r="H753" s="529"/>
      <c r="I753" s="454"/>
      <c r="J753" s="454"/>
      <c r="K753" s="454"/>
      <c r="L753" s="454"/>
      <c r="M753" s="454"/>
      <c r="N753" s="454"/>
      <c r="O753" s="454"/>
      <c r="P753" s="454"/>
      <c r="Q753" s="454"/>
      <c r="R753" s="454"/>
      <c r="S753" s="454"/>
      <c r="T753" s="454"/>
      <c r="U753" s="454"/>
      <c r="V753" s="454"/>
      <c r="W753" s="454"/>
      <c r="X753" s="454"/>
      <c r="Y753" s="454"/>
      <c r="Z753" s="454"/>
      <c r="AA753" s="454"/>
    </row>
    <row r="754" spans="1:27" ht="15.6">
      <c r="A754" s="529"/>
      <c r="B754" s="529"/>
      <c r="C754" s="529"/>
      <c r="D754" s="529"/>
      <c r="E754" s="529"/>
      <c r="F754" s="529"/>
      <c r="G754" s="529"/>
      <c r="H754" s="529"/>
      <c r="I754" s="454"/>
      <c r="J754" s="454"/>
      <c r="K754" s="454"/>
      <c r="L754" s="454"/>
      <c r="M754" s="454"/>
      <c r="N754" s="454"/>
      <c r="O754" s="454"/>
      <c r="P754" s="454"/>
      <c r="Q754" s="454"/>
      <c r="R754" s="454"/>
      <c r="S754" s="454"/>
      <c r="T754" s="454"/>
      <c r="U754" s="454"/>
      <c r="V754" s="454"/>
      <c r="W754" s="454"/>
      <c r="X754" s="454"/>
      <c r="Y754" s="454"/>
      <c r="Z754" s="454"/>
      <c r="AA754" s="454"/>
    </row>
    <row r="755" spans="1:27" ht="15.6">
      <c r="A755" s="529"/>
      <c r="B755" s="529"/>
      <c r="C755" s="529"/>
      <c r="D755" s="529"/>
      <c r="E755" s="529"/>
      <c r="F755" s="529"/>
      <c r="G755" s="529"/>
      <c r="H755" s="529"/>
      <c r="I755" s="454"/>
      <c r="J755" s="454"/>
      <c r="K755" s="454"/>
      <c r="L755" s="454"/>
      <c r="M755" s="454"/>
      <c r="N755" s="454"/>
      <c r="O755" s="454"/>
      <c r="P755" s="454"/>
      <c r="Q755" s="454"/>
      <c r="R755" s="454"/>
      <c r="S755" s="454"/>
      <c r="T755" s="454"/>
      <c r="U755" s="454"/>
      <c r="V755" s="454"/>
      <c r="W755" s="454"/>
      <c r="X755" s="454"/>
      <c r="Y755" s="454"/>
      <c r="Z755" s="454"/>
      <c r="AA755" s="454"/>
    </row>
    <row r="756" spans="1:27" ht="15.6">
      <c r="A756" s="529"/>
      <c r="B756" s="529"/>
      <c r="C756" s="529"/>
      <c r="D756" s="529"/>
      <c r="E756" s="529"/>
      <c r="F756" s="529"/>
      <c r="G756" s="529"/>
      <c r="H756" s="529"/>
      <c r="I756" s="454"/>
      <c r="J756" s="454"/>
      <c r="K756" s="454"/>
      <c r="L756" s="454"/>
      <c r="M756" s="454"/>
      <c r="N756" s="454"/>
      <c r="O756" s="454"/>
      <c r="P756" s="454"/>
      <c r="Q756" s="454"/>
      <c r="R756" s="454"/>
      <c r="S756" s="454"/>
      <c r="T756" s="454"/>
      <c r="U756" s="454"/>
      <c r="V756" s="454"/>
      <c r="W756" s="454"/>
      <c r="X756" s="454"/>
      <c r="Y756" s="454"/>
      <c r="Z756" s="454"/>
      <c r="AA756" s="454"/>
    </row>
    <row r="757" spans="1:27" ht="15.6">
      <c r="A757" s="529"/>
      <c r="B757" s="529"/>
      <c r="C757" s="529"/>
      <c r="D757" s="529"/>
      <c r="E757" s="529"/>
      <c r="F757" s="529"/>
      <c r="G757" s="529"/>
      <c r="H757" s="529"/>
      <c r="I757" s="454"/>
      <c r="J757" s="454"/>
      <c r="K757" s="454"/>
      <c r="L757" s="454"/>
      <c r="M757" s="454"/>
      <c r="N757" s="454"/>
      <c r="O757" s="454"/>
      <c r="P757" s="454"/>
      <c r="Q757" s="454"/>
      <c r="R757" s="454"/>
      <c r="S757" s="454"/>
      <c r="T757" s="454"/>
      <c r="U757" s="454"/>
      <c r="V757" s="454"/>
      <c r="W757" s="454"/>
      <c r="X757" s="454"/>
      <c r="Y757" s="454"/>
      <c r="Z757" s="454"/>
      <c r="AA757" s="454"/>
    </row>
    <row r="758" spans="1:27" ht="15.6">
      <c r="A758" s="529"/>
      <c r="B758" s="529"/>
      <c r="C758" s="529"/>
      <c r="D758" s="529"/>
      <c r="E758" s="529"/>
      <c r="F758" s="529"/>
      <c r="G758" s="529"/>
      <c r="H758" s="529"/>
      <c r="I758" s="454"/>
      <c r="J758" s="454"/>
      <c r="K758" s="454"/>
      <c r="L758" s="454"/>
      <c r="M758" s="454"/>
      <c r="N758" s="454"/>
      <c r="O758" s="454"/>
      <c r="P758" s="454"/>
      <c r="Q758" s="454"/>
      <c r="R758" s="454"/>
      <c r="S758" s="454"/>
      <c r="T758" s="454"/>
      <c r="U758" s="454"/>
      <c r="V758" s="454"/>
      <c r="W758" s="454"/>
      <c r="X758" s="454"/>
      <c r="Y758" s="454"/>
      <c r="Z758" s="454"/>
      <c r="AA758" s="454"/>
    </row>
    <row r="759" spans="1:27" ht="15.6">
      <c r="A759" s="529"/>
      <c r="B759" s="529"/>
      <c r="C759" s="529"/>
      <c r="D759" s="529"/>
      <c r="E759" s="529"/>
      <c r="F759" s="529"/>
      <c r="G759" s="529"/>
      <c r="H759" s="529"/>
      <c r="I759" s="454"/>
      <c r="J759" s="454"/>
      <c r="K759" s="454"/>
      <c r="L759" s="454"/>
      <c r="M759" s="454"/>
      <c r="N759" s="454"/>
      <c r="O759" s="454"/>
      <c r="P759" s="454"/>
      <c r="Q759" s="454"/>
      <c r="R759" s="454"/>
      <c r="S759" s="454"/>
      <c r="T759" s="454"/>
      <c r="U759" s="454"/>
      <c r="V759" s="454"/>
      <c r="W759" s="454"/>
      <c r="X759" s="454"/>
      <c r="Y759" s="454"/>
      <c r="Z759" s="454"/>
      <c r="AA759" s="454"/>
    </row>
    <row r="760" spans="1:27" ht="15.6">
      <c r="A760" s="529"/>
      <c r="B760" s="529"/>
      <c r="C760" s="529"/>
      <c r="D760" s="529"/>
      <c r="E760" s="529"/>
      <c r="F760" s="529"/>
      <c r="G760" s="529"/>
      <c r="H760" s="529"/>
      <c r="I760" s="454"/>
      <c r="J760" s="454"/>
      <c r="K760" s="454"/>
      <c r="L760" s="454"/>
      <c r="M760" s="454"/>
      <c r="N760" s="454"/>
      <c r="O760" s="454"/>
      <c r="P760" s="454"/>
      <c r="Q760" s="454"/>
      <c r="R760" s="454"/>
      <c r="S760" s="454"/>
      <c r="T760" s="454"/>
      <c r="U760" s="454"/>
      <c r="V760" s="454"/>
      <c r="W760" s="454"/>
      <c r="X760" s="454"/>
      <c r="Y760" s="454"/>
      <c r="Z760" s="454"/>
      <c r="AA760" s="454"/>
    </row>
    <row r="761" spans="1:27" ht="15.6">
      <c r="A761" s="529"/>
      <c r="B761" s="529"/>
      <c r="C761" s="529"/>
      <c r="D761" s="529"/>
      <c r="E761" s="529"/>
      <c r="F761" s="529"/>
      <c r="G761" s="529"/>
      <c r="H761" s="529"/>
      <c r="I761" s="454"/>
      <c r="J761" s="454"/>
      <c r="K761" s="454"/>
      <c r="L761" s="454"/>
      <c r="M761" s="454"/>
      <c r="N761" s="454"/>
      <c r="O761" s="454"/>
      <c r="P761" s="454"/>
      <c r="Q761" s="454"/>
      <c r="R761" s="454"/>
      <c r="S761" s="454"/>
      <c r="T761" s="454"/>
      <c r="U761" s="454"/>
      <c r="V761" s="454"/>
      <c r="W761" s="454"/>
      <c r="X761" s="454"/>
      <c r="Y761" s="454"/>
      <c r="Z761" s="454"/>
      <c r="AA761" s="454"/>
    </row>
    <row r="762" spans="1:27" ht="15.6">
      <c r="A762" s="529"/>
      <c r="B762" s="529"/>
      <c r="C762" s="529"/>
      <c r="D762" s="529"/>
      <c r="E762" s="529"/>
      <c r="F762" s="529"/>
      <c r="G762" s="529"/>
      <c r="H762" s="529"/>
      <c r="I762" s="454"/>
      <c r="J762" s="454"/>
      <c r="K762" s="454"/>
      <c r="L762" s="454"/>
      <c r="M762" s="454"/>
      <c r="N762" s="454"/>
      <c r="O762" s="454"/>
      <c r="P762" s="454"/>
      <c r="Q762" s="454"/>
      <c r="R762" s="454"/>
      <c r="S762" s="454"/>
      <c r="T762" s="454"/>
      <c r="U762" s="454"/>
      <c r="V762" s="454"/>
      <c r="W762" s="454"/>
      <c r="X762" s="454"/>
      <c r="Y762" s="454"/>
      <c r="Z762" s="454"/>
      <c r="AA762" s="454"/>
    </row>
    <row r="763" spans="1:27" ht="15.6">
      <c r="A763" s="529"/>
      <c r="B763" s="529"/>
      <c r="C763" s="529"/>
      <c r="D763" s="529"/>
      <c r="E763" s="529"/>
      <c r="F763" s="529"/>
      <c r="G763" s="529"/>
      <c r="H763" s="529"/>
      <c r="I763" s="454"/>
      <c r="J763" s="454"/>
      <c r="K763" s="454"/>
      <c r="L763" s="454"/>
      <c r="M763" s="454"/>
      <c r="N763" s="454"/>
      <c r="O763" s="454"/>
      <c r="P763" s="454"/>
      <c r="Q763" s="454"/>
      <c r="R763" s="454"/>
      <c r="S763" s="454"/>
      <c r="T763" s="454"/>
      <c r="U763" s="454"/>
      <c r="V763" s="454"/>
      <c r="W763" s="454"/>
      <c r="X763" s="454"/>
      <c r="Y763" s="454"/>
      <c r="Z763" s="454"/>
      <c r="AA763" s="454"/>
    </row>
    <row r="764" spans="1:27" ht="15.6">
      <c r="A764" s="529"/>
      <c r="B764" s="529"/>
      <c r="C764" s="529"/>
      <c r="D764" s="529"/>
      <c r="E764" s="529"/>
      <c r="F764" s="529"/>
      <c r="G764" s="529"/>
      <c r="H764" s="529"/>
      <c r="I764" s="454"/>
      <c r="J764" s="454"/>
      <c r="K764" s="454"/>
      <c r="L764" s="454"/>
      <c r="M764" s="454"/>
      <c r="N764" s="454"/>
      <c r="O764" s="454"/>
      <c r="P764" s="454"/>
      <c r="Q764" s="454"/>
      <c r="R764" s="454"/>
      <c r="S764" s="454"/>
      <c r="T764" s="454"/>
      <c r="U764" s="454"/>
      <c r="V764" s="454"/>
      <c r="W764" s="454"/>
      <c r="X764" s="454"/>
      <c r="Y764" s="454"/>
      <c r="Z764" s="454"/>
      <c r="AA764" s="454"/>
    </row>
    <row r="765" spans="1:27" ht="15.6">
      <c r="A765" s="529"/>
      <c r="B765" s="529"/>
      <c r="C765" s="529"/>
      <c r="D765" s="529"/>
      <c r="E765" s="529"/>
      <c r="F765" s="529"/>
      <c r="G765" s="529"/>
      <c r="H765" s="529"/>
      <c r="I765" s="454"/>
      <c r="J765" s="454"/>
      <c r="K765" s="454"/>
      <c r="L765" s="454"/>
      <c r="M765" s="454"/>
      <c r="N765" s="454"/>
      <c r="O765" s="454"/>
      <c r="P765" s="454"/>
      <c r="Q765" s="454"/>
      <c r="R765" s="454"/>
      <c r="S765" s="454"/>
      <c r="T765" s="454"/>
      <c r="U765" s="454"/>
      <c r="V765" s="454"/>
      <c r="W765" s="454"/>
      <c r="X765" s="454"/>
      <c r="Y765" s="454"/>
      <c r="Z765" s="454"/>
      <c r="AA765" s="454"/>
    </row>
    <row r="766" spans="1:27" ht="15.6">
      <c r="A766" s="529"/>
      <c r="B766" s="529"/>
      <c r="C766" s="529"/>
      <c r="D766" s="529"/>
      <c r="E766" s="529"/>
      <c r="F766" s="529"/>
      <c r="G766" s="529"/>
      <c r="H766" s="529"/>
      <c r="I766" s="454"/>
      <c r="J766" s="454"/>
      <c r="K766" s="454"/>
      <c r="L766" s="454"/>
      <c r="M766" s="454"/>
      <c r="N766" s="454"/>
      <c r="O766" s="454"/>
      <c r="P766" s="454"/>
      <c r="Q766" s="454"/>
      <c r="R766" s="454"/>
      <c r="S766" s="454"/>
      <c r="T766" s="454"/>
      <c r="U766" s="454"/>
      <c r="V766" s="454"/>
      <c r="W766" s="454"/>
      <c r="X766" s="454"/>
      <c r="Y766" s="454"/>
      <c r="Z766" s="454"/>
      <c r="AA766" s="454"/>
    </row>
    <row r="767" spans="1:27" ht="15.6">
      <c r="A767" s="529"/>
      <c r="B767" s="529"/>
      <c r="C767" s="529"/>
      <c r="D767" s="529"/>
      <c r="E767" s="529"/>
      <c r="F767" s="529"/>
      <c r="G767" s="529"/>
      <c r="H767" s="529"/>
      <c r="I767" s="454"/>
      <c r="J767" s="454"/>
      <c r="K767" s="454"/>
      <c r="L767" s="454"/>
      <c r="M767" s="454"/>
      <c r="N767" s="454"/>
      <c r="O767" s="454"/>
      <c r="P767" s="454"/>
      <c r="Q767" s="454"/>
      <c r="R767" s="454"/>
      <c r="S767" s="454"/>
      <c r="T767" s="454"/>
      <c r="U767" s="454"/>
      <c r="V767" s="454"/>
      <c r="W767" s="454"/>
      <c r="X767" s="454"/>
      <c r="Y767" s="454"/>
      <c r="Z767" s="454"/>
      <c r="AA767" s="454"/>
    </row>
    <row r="768" spans="1:27" ht="15.6">
      <c r="A768" s="529"/>
      <c r="B768" s="529"/>
      <c r="C768" s="529"/>
      <c r="D768" s="529"/>
      <c r="E768" s="529"/>
      <c r="F768" s="529"/>
      <c r="G768" s="529"/>
      <c r="H768" s="529"/>
      <c r="I768" s="454"/>
      <c r="J768" s="454"/>
      <c r="K768" s="454"/>
      <c r="L768" s="454"/>
      <c r="M768" s="454"/>
      <c r="N768" s="454"/>
      <c r="O768" s="454"/>
      <c r="P768" s="454"/>
      <c r="Q768" s="454"/>
      <c r="R768" s="454"/>
      <c r="S768" s="454"/>
      <c r="T768" s="454"/>
      <c r="U768" s="454"/>
      <c r="V768" s="454"/>
      <c r="W768" s="454"/>
      <c r="X768" s="454"/>
      <c r="Y768" s="454"/>
      <c r="Z768" s="454"/>
      <c r="AA768" s="454"/>
    </row>
    <row r="769" spans="1:27" ht="15.6">
      <c r="A769" s="529"/>
      <c r="B769" s="529"/>
      <c r="C769" s="529"/>
      <c r="D769" s="529"/>
      <c r="E769" s="529"/>
      <c r="F769" s="529"/>
      <c r="G769" s="529"/>
      <c r="H769" s="529"/>
      <c r="I769" s="454"/>
      <c r="J769" s="454"/>
      <c r="K769" s="454"/>
      <c r="L769" s="454"/>
      <c r="M769" s="454"/>
      <c r="N769" s="454"/>
      <c r="O769" s="454"/>
      <c r="P769" s="454"/>
      <c r="Q769" s="454"/>
      <c r="R769" s="454"/>
      <c r="S769" s="454"/>
      <c r="T769" s="454"/>
      <c r="U769" s="454"/>
      <c r="V769" s="454"/>
      <c r="W769" s="454"/>
      <c r="X769" s="454"/>
      <c r="Y769" s="454"/>
      <c r="Z769" s="454"/>
      <c r="AA769" s="454"/>
    </row>
    <row r="770" spans="1:27" ht="15.6">
      <c r="A770" s="529"/>
      <c r="B770" s="529"/>
      <c r="C770" s="529"/>
      <c r="D770" s="529"/>
      <c r="E770" s="529"/>
      <c r="F770" s="529"/>
      <c r="G770" s="529"/>
      <c r="H770" s="529"/>
      <c r="I770" s="454"/>
      <c r="J770" s="454"/>
      <c r="K770" s="454"/>
      <c r="L770" s="454"/>
      <c r="M770" s="454"/>
      <c r="N770" s="454"/>
      <c r="O770" s="454"/>
      <c r="P770" s="454"/>
      <c r="Q770" s="454"/>
      <c r="R770" s="454"/>
      <c r="S770" s="454"/>
      <c r="T770" s="454"/>
      <c r="U770" s="454"/>
      <c r="V770" s="454"/>
      <c r="W770" s="454"/>
      <c r="X770" s="454"/>
      <c r="Y770" s="454"/>
      <c r="Z770" s="454"/>
      <c r="AA770" s="454"/>
    </row>
    <row r="771" spans="1:27" ht="15.6">
      <c r="A771" s="529"/>
      <c r="B771" s="529"/>
      <c r="C771" s="529"/>
      <c r="D771" s="529"/>
      <c r="E771" s="529"/>
      <c r="F771" s="529"/>
      <c r="G771" s="529"/>
      <c r="H771" s="529"/>
      <c r="I771" s="454"/>
      <c r="J771" s="454"/>
      <c r="K771" s="454"/>
      <c r="L771" s="454"/>
      <c r="M771" s="454"/>
      <c r="N771" s="454"/>
      <c r="O771" s="454"/>
      <c r="P771" s="454"/>
      <c r="Q771" s="454"/>
      <c r="R771" s="454"/>
      <c r="S771" s="454"/>
      <c r="T771" s="454"/>
      <c r="U771" s="454"/>
      <c r="V771" s="454"/>
      <c r="W771" s="454"/>
      <c r="X771" s="454"/>
      <c r="Y771" s="454"/>
      <c r="Z771" s="454"/>
      <c r="AA771" s="454"/>
    </row>
    <row r="772" spans="1:27" ht="15.6">
      <c r="A772" s="529"/>
      <c r="B772" s="529"/>
      <c r="C772" s="529"/>
      <c r="D772" s="529"/>
      <c r="E772" s="529"/>
      <c r="F772" s="529"/>
      <c r="G772" s="529"/>
      <c r="H772" s="529"/>
      <c r="I772" s="454"/>
      <c r="J772" s="454"/>
      <c r="K772" s="454"/>
      <c r="L772" s="454"/>
      <c r="M772" s="454"/>
      <c r="N772" s="454"/>
      <c r="O772" s="454"/>
      <c r="P772" s="454"/>
      <c r="Q772" s="454"/>
      <c r="R772" s="454"/>
      <c r="S772" s="454"/>
      <c r="T772" s="454"/>
      <c r="U772" s="454"/>
      <c r="V772" s="454"/>
      <c r="W772" s="454"/>
      <c r="X772" s="454"/>
      <c r="Y772" s="454"/>
      <c r="Z772" s="454"/>
      <c r="AA772" s="454"/>
    </row>
    <row r="773" spans="1:27" ht="15.6">
      <c r="A773" s="529"/>
      <c r="B773" s="529"/>
      <c r="C773" s="529"/>
      <c r="D773" s="529"/>
      <c r="E773" s="529"/>
      <c r="F773" s="529"/>
      <c r="G773" s="529"/>
      <c r="H773" s="529"/>
      <c r="I773" s="454"/>
      <c r="J773" s="454"/>
      <c r="K773" s="454"/>
      <c r="L773" s="454"/>
      <c r="M773" s="454"/>
      <c r="N773" s="454"/>
      <c r="O773" s="454"/>
      <c r="P773" s="454"/>
      <c r="Q773" s="454"/>
      <c r="R773" s="454"/>
      <c r="S773" s="454"/>
      <c r="T773" s="454"/>
      <c r="U773" s="454"/>
      <c r="V773" s="454"/>
      <c r="W773" s="454"/>
      <c r="X773" s="454"/>
      <c r="Y773" s="454"/>
      <c r="Z773" s="454"/>
      <c r="AA773" s="454"/>
    </row>
    <row r="774" spans="1:27" ht="15.6">
      <c r="A774" s="529"/>
      <c r="B774" s="529"/>
      <c r="C774" s="529"/>
      <c r="D774" s="529"/>
      <c r="E774" s="529"/>
      <c r="F774" s="529"/>
      <c r="G774" s="529"/>
      <c r="H774" s="529"/>
      <c r="I774" s="454"/>
      <c r="J774" s="454"/>
      <c r="K774" s="454"/>
      <c r="L774" s="454"/>
      <c r="M774" s="454"/>
      <c r="N774" s="454"/>
      <c r="O774" s="454"/>
      <c r="P774" s="454"/>
      <c r="Q774" s="454"/>
      <c r="R774" s="454"/>
      <c r="S774" s="454"/>
      <c r="T774" s="454"/>
      <c r="U774" s="454"/>
      <c r="V774" s="454"/>
      <c r="W774" s="454"/>
      <c r="X774" s="454"/>
      <c r="Y774" s="454"/>
      <c r="Z774" s="454"/>
      <c r="AA774" s="454"/>
    </row>
    <row r="775" spans="1:27" ht="15.6">
      <c r="A775" s="529"/>
      <c r="B775" s="529"/>
      <c r="C775" s="529"/>
      <c r="D775" s="529"/>
      <c r="E775" s="529"/>
      <c r="F775" s="529"/>
      <c r="G775" s="529"/>
      <c r="H775" s="529"/>
      <c r="I775" s="454"/>
      <c r="J775" s="454"/>
      <c r="K775" s="454"/>
      <c r="L775" s="454"/>
      <c r="M775" s="454"/>
      <c r="N775" s="454"/>
      <c r="O775" s="454"/>
      <c r="P775" s="454"/>
      <c r="Q775" s="454"/>
      <c r="R775" s="454"/>
      <c r="S775" s="454"/>
      <c r="T775" s="454"/>
      <c r="U775" s="454"/>
      <c r="V775" s="454"/>
      <c r="W775" s="454"/>
      <c r="X775" s="454"/>
      <c r="Y775" s="454"/>
      <c r="Z775" s="454"/>
      <c r="AA775" s="454"/>
    </row>
    <row r="776" spans="1:27" ht="15.6">
      <c r="A776" s="529"/>
      <c r="B776" s="529"/>
      <c r="C776" s="529"/>
      <c r="D776" s="529"/>
      <c r="E776" s="529"/>
      <c r="F776" s="529"/>
      <c r="G776" s="529"/>
      <c r="H776" s="529"/>
      <c r="I776" s="454"/>
      <c r="J776" s="454"/>
      <c r="K776" s="454"/>
      <c r="L776" s="454"/>
      <c r="M776" s="454"/>
      <c r="N776" s="454"/>
      <c r="O776" s="454"/>
      <c r="P776" s="454"/>
      <c r="Q776" s="454"/>
      <c r="R776" s="454"/>
      <c r="S776" s="454"/>
      <c r="T776" s="454"/>
      <c r="U776" s="454"/>
      <c r="V776" s="454"/>
      <c r="W776" s="454"/>
      <c r="X776" s="454"/>
      <c r="Y776" s="454"/>
      <c r="Z776" s="454"/>
      <c r="AA776" s="454"/>
    </row>
    <row r="777" spans="1:27" ht="15.6">
      <c r="A777" s="529"/>
      <c r="B777" s="529"/>
      <c r="C777" s="529"/>
      <c r="D777" s="529"/>
      <c r="E777" s="529"/>
      <c r="F777" s="529"/>
      <c r="G777" s="529"/>
      <c r="H777" s="529"/>
      <c r="I777" s="454"/>
      <c r="J777" s="454"/>
      <c r="K777" s="454"/>
      <c r="L777" s="454"/>
      <c r="M777" s="454"/>
      <c r="N777" s="454"/>
      <c r="O777" s="454"/>
      <c r="P777" s="454"/>
      <c r="Q777" s="454"/>
      <c r="R777" s="454"/>
      <c r="S777" s="454"/>
      <c r="T777" s="454"/>
      <c r="U777" s="454"/>
      <c r="V777" s="454"/>
      <c r="W777" s="454"/>
      <c r="X777" s="454"/>
      <c r="Y777" s="454"/>
      <c r="Z777" s="454"/>
      <c r="AA777" s="454"/>
    </row>
    <row r="778" spans="1:27" ht="15.6">
      <c r="A778" s="529"/>
      <c r="B778" s="529"/>
      <c r="C778" s="529"/>
      <c r="D778" s="529"/>
      <c r="E778" s="529"/>
      <c r="F778" s="529"/>
      <c r="G778" s="529"/>
      <c r="H778" s="529"/>
      <c r="I778" s="454"/>
      <c r="J778" s="454"/>
      <c r="K778" s="454"/>
      <c r="L778" s="454"/>
      <c r="M778" s="454"/>
      <c r="N778" s="454"/>
      <c r="O778" s="454"/>
      <c r="P778" s="454"/>
      <c r="Q778" s="454"/>
      <c r="R778" s="454"/>
      <c r="S778" s="454"/>
      <c r="T778" s="454"/>
      <c r="U778" s="454"/>
      <c r="V778" s="454"/>
      <c r="W778" s="454"/>
      <c r="X778" s="454"/>
      <c r="Y778" s="454"/>
      <c r="Z778" s="454"/>
      <c r="AA778" s="454"/>
    </row>
    <row r="779" spans="1:27" ht="15.6">
      <c r="A779" s="529"/>
      <c r="B779" s="529"/>
      <c r="C779" s="529"/>
      <c r="D779" s="529"/>
      <c r="E779" s="529"/>
      <c r="F779" s="529"/>
      <c r="G779" s="529"/>
      <c r="H779" s="529"/>
      <c r="I779" s="454"/>
      <c r="J779" s="454"/>
      <c r="K779" s="454"/>
      <c r="L779" s="454"/>
      <c r="M779" s="454"/>
      <c r="N779" s="454"/>
      <c r="O779" s="454"/>
      <c r="P779" s="454"/>
      <c r="Q779" s="454"/>
      <c r="R779" s="454"/>
      <c r="S779" s="454"/>
      <c r="T779" s="454"/>
      <c r="U779" s="454"/>
      <c r="V779" s="454"/>
      <c r="W779" s="454"/>
      <c r="X779" s="454"/>
      <c r="Y779" s="454"/>
      <c r="Z779" s="454"/>
      <c r="AA779" s="454"/>
    </row>
    <row r="780" spans="1:27" ht="15.6">
      <c r="A780" s="529"/>
      <c r="B780" s="529"/>
      <c r="C780" s="529"/>
      <c r="D780" s="529"/>
      <c r="E780" s="529"/>
      <c r="F780" s="529"/>
      <c r="G780" s="529"/>
      <c r="H780" s="529"/>
      <c r="I780" s="454"/>
      <c r="J780" s="454"/>
      <c r="K780" s="454"/>
      <c r="L780" s="454"/>
      <c r="M780" s="454"/>
      <c r="N780" s="454"/>
      <c r="O780" s="454"/>
      <c r="P780" s="454"/>
      <c r="Q780" s="454"/>
      <c r="R780" s="454"/>
      <c r="S780" s="454"/>
      <c r="T780" s="454"/>
      <c r="U780" s="454"/>
      <c r="V780" s="454"/>
      <c r="W780" s="454"/>
      <c r="X780" s="454"/>
      <c r="Y780" s="454"/>
      <c r="Z780" s="454"/>
      <c r="AA780" s="454"/>
    </row>
    <row r="781" spans="1:27" ht="15.6">
      <c r="A781" s="529"/>
      <c r="B781" s="529"/>
      <c r="C781" s="529"/>
      <c r="D781" s="529"/>
      <c r="E781" s="529"/>
      <c r="F781" s="529"/>
      <c r="G781" s="529"/>
      <c r="H781" s="529"/>
      <c r="I781" s="454"/>
      <c r="J781" s="454"/>
      <c r="K781" s="454"/>
      <c r="L781" s="454"/>
      <c r="M781" s="454"/>
      <c r="N781" s="454"/>
      <c r="O781" s="454"/>
      <c r="P781" s="454"/>
      <c r="Q781" s="454"/>
      <c r="R781" s="454"/>
      <c r="S781" s="454"/>
      <c r="T781" s="454"/>
      <c r="U781" s="454"/>
      <c r="V781" s="454"/>
      <c r="W781" s="454"/>
      <c r="X781" s="454"/>
      <c r="Y781" s="454"/>
      <c r="Z781" s="454"/>
      <c r="AA781" s="454"/>
    </row>
    <row r="782" spans="1:27" ht="15.6">
      <c r="A782" s="529"/>
      <c r="B782" s="529"/>
      <c r="C782" s="529"/>
      <c r="D782" s="529"/>
      <c r="E782" s="529"/>
      <c r="F782" s="529"/>
      <c r="G782" s="529"/>
      <c r="H782" s="529"/>
      <c r="I782" s="454"/>
      <c r="J782" s="454"/>
      <c r="K782" s="454"/>
      <c r="L782" s="454"/>
      <c r="M782" s="454"/>
      <c r="N782" s="454"/>
      <c r="O782" s="454"/>
      <c r="P782" s="454"/>
      <c r="Q782" s="454"/>
      <c r="R782" s="454"/>
      <c r="S782" s="454"/>
      <c r="T782" s="454"/>
      <c r="U782" s="454"/>
      <c r="V782" s="454"/>
      <c r="W782" s="454"/>
      <c r="X782" s="454"/>
      <c r="Y782" s="454"/>
      <c r="Z782" s="454"/>
      <c r="AA782" s="454"/>
    </row>
    <row r="783" spans="1:27" ht="15.6">
      <c r="A783" s="529"/>
      <c r="B783" s="529"/>
      <c r="C783" s="529"/>
      <c r="D783" s="529"/>
      <c r="E783" s="529"/>
      <c r="F783" s="529"/>
      <c r="G783" s="529"/>
      <c r="H783" s="529"/>
      <c r="I783" s="454"/>
      <c r="J783" s="454"/>
      <c r="K783" s="454"/>
      <c r="L783" s="454"/>
      <c r="M783" s="454"/>
      <c r="N783" s="454"/>
      <c r="O783" s="454"/>
      <c r="P783" s="454"/>
      <c r="Q783" s="454"/>
      <c r="R783" s="454"/>
      <c r="S783" s="454"/>
      <c r="T783" s="454"/>
      <c r="U783" s="454"/>
      <c r="V783" s="454"/>
      <c r="W783" s="454"/>
      <c r="X783" s="454"/>
      <c r="Y783" s="454"/>
      <c r="Z783" s="454"/>
      <c r="AA783" s="454"/>
    </row>
    <row r="784" spans="1:27" ht="15.6">
      <c r="A784" s="529"/>
      <c r="B784" s="529"/>
      <c r="C784" s="529"/>
      <c r="D784" s="529"/>
      <c r="E784" s="529"/>
      <c r="F784" s="529"/>
      <c r="G784" s="529"/>
      <c r="H784" s="529"/>
      <c r="I784" s="454"/>
      <c r="J784" s="454"/>
      <c r="K784" s="454"/>
      <c r="L784" s="454"/>
      <c r="M784" s="454"/>
      <c r="N784" s="454"/>
      <c r="O784" s="454"/>
      <c r="P784" s="454"/>
      <c r="Q784" s="454"/>
      <c r="R784" s="454"/>
      <c r="S784" s="454"/>
      <c r="T784" s="454"/>
      <c r="U784" s="454"/>
      <c r="V784" s="454"/>
      <c r="W784" s="454"/>
      <c r="X784" s="454"/>
      <c r="Y784" s="454"/>
      <c r="Z784" s="454"/>
      <c r="AA784" s="454"/>
    </row>
    <row r="785" spans="1:27" ht="15.6">
      <c r="A785" s="529"/>
      <c r="B785" s="529"/>
      <c r="C785" s="529"/>
      <c r="D785" s="529"/>
      <c r="E785" s="529"/>
      <c r="F785" s="529"/>
      <c r="G785" s="529"/>
      <c r="H785" s="529"/>
      <c r="I785" s="454"/>
      <c r="J785" s="454"/>
      <c r="K785" s="454"/>
      <c r="L785" s="454"/>
      <c r="M785" s="454"/>
      <c r="N785" s="454"/>
      <c r="O785" s="454"/>
      <c r="P785" s="454"/>
      <c r="Q785" s="454"/>
      <c r="R785" s="454"/>
      <c r="S785" s="454"/>
      <c r="T785" s="454"/>
      <c r="U785" s="454"/>
      <c r="V785" s="454"/>
      <c r="W785" s="454"/>
      <c r="X785" s="454"/>
      <c r="Y785" s="454"/>
      <c r="Z785" s="454"/>
      <c r="AA785" s="454"/>
    </row>
    <row r="786" spans="1:27" ht="15.6">
      <c r="A786" s="529"/>
      <c r="B786" s="529"/>
      <c r="C786" s="529"/>
      <c r="D786" s="529"/>
      <c r="E786" s="529"/>
      <c r="F786" s="529"/>
      <c r="G786" s="529"/>
      <c r="H786" s="529"/>
      <c r="I786" s="454"/>
      <c r="J786" s="454"/>
      <c r="K786" s="454"/>
      <c r="L786" s="454"/>
      <c r="M786" s="454"/>
      <c r="N786" s="454"/>
      <c r="O786" s="454"/>
      <c r="P786" s="454"/>
      <c r="Q786" s="454"/>
      <c r="R786" s="454"/>
      <c r="S786" s="454"/>
      <c r="T786" s="454"/>
      <c r="U786" s="454"/>
      <c r="V786" s="454"/>
      <c r="W786" s="454"/>
      <c r="X786" s="454"/>
      <c r="Y786" s="454"/>
      <c r="Z786" s="454"/>
      <c r="AA786" s="454"/>
    </row>
    <row r="787" spans="1:27" ht="15.6">
      <c r="A787" s="529"/>
      <c r="B787" s="529"/>
      <c r="C787" s="529"/>
      <c r="D787" s="529"/>
      <c r="E787" s="529"/>
      <c r="F787" s="529"/>
      <c r="G787" s="529"/>
      <c r="H787" s="529"/>
      <c r="I787" s="454"/>
      <c r="J787" s="454"/>
      <c r="K787" s="454"/>
      <c r="L787" s="454"/>
      <c r="M787" s="454"/>
      <c r="N787" s="454"/>
      <c r="O787" s="454"/>
      <c r="P787" s="454"/>
      <c r="Q787" s="454"/>
      <c r="R787" s="454"/>
      <c r="S787" s="454"/>
      <c r="T787" s="454"/>
      <c r="U787" s="454"/>
      <c r="V787" s="454"/>
      <c r="W787" s="454"/>
      <c r="X787" s="454"/>
      <c r="Y787" s="454"/>
      <c r="Z787" s="454"/>
      <c r="AA787" s="454"/>
    </row>
    <row r="788" spans="1:27" ht="15.6">
      <c r="A788" s="529"/>
      <c r="B788" s="529"/>
      <c r="C788" s="529"/>
      <c r="D788" s="529"/>
      <c r="E788" s="529"/>
      <c r="F788" s="529"/>
      <c r="G788" s="529"/>
      <c r="H788" s="529"/>
      <c r="I788" s="454"/>
      <c r="J788" s="454"/>
      <c r="K788" s="454"/>
      <c r="L788" s="454"/>
      <c r="M788" s="454"/>
      <c r="N788" s="454"/>
      <c r="O788" s="454"/>
      <c r="P788" s="454"/>
      <c r="Q788" s="454"/>
      <c r="R788" s="454"/>
      <c r="S788" s="454"/>
      <c r="T788" s="454"/>
      <c r="U788" s="454"/>
      <c r="V788" s="454"/>
      <c r="W788" s="454"/>
      <c r="X788" s="454"/>
      <c r="Y788" s="454"/>
      <c r="Z788" s="454"/>
      <c r="AA788" s="454"/>
    </row>
    <row r="789" spans="1:27" ht="15.6">
      <c r="A789" s="529"/>
      <c r="B789" s="529"/>
      <c r="C789" s="529"/>
      <c r="D789" s="529"/>
      <c r="E789" s="529"/>
      <c r="F789" s="529"/>
      <c r="G789" s="529"/>
      <c r="H789" s="529"/>
      <c r="I789" s="454"/>
      <c r="J789" s="454"/>
      <c r="K789" s="454"/>
      <c r="L789" s="454"/>
      <c r="M789" s="454"/>
      <c r="N789" s="454"/>
      <c r="O789" s="454"/>
      <c r="P789" s="454"/>
      <c r="Q789" s="454"/>
      <c r="R789" s="454"/>
      <c r="S789" s="454"/>
      <c r="T789" s="454"/>
      <c r="U789" s="454"/>
      <c r="V789" s="454"/>
      <c r="W789" s="454"/>
      <c r="X789" s="454"/>
      <c r="Y789" s="454"/>
      <c r="Z789" s="454"/>
      <c r="AA789" s="454"/>
    </row>
    <row r="790" spans="1:27" ht="15.6">
      <c r="A790" s="529"/>
      <c r="B790" s="529"/>
      <c r="C790" s="529"/>
      <c r="D790" s="529"/>
      <c r="E790" s="529"/>
      <c r="F790" s="529"/>
      <c r="G790" s="529"/>
      <c r="H790" s="529"/>
      <c r="I790" s="454"/>
      <c r="J790" s="454"/>
      <c r="K790" s="454"/>
      <c r="L790" s="454"/>
      <c r="M790" s="454"/>
      <c r="N790" s="454"/>
      <c r="O790" s="454"/>
      <c r="P790" s="454"/>
      <c r="Q790" s="454"/>
      <c r="R790" s="454"/>
      <c r="S790" s="454"/>
      <c r="T790" s="454"/>
      <c r="U790" s="454"/>
      <c r="V790" s="454"/>
      <c r="W790" s="454"/>
      <c r="X790" s="454"/>
      <c r="Y790" s="454"/>
      <c r="Z790" s="454"/>
      <c r="AA790" s="454"/>
    </row>
    <row r="791" spans="1:27" ht="15.6">
      <c r="A791" s="529"/>
      <c r="B791" s="529"/>
      <c r="C791" s="529"/>
      <c r="D791" s="529"/>
      <c r="E791" s="529"/>
      <c r="F791" s="529"/>
      <c r="G791" s="529"/>
      <c r="H791" s="529"/>
      <c r="I791" s="454"/>
      <c r="J791" s="454"/>
      <c r="K791" s="454"/>
      <c r="L791" s="454"/>
      <c r="M791" s="454"/>
      <c r="N791" s="454"/>
      <c r="O791" s="454"/>
      <c r="P791" s="454"/>
      <c r="Q791" s="454"/>
      <c r="R791" s="454"/>
      <c r="S791" s="454"/>
      <c r="T791" s="454"/>
      <c r="U791" s="454"/>
      <c r="V791" s="454"/>
      <c r="W791" s="454"/>
      <c r="X791" s="454"/>
      <c r="Y791" s="454"/>
      <c r="Z791" s="454"/>
      <c r="AA791" s="454"/>
    </row>
    <row r="792" spans="1:27" ht="15.6">
      <c r="A792" s="529"/>
      <c r="B792" s="529"/>
      <c r="C792" s="529"/>
      <c r="D792" s="529"/>
      <c r="E792" s="529"/>
      <c r="F792" s="529"/>
      <c r="G792" s="529"/>
      <c r="H792" s="529"/>
      <c r="I792" s="454"/>
      <c r="J792" s="454"/>
      <c r="K792" s="454"/>
      <c r="L792" s="454"/>
      <c r="M792" s="454"/>
      <c r="N792" s="454"/>
      <c r="O792" s="454"/>
      <c r="P792" s="454"/>
      <c r="Q792" s="454"/>
      <c r="R792" s="454"/>
      <c r="S792" s="454"/>
      <c r="T792" s="454"/>
      <c r="U792" s="454"/>
      <c r="V792" s="454"/>
      <c r="W792" s="454"/>
      <c r="X792" s="454"/>
      <c r="Y792" s="454"/>
      <c r="Z792" s="454"/>
      <c r="AA792" s="454"/>
    </row>
    <row r="793" spans="1:27" ht="15.6">
      <c r="A793" s="529"/>
      <c r="B793" s="529"/>
      <c r="C793" s="529"/>
      <c r="D793" s="529"/>
      <c r="E793" s="529"/>
      <c r="F793" s="529"/>
      <c r="G793" s="529"/>
      <c r="H793" s="529"/>
      <c r="I793" s="454"/>
      <c r="J793" s="454"/>
      <c r="K793" s="454"/>
      <c r="L793" s="454"/>
      <c r="M793" s="454"/>
      <c r="N793" s="454"/>
      <c r="O793" s="454"/>
      <c r="P793" s="454"/>
      <c r="Q793" s="454"/>
      <c r="R793" s="454"/>
      <c r="S793" s="454"/>
      <c r="T793" s="454"/>
      <c r="U793" s="454"/>
      <c r="V793" s="454"/>
      <c r="W793" s="454"/>
      <c r="X793" s="454"/>
      <c r="Y793" s="454"/>
      <c r="Z793" s="454"/>
      <c r="AA793" s="454"/>
    </row>
    <row r="794" spans="1:27" ht="15.6">
      <c r="A794" s="529"/>
      <c r="B794" s="529"/>
      <c r="C794" s="529"/>
      <c r="D794" s="529"/>
      <c r="E794" s="529"/>
      <c r="F794" s="529"/>
      <c r="G794" s="529"/>
      <c r="H794" s="529"/>
      <c r="I794" s="454"/>
      <c r="J794" s="454"/>
      <c r="K794" s="454"/>
      <c r="L794" s="454"/>
      <c r="M794" s="454"/>
      <c r="N794" s="454"/>
      <c r="O794" s="454"/>
      <c r="P794" s="454"/>
      <c r="Q794" s="454"/>
      <c r="R794" s="454"/>
      <c r="S794" s="454"/>
      <c r="T794" s="454"/>
      <c r="U794" s="454"/>
      <c r="V794" s="454"/>
      <c r="W794" s="454"/>
      <c r="X794" s="454"/>
      <c r="Y794" s="454"/>
      <c r="Z794" s="454"/>
      <c r="AA794" s="454"/>
    </row>
    <row r="795" spans="1:27" ht="15.6">
      <c r="A795" s="529"/>
      <c r="B795" s="529"/>
      <c r="C795" s="529"/>
      <c r="D795" s="529"/>
      <c r="E795" s="529"/>
      <c r="F795" s="529"/>
      <c r="G795" s="529"/>
      <c r="H795" s="529"/>
      <c r="I795" s="454"/>
      <c r="J795" s="454"/>
      <c r="K795" s="454"/>
      <c r="L795" s="454"/>
      <c r="M795" s="454"/>
      <c r="N795" s="454"/>
      <c r="O795" s="454"/>
      <c r="P795" s="454"/>
      <c r="Q795" s="454"/>
      <c r="R795" s="454"/>
      <c r="S795" s="454"/>
      <c r="T795" s="454"/>
      <c r="U795" s="454"/>
      <c r="V795" s="454"/>
      <c r="W795" s="454"/>
      <c r="X795" s="454"/>
      <c r="Y795" s="454"/>
      <c r="Z795" s="454"/>
      <c r="AA795" s="454"/>
    </row>
    <row r="796" spans="1:27" ht="15.6">
      <c r="A796" s="529"/>
      <c r="B796" s="529"/>
      <c r="C796" s="529"/>
      <c r="D796" s="529"/>
      <c r="E796" s="529"/>
      <c r="F796" s="529"/>
      <c r="G796" s="529"/>
      <c r="H796" s="529"/>
      <c r="I796" s="454"/>
      <c r="J796" s="454"/>
      <c r="K796" s="454"/>
      <c r="L796" s="454"/>
      <c r="M796" s="454"/>
      <c r="N796" s="454"/>
      <c r="O796" s="454"/>
      <c r="P796" s="454"/>
      <c r="Q796" s="454"/>
      <c r="R796" s="454"/>
      <c r="S796" s="454"/>
      <c r="T796" s="454"/>
      <c r="U796" s="454"/>
      <c r="V796" s="454"/>
      <c r="W796" s="454"/>
      <c r="X796" s="454"/>
      <c r="Y796" s="454"/>
      <c r="Z796" s="454"/>
      <c r="AA796" s="454"/>
    </row>
    <row r="797" spans="1:27" ht="15.6">
      <c r="A797" s="529"/>
      <c r="B797" s="529"/>
      <c r="C797" s="529"/>
      <c r="D797" s="529"/>
      <c r="E797" s="529"/>
      <c r="F797" s="529"/>
      <c r="G797" s="529"/>
      <c r="H797" s="529"/>
      <c r="I797" s="454"/>
      <c r="J797" s="454"/>
      <c r="K797" s="454"/>
      <c r="L797" s="454"/>
      <c r="M797" s="454"/>
      <c r="N797" s="454"/>
      <c r="O797" s="454"/>
      <c r="P797" s="454"/>
      <c r="Q797" s="454"/>
      <c r="R797" s="454"/>
      <c r="S797" s="454"/>
      <c r="T797" s="454"/>
      <c r="U797" s="454"/>
      <c r="V797" s="454"/>
      <c r="W797" s="454"/>
      <c r="X797" s="454"/>
      <c r="Y797" s="454"/>
      <c r="Z797" s="454"/>
      <c r="AA797" s="454"/>
    </row>
    <row r="798" spans="1:27" ht="15.6">
      <c r="A798" s="529"/>
      <c r="B798" s="529"/>
      <c r="C798" s="529"/>
      <c r="D798" s="529"/>
      <c r="E798" s="529"/>
      <c r="F798" s="529"/>
      <c r="G798" s="529"/>
      <c r="H798" s="529"/>
      <c r="I798" s="454"/>
      <c r="J798" s="454"/>
      <c r="K798" s="454"/>
      <c r="L798" s="454"/>
      <c r="M798" s="454"/>
      <c r="N798" s="454"/>
      <c r="O798" s="454"/>
      <c r="P798" s="454"/>
      <c r="Q798" s="454"/>
      <c r="R798" s="454"/>
      <c r="S798" s="454"/>
      <c r="T798" s="454"/>
      <c r="U798" s="454"/>
      <c r="V798" s="454"/>
      <c r="W798" s="454"/>
      <c r="X798" s="454"/>
      <c r="Y798" s="454"/>
      <c r="Z798" s="454"/>
      <c r="AA798" s="454"/>
    </row>
    <row r="799" spans="1:27" ht="15.6">
      <c r="A799" s="529"/>
      <c r="B799" s="529"/>
      <c r="C799" s="529"/>
      <c r="D799" s="529"/>
      <c r="E799" s="529"/>
      <c r="F799" s="529"/>
      <c r="G799" s="529"/>
      <c r="H799" s="529"/>
      <c r="I799" s="454"/>
      <c r="J799" s="454"/>
      <c r="K799" s="454"/>
      <c r="L799" s="454"/>
      <c r="M799" s="454"/>
      <c r="N799" s="454"/>
      <c r="O799" s="454"/>
      <c r="P799" s="454"/>
      <c r="Q799" s="454"/>
      <c r="R799" s="454"/>
      <c r="S799" s="454"/>
      <c r="T799" s="454"/>
      <c r="U799" s="454"/>
      <c r="V799" s="454"/>
      <c r="W799" s="454"/>
      <c r="X799" s="454"/>
      <c r="Y799" s="454"/>
      <c r="Z799" s="454"/>
      <c r="AA799" s="454"/>
    </row>
    <row r="800" spans="1:27" ht="15.6">
      <c r="A800" s="529"/>
      <c r="B800" s="529"/>
      <c r="C800" s="529"/>
      <c r="D800" s="529"/>
      <c r="E800" s="529"/>
      <c r="F800" s="529"/>
      <c r="G800" s="529"/>
      <c r="H800" s="529"/>
      <c r="I800" s="454"/>
      <c r="J800" s="454"/>
      <c r="K800" s="454"/>
      <c r="L800" s="454"/>
      <c r="M800" s="454"/>
      <c r="N800" s="454"/>
      <c r="O800" s="454"/>
      <c r="P800" s="454"/>
      <c r="Q800" s="454"/>
      <c r="R800" s="454"/>
      <c r="S800" s="454"/>
      <c r="T800" s="454"/>
      <c r="U800" s="454"/>
      <c r="V800" s="454"/>
      <c r="W800" s="454"/>
      <c r="X800" s="454"/>
      <c r="Y800" s="454"/>
      <c r="Z800" s="454"/>
      <c r="AA800" s="454"/>
    </row>
    <row r="801" spans="1:27" ht="15.6">
      <c r="A801" s="529"/>
      <c r="B801" s="529"/>
      <c r="C801" s="529"/>
      <c r="D801" s="529"/>
      <c r="E801" s="529"/>
      <c r="F801" s="529"/>
      <c r="G801" s="529"/>
      <c r="H801" s="529"/>
      <c r="I801" s="454"/>
      <c r="J801" s="454"/>
      <c r="K801" s="454"/>
      <c r="L801" s="454"/>
      <c r="M801" s="454"/>
      <c r="N801" s="454"/>
      <c r="O801" s="454"/>
      <c r="P801" s="454"/>
      <c r="Q801" s="454"/>
      <c r="R801" s="454"/>
      <c r="S801" s="454"/>
      <c r="T801" s="454"/>
      <c r="U801" s="454"/>
      <c r="V801" s="454"/>
      <c r="W801" s="454"/>
      <c r="X801" s="454"/>
      <c r="Y801" s="454"/>
      <c r="Z801" s="454"/>
      <c r="AA801" s="454"/>
    </row>
    <row r="802" spans="1:27" ht="15.6">
      <c r="A802" s="529"/>
      <c r="B802" s="529"/>
      <c r="C802" s="529"/>
      <c r="D802" s="529"/>
      <c r="E802" s="529"/>
      <c r="F802" s="529"/>
      <c r="G802" s="529"/>
      <c r="H802" s="529"/>
      <c r="I802" s="454"/>
      <c r="J802" s="454"/>
      <c r="K802" s="454"/>
      <c r="L802" s="454"/>
      <c r="M802" s="454"/>
      <c r="N802" s="454"/>
      <c r="O802" s="454"/>
      <c r="P802" s="454"/>
      <c r="Q802" s="454"/>
      <c r="R802" s="454"/>
      <c r="S802" s="454"/>
      <c r="T802" s="454"/>
      <c r="U802" s="454"/>
      <c r="V802" s="454"/>
      <c r="W802" s="454"/>
      <c r="X802" s="454"/>
      <c r="Y802" s="454"/>
      <c r="Z802" s="454"/>
      <c r="AA802" s="454"/>
    </row>
    <row r="803" spans="1:27" ht="15.6">
      <c r="A803" s="529"/>
      <c r="B803" s="529"/>
      <c r="C803" s="529"/>
      <c r="D803" s="529"/>
      <c r="E803" s="529"/>
      <c r="F803" s="529"/>
      <c r="G803" s="529"/>
      <c r="H803" s="529"/>
      <c r="I803" s="454"/>
      <c r="J803" s="454"/>
      <c r="K803" s="454"/>
      <c r="L803" s="454"/>
      <c r="M803" s="454"/>
      <c r="N803" s="454"/>
      <c r="O803" s="454"/>
      <c r="P803" s="454"/>
      <c r="Q803" s="454"/>
      <c r="R803" s="454"/>
      <c r="S803" s="454"/>
      <c r="T803" s="454"/>
      <c r="U803" s="454"/>
      <c r="V803" s="454"/>
      <c r="W803" s="454"/>
      <c r="X803" s="454"/>
      <c r="Y803" s="454"/>
      <c r="Z803" s="454"/>
      <c r="AA803" s="454"/>
    </row>
    <row r="804" spans="1:27" ht="15.6">
      <c r="A804" s="529"/>
      <c r="B804" s="529"/>
      <c r="C804" s="529"/>
      <c r="D804" s="529"/>
      <c r="E804" s="529"/>
      <c r="F804" s="529"/>
      <c r="G804" s="529"/>
      <c r="H804" s="529"/>
      <c r="I804" s="454"/>
      <c r="J804" s="454"/>
      <c r="K804" s="454"/>
      <c r="L804" s="454"/>
      <c r="M804" s="454"/>
      <c r="N804" s="454"/>
      <c r="O804" s="454"/>
      <c r="P804" s="454"/>
      <c r="Q804" s="454"/>
      <c r="R804" s="454"/>
      <c r="S804" s="454"/>
      <c r="T804" s="454"/>
      <c r="U804" s="454"/>
      <c r="V804" s="454"/>
      <c r="W804" s="454"/>
      <c r="X804" s="454"/>
      <c r="Y804" s="454"/>
      <c r="Z804" s="454"/>
      <c r="AA804" s="454"/>
    </row>
    <row r="805" spans="1:27" ht="15.6">
      <c r="A805" s="529"/>
      <c r="B805" s="529"/>
      <c r="C805" s="529"/>
      <c r="D805" s="529"/>
      <c r="E805" s="529"/>
      <c r="F805" s="529"/>
      <c r="G805" s="529"/>
      <c r="H805" s="529"/>
      <c r="I805" s="454"/>
      <c r="J805" s="454"/>
      <c r="K805" s="454"/>
      <c r="L805" s="454"/>
      <c r="M805" s="454"/>
      <c r="N805" s="454"/>
      <c r="O805" s="454"/>
      <c r="P805" s="454"/>
      <c r="Q805" s="454"/>
      <c r="R805" s="454"/>
      <c r="S805" s="454"/>
      <c r="T805" s="454"/>
      <c r="U805" s="454"/>
      <c r="V805" s="454"/>
      <c r="W805" s="454"/>
      <c r="X805" s="454"/>
      <c r="Y805" s="454"/>
      <c r="Z805" s="454"/>
      <c r="AA805" s="454"/>
    </row>
    <row r="806" spans="1:27" ht="15.6">
      <c r="A806" s="529"/>
      <c r="B806" s="529"/>
      <c r="C806" s="529"/>
      <c r="D806" s="529"/>
      <c r="E806" s="529"/>
      <c r="F806" s="529"/>
      <c r="G806" s="529"/>
      <c r="H806" s="529"/>
      <c r="I806" s="454"/>
      <c r="J806" s="454"/>
      <c r="K806" s="454"/>
      <c r="L806" s="454"/>
      <c r="M806" s="454"/>
      <c r="N806" s="454"/>
      <c r="O806" s="454"/>
      <c r="P806" s="454"/>
      <c r="Q806" s="454"/>
      <c r="R806" s="454"/>
      <c r="S806" s="454"/>
      <c r="T806" s="454"/>
      <c r="U806" s="454"/>
      <c r="V806" s="454"/>
      <c r="W806" s="454"/>
      <c r="X806" s="454"/>
      <c r="Y806" s="454"/>
      <c r="Z806" s="454"/>
      <c r="AA806" s="454"/>
    </row>
    <row r="807" spans="1:27" ht="15.6">
      <c r="A807" s="529"/>
      <c r="B807" s="529"/>
      <c r="C807" s="529"/>
      <c r="D807" s="529"/>
      <c r="E807" s="529"/>
      <c r="F807" s="529"/>
      <c r="G807" s="529"/>
      <c r="H807" s="529"/>
      <c r="I807" s="454"/>
      <c r="J807" s="454"/>
      <c r="K807" s="454"/>
      <c r="L807" s="454"/>
      <c r="M807" s="454"/>
      <c r="N807" s="454"/>
      <c r="O807" s="454"/>
      <c r="P807" s="454"/>
      <c r="Q807" s="454"/>
      <c r="R807" s="454"/>
      <c r="S807" s="454"/>
      <c r="T807" s="454"/>
      <c r="U807" s="454"/>
      <c r="V807" s="454"/>
      <c r="W807" s="454"/>
      <c r="X807" s="454"/>
      <c r="Y807" s="454"/>
      <c r="Z807" s="454"/>
      <c r="AA807" s="454"/>
    </row>
    <row r="808" spans="1:27" ht="15.6">
      <c r="A808" s="529"/>
      <c r="B808" s="529"/>
      <c r="C808" s="529"/>
      <c r="D808" s="529"/>
      <c r="E808" s="529"/>
      <c r="F808" s="529"/>
      <c r="G808" s="529"/>
      <c r="H808" s="529"/>
      <c r="I808" s="454"/>
      <c r="J808" s="454"/>
      <c r="K808" s="454"/>
      <c r="L808" s="454"/>
      <c r="M808" s="454"/>
      <c r="N808" s="454"/>
      <c r="O808" s="454"/>
      <c r="P808" s="454"/>
      <c r="Q808" s="454"/>
      <c r="R808" s="454"/>
      <c r="S808" s="454"/>
      <c r="T808" s="454"/>
      <c r="U808" s="454"/>
      <c r="V808" s="454"/>
      <c r="W808" s="454"/>
      <c r="X808" s="454"/>
      <c r="Y808" s="454"/>
      <c r="Z808" s="454"/>
      <c r="AA808" s="454"/>
    </row>
    <row r="809" spans="1:27" ht="15.6">
      <c r="A809" s="529"/>
      <c r="B809" s="529"/>
      <c r="C809" s="529"/>
      <c r="D809" s="529"/>
      <c r="E809" s="529"/>
      <c r="F809" s="529"/>
      <c r="G809" s="529"/>
      <c r="H809" s="529"/>
      <c r="I809" s="454"/>
      <c r="J809" s="454"/>
      <c r="K809" s="454"/>
      <c r="L809" s="454"/>
      <c r="M809" s="454"/>
      <c r="N809" s="454"/>
      <c r="O809" s="454"/>
      <c r="P809" s="454"/>
      <c r="Q809" s="454"/>
      <c r="R809" s="454"/>
      <c r="S809" s="454"/>
      <c r="T809" s="454"/>
      <c r="U809" s="454"/>
      <c r="V809" s="454"/>
      <c r="W809" s="454"/>
      <c r="X809" s="454"/>
      <c r="Y809" s="454"/>
      <c r="Z809" s="454"/>
      <c r="AA809" s="454"/>
    </row>
    <row r="810" spans="1:27" ht="15.6">
      <c r="A810" s="529"/>
      <c r="B810" s="529"/>
      <c r="C810" s="529"/>
      <c r="D810" s="529"/>
      <c r="E810" s="529"/>
      <c r="F810" s="529"/>
      <c r="G810" s="529"/>
      <c r="H810" s="529"/>
      <c r="I810" s="454"/>
      <c r="J810" s="454"/>
      <c r="K810" s="454"/>
      <c r="L810" s="454"/>
      <c r="M810" s="454"/>
      <c r="N810" s="454"/>
      <c r="O810" s="454"/>
      <c r="P810" s="454"/>
      <c r="Q810" s="454"/>
      <c r="R810" s="454"/>
      <c r="S810" s="454"/>
      <c r="T810" s="454"/>
      <c r="U810" s="454"/>
      <c r="V810" s="454"/>
      <c r="W810" s="454"/>
      <c r="X810" s="454"/>
      <c r="Y810" s="454"/>
      <c r="Z810" s="454"/>
      <c r="AA810" s="454"/>
    </row>
    <row r="811" spans="1:27" ht="15.6">
      <c r="A811" s="529"/>
      <c r="B811" s="529"/>
      <c r="C811" s="529"/>
      <c r="D811" s="529"/>
      <c r="E811" s="529"/>
      <c r="F811" s="529"/>
      <c r="G811" s="529"/>
      <c r="H811" s="529"/>
      <c r="I811" s="454"/>
      <c r="J811" s="454"/>
      <c r="K811" s="454"/>
      <c r="L811" s="454"/>
      <c r="M811" s="454"/>
      <c r="N811" s="454"/>
      <c r="O811" s="454"/>
      <c r="P811" s="454"/>
      <c r="Q811" s="454"/>
      <c r="R811" s="454"/>
      <c r="S811" s="454"/>
      <c r="T811" s="454"/>
      <c r="U811" s="454"/>
      <c r="V811" s="454"/>
      <c r="W811" s="454"/>
      <c r="X811" s="454"/>
      <c r="Y811" s="454"/>
      <c r="Z811" s="454"/>
      <c r="AA811" s="454"/>
    </row>
    <row r="812" spans="1:27" ht="15.6">
      <c r="A812" s="529"/>
      <c r="B812" s="529"/>
      <c r="C812" s="529"/>
      <c r="D812" s="529"/>
      <c r="E812" s="529"/>
      <c r="F812" s="529"/>
      <c r="G812" s="529"/>
      <c r="H812" s="529"/>
      <c r="I812" s="454"/>
      <c r="J812" s="454"/>
      <c r="K812" s="454"/>
      <c r="L812" s="454"/>
      <c r="M812" s="454"/>
      <c r="N812" s="454"/>
      <c r="O812" s="454"/>
      <c r="P812" s="454"/>
      <c r="Q812" s="454"/>
      <c r="R812" s="454"/>
      <c r="S812" s="454"/>
      <c r="T812" s="454"/>
      <c r="U812" s="454"/>
      <c r="V812" s="454"/>
      <c r="W812" s="454"/>
      <c r="X812" s="454"/>
      <c r="Y812" s="454"/>
      <c r="Z812" s="454"/>
      <c r="AA812" s="454"/>
    </row>
    <row r="813" spans="1:27" ht="15.6">
      <c r="A813" s="529"/>
      <c r="B813" s="529"/>
      <c r="C813" s="529"/>
      <c r="D813" s="529"/>
      <c r="E813" s="529"/>
      <c r="F813" s="529"/>
      <c r="G813" s="529"/>
      <c r="H813" s="529"/>
      <c r="I813" s="454"/>
      <c r="J813" s="454"/>
      <c r="K813" s="454"/>
      <c r="L813" s="454"/>
      <c r="M813" s="454"/>
      <c r="N813" s="454"/>
      <c r="O813" s="454"/>
      <c r="P813" s="454"/>
      <c r="Q813" s="454"/>
      <c r="R813" s="454"/>
      <c r="S813" s="454"/>
      <c r="T813" s="454"/>
      <c r="U813" s="454"/>
      <c r="V813" s="454"/>
      <c r="W813" s="454"/>
      <c r="X813" s="454"/>
      <c r="Y813" s="454"/>
      <c r="Z813" s="454"/>
      <c r="AA813" s="454"/>
    </row>
    <row r="814" spans="1:27" ht="15.6">
      <c r="A814" s="529"/>
      <c r="B814" s="529"/>
      <c r="C814" s="529"/>
      <c r="D814" s="529"/>
      <c r="E814" s="529"/>
      <c r="F814" s="529"/>
      <c r="G814" s="529"/>
      <c r="H814" s="529"/>
      <c r="I814" s="454"/>
      <c r="J814" s="454"/>
      <c r="K814" s="454"/>
      <c r="L814" s="454"/>
      <c r="M814" s="454"/>
      <c r="N814" s="454"/>
      <c r="O814" s="454"/>
      <c r="P814" s="454"/>
      <c r="Q814" s="454"/>
      <c r="R814" s="454"/>
      <c r="S814" s="454"/>
      <c r="T814" s="454"/>
      <c r="U814" s="454"/>
      <c r="V814" s="454"/>
      <c r="W814" s="454"/>
      <c r="X814" s="454"/>
      <c r="Y814" s="454"/>
      <c r="Z814" s="454"/>
      <c r="AA814" s="454"/>
    </row>
    <row r="815" spans="1:27" ht="15.6">
      <c r="A815" s="529"/>
      <c r="B815" s="529"/>
      <c r="C815" s="529"/>
      <c r="D815" s="529"/>
      <c r="E815" s="529"/>
      <c r="F815" s="529"/>
      <c r="G815" s="529"/>
      <c r="H815" s="529"/>
      <c r="I815" s="454"/>
      <c r="J815" s="454"/>
      <c r="K815" s="454"/>
      <c r="L815" s="454"/>
      <c r="M815" s="454"/>
      <c r="N815" s="454"/>
      <c r="O815" s="454"/>
      <c r="P815" s="454"/>
      <c r="Q815" s="454"/>
      <c r="R815" s="454"/>
      <c r="S815" s="454"/>
      <c r="T815" s="454"/>
      <c r="U815" s="454"/>
      <c r="V815" s="454"/>
      <c r="W815" s="454"/>
      <c r="X815" s="454"/>
      <c r="Y815" s="454"/>
      <c r="Z815" s="454"/>
      <c r="AA815" s="454"/>
    </row>
    <row r="816" spans="1:27" ht="15.6">
      <c r="A816" s="529"/>
      <c r="B816" s="529"/>
      <c r="C816" s="529"/>
      <c r="D816" s="529"/>
      <c r="E816" s="529"/>
      <c r="F816" s="529"/>
      <c r="G816" s="529"/>
      <c r="H816" s="529"/>
      <c r="I816" s="454"/>
      <c r="J816" s="454"/>
      <c r="K816" s="454"/>
      <c r="L816" s="454"/>
      <c r="M816" s="454"/>
      <c r="N816" s="454"/>
      <c r="O816" s="454"/>
      <c r="P816" s="454"/>
      <c r="Q816" s="454"/>
      <c r="R816" s="454"/>
      <c r="S816" s="454"/>
      <c r="T816" s="454"/>
      <c r="U816" s="454"/>
      <c r="V816" s="454"/>
      <c r="W816" s="454"/>
      <c r="X816" s="454"/>
      <c r="Y816" s="454"/>
      <c r="Z816" s="454"/>
      <c r="AA816" s="454"/>
    </row>
    <row r="817" spans="1:27" ht="15.6">
      <c r="A817" s="529"/>
      <c r="B817" s="529"/>
      <c r="C817" s="529"/>
      <c r="D817" s="529"/>
      <c r="E817" s="529"/>
      <c r="F817" s="529"/>
      <c r="G817" s="529"/>
      <c r="H817" s="529"/>
      <c r="I817" s="454"/>
      <c r="J817" s="454"/>
      <c r="K817" s="454"/>
      <c r="L817" s="454"/>
      <c r="M817" s="454"/>
      <c r="N817" s="454"/>
      <c r="O817" s="454"/>
      <c r="P817" s="454"/>
      <c r="Q817" s="454"/>
      <c r="R817" s="454"/>
      <c r="S817" s="454"/>
      <c r="T817" s="454"/>
      <c r="U817" s="454"/>
      <c r="V817" s="454"/>
      <c r="W817" s="454"/>
      <c r="X817" s="454"/>
      <c r="Y817" s="454"/>
      <c r="Z817" s="454"/>
      <c r="AA817" s="454"/>
    </row>
    <row r="818" spans="1:27" ht="15.6">
      <c r="A818" s="529"/>
      <c r="B818" s="529"/>
      <c r="C818" s="529"/>
      <c r="D818" s="529"/>
      <c r="E818" s="529"/>
      <c r="F818" s="529"/>
      <c r="G818" s="529"/>
      <c r="H818" s="529"/>
      <c r="I818" s="454"/>
      <c r="J818" s="454"/>
      <c r="K818" s="454"/>
      <c r="L818" s="454"/>
      <c r="M818" s="454"/>
      <c r="N818" s="454"/>
      <c r="O818" s="454"/>
      <c r="P818" s="454"/>
      <c r="Q818" s="454"/>
      <c r="R818" s="454"/>
      <c r="S818" s="454"/>
      <c r="T818" s="454"/>
      <c r="U818" s="454"/>
      <c r="V818" s="454"/>
      <c r="W818" s="454"/>
      <c r="X818" s="454"/>
      <c r="Y818" s="454"/>
      <c r="Z818" s="454"/>
      <c r="AA818" s="454"/>
    </row>
    <row r="819" spans="1:27" ht="15.6">
      <c r="A819" s="529"/>
      <c r="B819" s="529"/>
      <c r="C819" s="529"/>
      <c r="D819" s="529"/>
      <c r="E819" s="529"/>
      <c r="F819" s="529"/>
      <c r="G819" s="529"/>
      <c r="H819" s="529"/>
      <c r="I819" s="454"/>
      <c r="J819" s="454"/>
      <c r="K819" s="454"/>
      <c r="L819" s="454"/>
      <c r="M819" s="454"/>
      <c r="N819" s="454"/>
      <c r="O819" s="454"/>
      <c r="P819" s="454"/>
      <c r="Q819" s="454"/>
      <c r="R819" s="454"/>
      <c r="S819" s="454"/>
      <c r="T819" s="454"/>
      <c r="U819" s="454"/>
      <c r="V819" s="454"/>
      <c r="W819" s="454"/>
      <c r="X819" s="454"/>
      <c r="Y819" s="454"/>
      <c r="Z819" s="454"/>
      <c r="AA819" s="454"/>
    </row>
    <row r="820" spans="1:27" ht="15.6">
      <c r="A820" s="529"/>
      <c r="B820" s="529"/>
      <c r="C820" s="529"/>
      <c r="D820" s="529"/>
      <c r="E820" s="529"/>
      <c r="F820" s="529"/>
      <c r="G820" s="529"/>
      <c r="H820" s="529"/>
      <c r="I820" s="454"/>
      <c r="J820" s="454"/>
      <c r="K820" s="454"/>
      <c r="L820" s="454"/>
      <c r="M820" s="454"/>
      <c r="N820" s="454"/>
      <c r="O820" s="454"/>
      <c r="P820" s="454"/>
      <c r="Q820" s="454"/>
      <c r="R820" s="454"/>
      <c r="S820" s="454"/>
      <c r="T820" s="454"/>
      <c r="U820" s="454"/>
      <c r="V820" s="454"/>
      <c r="W820" s="454"/>
      <c r="X820" s="454"/>
      <c r="Y820" s="454"/>
      <c r="Z820" s="454"/>
      <c r="AA820" s="454"/>
    </row>
    <row r="821" spans="1:27" ht="15.6">
      <c r="A821" s="529"/>
      <c r="B821" s="529"/>
      <c r="C821" s="529"/>
      <c r="D821" s="529"/>
      <c r="E821" s="529"/>
      <c r="F821" s="529"/>
      <c r="G821" s="529"/>
      <c r="H821" s="529"/>
      <c r="I821" s="454"/>
      <c r="J821" s="454"/>
      <c r="K821" s="454"/>
      <c r="L821" s="454"/>
      <c r="M821" s="454"/>
      <c r="N821" s="454"/>
      <c r="O821" s="454"/>
      <c r="P821" s="454"/>
      <c r="Q821" s="454"/>
      <c r="R821" s="454"/>
      <c r="S821" s="454"/>
      <c r="T821" s="454"/>
      <c r="U821" s="454"/>
      <c r="V821" s="454"/>
      <c r="W821" s="454"/>
      <c r="X821" s="454"/>
      <c r="Y821" s="454"/>
      <c r="Z821" s="454"/>
      <c r="AA821" s="454"/>
    </row>
    <row r="822" spans="1:27" ht="15.6">
      <c r="A822" s="529"/>
      <c r="B822" s="529"/>
      <c r="C822" s="529"/>
      <c r="D822" s="529"/>
      <c r="E822" s="529"/>
      <c r="F822" s="529"/>
      <c r="G822" s="529"/>
      <c r="H822" s="529"/>
      <c r="I822" s="454"/>
      <c r="J822" s="454"/>
      <c r="K822" s="454"/>
      <c r="L822" s="454"/>
      <c r="M822" s="454"/>
      <c r="N822" s="454"/>
      <c r="O822" s="454"/>
      <c r="P822" s="454"/>
      <c r="Q822" s="454"/>
      <c r="R822" s="454"/>
      <c r="S822" s="454"/>
      <c r="T822" s="454"/>
      <c r="U822" s="454"/>
      <c r="V822" s="454"/>
      <c r="W822" s="454"/>
      <c r="X822" s="454"/>
      <c r="Y822" s="454"/>
      <c r="Z822" s="454"/>
      <c r="AA822" s="454"/>
    </row>
    <row r="823" spans="1:27" ht="15.6">
      <c r="A823" s="529"/>
      <c r="B823" s="529"/>
      <c r="C823" s="529"/>
      <c r="D823" s="529"/>
      <c r="E823" s="529"/>
      <c r="F823" s="529"/>
      <c r="G823" s="529"/>
      <c r="H823" s="529"/>
      <c r="I823" s="454"/>
      <c r="J823" s="454"/>
      <c r="K823" s="454"/>
      <c r="L823" s="454"/>
      <c r="M823" s="454"/>
      <c r="N823" s="454"/>
      <c r="O823" s="454"/>
      <c r="P823" s="454"/>
      <c r="Q823" s="454"/>
      <c r="R823" s="454"/>
      <c r="S823" s="454"/>
      <c r="T823" s="454"/>
      <c r="U823" s="454"/>
      <c r="V823" s="454"/>
      <c r="W823" s="454"/>
      <c r="X823" s="454"/>
      <c r="Y823" s="454"/>
      <c r="Z823" s="454"/>
      <c r="AA823" s="454"/>
    </row>
    <row r="824" spans="1:27" ht="15.6">
      <c r="A824" s="529"/>
      <c r="B824" s="529"/>
      <c r="C824" s="529"/>
      <c r="D824" s="529"/>
      <c r="E824" s="529"/>
      <c r="F824" s="529"/>
      <c r="G824" s="529"/>
      <c r="H824" s="529"/>
      <c r="I824" s="454"/>
      <c r="J824" s="454"/>
      <c r="K824" s="454"/>
      <c r="L824" s="454"/>
      <c r="M824" s="454"/>
      <c r="N824" s="454"/>
      <c r="O824" s="454"/>
      <c r="P824" s="454"/>
      <c r="Q824" s="454"/>
      <c r="R824" s="454"/>
      <c r="S824" s="454"/>
      <c r="T824" s="454"/>
      <c r="U824" s="454"/>
      <c r="V824" s="454"/>
      <c r="W824" s="454"/>
      <c r="X824" s="454"/>
      <c r="Y824" s="454"/>
      <c r="Z824" s="454"/>
      <c r="AA824" s="454"/>
    </row>
    <row r="825" spans="1:27" ht="15.6">
      <c r="A825" s="529"/>
      <c r="B825" s="529"/>
      <c r="C825" s="529"/>
      <c r="D825" s="529"/>
      <c r="E825" s="529"/>
      <c r="F825" s="529"/>
      <c r="G825" s="529"/>
      <c r="H825" s="529"/>
      <c r="I825" s="454"/>
      <c r="J825" s="454"/>
      <c r="K825" s="454"/>
      <c r="L825" s="454"/>
      <c r="M825" s="454"/>
      <c r="N825" s="454"/>
      <c r="O825" s="454"/>
      <c r="P825" s="454"/>
      <c r="Q825" s="454"/>
      <c r="R825" s="454"/>
      <c r="S825" s="454"/>
      <c r="T825" s="454"/>
      <c r="U825" s="454"/>
      <c r="V825" s="454"/>
      <c r="W825" s="454"/>
      <c r="X825" s="454"/>
      <c r="Y825" s="454"/>
      <c r="Z825" s="454"/>
      <c r="AA825" s="454"/>
    </row>
    <row r="826" spans="1:27" ht="15.6">
      <c r="A826" s="529"/>
      <c r="B826" s="529"/>
      <c r="C826" s="529"/>
      <c r="D826" s="529"/>
      <c r="E826" s="529"/>
      <c r="F826" s="529"/>
      <c r="G826" s="529"/>
      <c r="H826" s="529"/>
      <c r="I826" s="454"/>
      <c r="J826" s="454"/>
      <c r="K826" s="454"/>
      <c r="L826" s="454"/>
      <c r="M826" s="454"/>
      <c r="N826" s="454"/>
      <c r="O826" s="454"/>
      <c r="P826" s="454"/>
      <c r="Q826" s="454"/>
      <c r="R826" s="454"/>
      <c r="S826" s="454"/>
      <c r="T826" s="454"/>
      <c r="U826" s="454"/>
      <c r="V826" s="454"/>
      <c r="W826" s="454"/>
      <c r="X826" s="454"/>
      <c r="Y826" s="454"/>
      <c r="Z826" s="454"/>
      <c r="AA826" s="454"/>
    </row>
    <row r="827" spans="1:27" ht="15.6">
      <c r="A827" s="529"/>
      <c r="B827" s="529"/>
      <c r="C827" s="529"/>
      <c r="D827" s="529"/>
      <c r="E827" s="529"/>
      <c r="F827" s="529"/>
      <c r="G827" s="529"/>
      <c r="H827" s="529"/>
      <c r="I827" s="454"/>
      <c r="J827" s="454"/>
      <c r="K827" s="454"/>
      <c r="L827" s="454"/>
      <c r="M827" s="454"/>
      <c r="N827" s="454"/>
      <c r="O827" s="454"/>
      <c r="P827" s="454"/>
      <c r="Q827" s="454"/>
      <c r="R827" s="454"/>
      <c r="S827" s="454"/>
      <c r="T827" s="454"/>
      <c r="U827" s="454"/>
      <c r="V827" s="454"/>
      <c r="W827" s="454"/>
      <c r="X827" s="454"/>
      <c r="Y827" s="454"/>
      <c r="Z827" s="454"/>
      <c r="AA827" s="454"/>
    </row>
    <row r="828" spans="1:27" ht="15.6">
      <c r="A828" s="529"/>
      <c r="B828" s="529"/>
      <c r="C828" s="529"/>
      <c r="D828" s="529"/>
      <c r="E828" s="529"/>
      <c r="F828" s="529"/>
      <c r="G828" s="529"/>
      <c r="H828" s="529"/>
      <c r="I828" s="454"/>
      <c r="J828" s="454"/>
      <c r="K828" s="454"/>
      <c r="L828" s="454"/>
      <c r="M828" s="454"/>
      <c r="N828" s="454"/>
      <c r="O828" s="454"/>
      <c r="P828" s="454"/>
      <c r="Q828" s="454"/>
      <c r="R828" s="454"/>
      <c r="S828" s="454"/>
      <c r="T828" s="454"/>
      <c r="U828" s="454"/>
      <c r="V828" s="454"/>
      <c r="W828" s="454"/>
      <c r="X828" s="454"/>
      <c r="Y828" s="454"/>
      <c r="Z828" s="454"/>
      <c r="AA828" s="454"/>
    </row>
    <row r="829" spans="1:27" ht="15.6">
      <c r="A829" s="529"/>
      <c r="B829" s="529"/>
      <c r="C829" s="529"/>
      <c r="D829" s="529"/>
      <c r="E829" s="529"/>
      <c r="F829" s="529"/>
      <c r="G829" s="529"/>
      <c r="H829" s="529"/>
      <c r="I829" s="454"/>
      <c r="J829" s="454"/>
      <c r="K829" s="454"/>
      <c r="L829" s="454"/>
      <c r="M829" s="454"/>
      <c r="N829" s="454"/>
      <c r="O829" s="454"/>
      <c r="P829" s="454"/>
      <c r="Q829" s="454"/>
      <c r="R829" s="454"/>
      <c r="S829" s="454"/>
      <c r="T829" s="454"/>
      <c r="U829" s="454"/>
      <c r="V829" s="454"/>
      <c r="W829" s="454"/>
      <c r="X829" s="454"/>
      <c r="Y829" s="454"/>
      <c r="Z829" s="454"/>
      <c r="AA829" s="454"/>
    </row>
    <row r="830" spans="1:27" ht="15.6">
      <c r="A830" s="529"/>
      <c r="B830" s="529"/>
      <c r="C830" s="529"/>
      <c r="D830" s="529"/>
      <c r="E830" s="529"/>
      <c r="F830" s="529"/>
      <c r="G830" s="529"/>
      <c r="H830" s="529"/>
      <c r="I830" s="454"/>
      <c r="J830" s="454"/>
      <c r="K830" s="454"/>
      <c r="L830" s="454"/>
      <c r="M830" s="454"/>
      <c r="N830" s="454"/>
      <c r="O830" s="454"/>
      <c r="P830" s="454"/>
      <c r="Q830" s="454"/>
      <c r="R830" s="454"/>
      <c r="S830" s="454"/>
      <c r="T830" s="454"/>
      <c r="U830" s="454"/>
      <c r="V830" s="454"/>
      <c r="W830" s="454"/>
      <c r="X830" s="454"/>
      <c r="Y830" s="454"/>
      <c r="Z830" s="454"/>
      <c r="AA830" s="454"/>
    </row>
    <row r="831" spans="1:27" ht="15.6">
      <c r="A831" s="529"/>
      <c r="B831" s="529"/>
      <c r="C831" s="529"/>
      <c r="D831" s="529"/>
      <c r="E831" s="529"/>
      <c r="F831" s="529"/>
      <c r="G831" s="529"/>
      <c r="H831" s="529"/>
      <c r="I831" s="454"/>
      <c r="J831" s="454"/>
      <c r="K831" s="454"/>
      <c r="L831" s="454"/>
      <c r="M831" s="454"/>
      <c r="N831" s="454"/>
      <c r="O831" s="454"/>
      <c r="P831" s="454"/>
      <c r="Q831" s="454"/>
      <c r="R831" s="454"/>
      <c r="S831" s="454"/>
      <c r="T831" s="454"/>
      <c r="U831" s="454"/>
      <c r="V831" s="454"/>
      <c r="W831" s="454"/>
      <c r="X831" s="454"/>
      <c r="Y831" s="454"/>
      <c r="Z831" s="454"/>
      <c r="AA831" s="454"/>
    </row>
    <row r="832" spans="1:27" ht="15.6">
      <c r="A832" s="529"/>
      <c r="B832" s="529"/>
      <c r="C832" s="529"/>
      <c r="D832" s="529"/>
      <c r="E832" s="529"/>
      <c r="F832" s="529"/>
      <c r="G832" s="529"/>
      <c r="H832" s="529"/>
      <c r="I832" s="454"/>
      <c r="J832" s="454"/>
      <c r="K832" s="454"/>
      <c r="L832" s="454"/>
      <c r="M832" s="454"/>
      <c r="N832" s="454"/>
      <c r="O832" s="454"/>
      <c r="P832" s="454"/>
      <c r="Q832" s="454"/>
      <c r="R832" s="454"/>
      <c r="S832" s="454"/>
      <c r="T832" s="454"/>
      <c r="U832" s="454"/>
      <c r="V832" s="454"/>
      <c r="W832" s="454"/>
      <c r="X832" s="454"/>
      <c r="Y832" s="454"/>
      <c r="Z832" s="454"/>
      <c r="AA832" s="454"/>
    </row>
    <row r="833" spans="1:27" ht="15.6">
      <c r="A833" s="529"/>
      <c r="B833" s="529"/>
      <c r="C833" s="529"/>
      <c r="D833" s="529"/>
      <c r="E833" s="529"/>
      <c r="F833" s="529"/>
      <c r="G833" s="529"/>
      <c r="H833" s="529"/>
      <c r="I833" s="454"/>
      <c r="J833" s="454"/>
      <c r="K833" s="454"/>
      <c r="L833" s="454"/>
      <c r="M833" s="454"/>
      <c r="N833" s="454"/>
      <c r="O833" s="454"/>
      <c r="P833" s="454"/>
      <c r="Q833" s="454"/>
      <c r="R833" s="454"/>
      <c r="S833" s="454"/>
      <c r="T833" s="454"/>
      <c r="U833" s="454"/>
      <c r="V833" s="454"/>
      <c r="W833" s="454"/>
      <c r="X833" s="454"/>
      <c r="Y833" s="454"/>
      <c r="Z833" s="454"/>
      <c r="AA833" s="454"/>
    </row>
    <row r="834" spans="1:27" ht="15.6">
      <c r="A834" s="529"/>
      <c r="B834" s="529"/>
      <c r="C834" s="529"/>
      <c r="D834" s="529"/>
      <c r="E834" s="529"/>
      <c r="F834" s="529"/>
      <c r="G834" s="529"/>
      <c r="H834" s="529"/>
      <c r="I834" s="454"/>
      <c r="J834" s="454"/>
      <c r="K834" s="454"/>
      <c r="L834" s="454"/>
      <c r="M834" s="454"/>
      <c r="N834" s="454"/>
      <c r="O834" s="454"/>
      <c r="P834" s="454"/>
      <c r="Q834" s="454"/>
      <c r="R834" s="454"/>
      <c r="S834" s="454"/>
      <c r="T834" s="454"/>
      <c r="U834" s="454"/>
      <c r="V834" s="454"/>
      <c r="W834" s="454"/>
      <c r="X834" s="454"/>
      <c r="Y834" s="454"/>
      <c r="Z834" s="454"/>
      <c r="AA834" s="454"/>
    </row>
    <row r="835" spans="1:27" ht="15.6">
      <c r="A835" s="529"/>
      <c r="B835" s="529"/>
      <c r="C835" s="529"/>
      <c r="D835" s="529"/>
      <c r="E835" s="529"/>
      <c r="F835" s="529"/>
      <c r="G835" s="529"/>
      <c r="H835" s="529"/>
      <c r="I835" s="454"/>
      <c r="J835" s="454"/>
      <c r="K835" s="454"/>
      <c r="L835" s="454"/>
      <c r="M835" s="454"/>
      <c r="N835" s="454"/>
      <c r="O835" s="454"/>
      <c r="P835" s="454"/>
      <c r="Q835" s="454"/>
      <c r="R835" s="454"/>
      <c r="S835" s="454"/>
      <c r="T835" s="454"/>
      <c r="U835" s="454"/>
      <c r="V835" s="454"/>
      <c r="W835" s="454"/>
      <c r="X835" s="454"/>
      <c r="Y835" s="454"/>
      <c r="Z835" s="454"/>
      <c r="AA835" s="454"/>
    </row>
    <row r="836" spans="1:27" ht="15.6">
      <c r="A836" s="529"/>
      <c r="B836" s="529"/>
      <c r="C836" s="529"/>
      <c r="D836" s="529"/>
      <c r="E836" s="529"/>
      <c r="F836" s="529"/>
      <c r="G836" s="529"/>
      <c r="H836" s="529"/>
      <c r="I836" s="454"/>
      <c r="J836" s="454"/>
      <c r="K836" s="454"/>
      <c r="L836" s="454"/>
      <c r="M836" s="454"/>
      <c r="N836" s="454"/>
      <c r="O836" s="454"/>
      <c r="P836" s="454"/>
      <c r="Q836" s="454"/>
      <c r="R836" s="454"/>
      <c r="S836" s="454"/>
      <c r="T836" s="454"/>
      <c r="U836" s="454"/>
      <c r="V836" s="454"/>
      <c r="W836" s="454"/>
      <c r="X836" s="454"/>
      <c r="Y836" s="454"/>
      <c r="Z836" s="454"/>
      <c r="AA836" s="454"/>
    </row>
    <row r="837" spans="1:27" ht="15.6">
      <c r="A837" s="529"/>
      <c r="B837" s="529"/>
      <c r="C837" s="529"/>
      <c r="D837" s="529"/>
      <c r="E837" s="529"/>
      <c r="F837" s="529"/>
      <c r="G837" s="529"/>
      <c r="H837" s="529"/>
      <c r="I837" s="454"/>
      <c r="J837" s="454"/>
      <c r="K837" s="454"/>
      <c r="L837" s="454"/>
      <c r="M837" s="454"/>
      <c r="N837" s="454"/>
      <c r="O837" s="454"/>
      <c r="P837" s="454"/>
      <c r="Q837" s="454"/>
      <c r="R837" s="454"/>
      <c r="S837" s="454"/>
      <c r="T837" s="454"/>
      <c r="U837" s="454"/>
      <c r="V837" s="454"/>
      <c r="W837" s="454"/>
      <c r="X837" s="454"/>
      <c r="Y837" s="454"/>
      <c r="Z837" s="454"/>
      <c r="AA837" s="454"/>
    </row>
    <row r="838" spans="1:27" ht="15.6">
      <c r="A838" s="529"/>
      <c r="B838" s="529"/>
      <c r="C838" s="529"/>
      <c r="D838" s="529"/>
      <c r="E838" s="529"/>
      <c r="F838" s="529"/>
      <c r="G838" s="529"/>
      <c r="H838" s="529"/>
      <c r="I838" s="454"/>
      <c r="J838" s="454"/>
      <c r="K838" s="454"/>
      <c r="L838" s="454"/>
      <c r="M838" s="454"/>
      <c r="N838" s="454"/>
      <c r="O838" s="454"/>
      <c r="P838" s="454"/>
      <c r="Q838" s="454"/>
      <c r="R838" s="454"/>
      <c r="S838" s="454"/>
      <c r="T838" s="454"/>
      <c r="U838" s="454"/>
      <c r="V838" s="454"/>
      <c r="W838" s="454"/>
      <c r="X838" s="454"/>
      <c r="Y838" s="454"/>
      <c r="Z838" s="454"/>
      <c r="AA838" s="454"/>
    </row>
    <row r="839" spans="1:27" ht="15.6">
      <c r="A839" s="529"/>
      <c r="B839" s="529"/>
      <c r="C839" s="529"/>
      <c r="D839" s="529"/>
      <c r="E839" s="529"/>
      <c r="F839" s="529"/>
      <c r="G839" s="529"/>
      <c r="H839" s="529"/>
      <c r="I839" s="454"/>
      <c r="J839" s="454"/>
      <c r="K839" s="454"/>
      <c r="L839" s="454"/>
      <c r="M839" s="454"/>
      <c r="N839" s="454"/>
      <c r="O839" s="454"/>
      <c r="P839" s="454"/>
      <c r="Q839" s="454"/>
      <c r="R839" s="454"/>
      <c r="S839" s="454"/>
      <c r="T839" s="454"/>
      <c r="U839" s="454"/>
      <c r="V839" s="454"/>
      <c r="W839" s="454"/>
      <c r="X839" s="454"/>
      <c r="Y839" s="454"/>
      <c r="Z839" s="454"/>
      <c r="AA839" s="454"/>
    </row>
    <row r="840" spans="1:27" ht="15.6">
      <c r="A840" s="529"/>
      <c r="B840" s="529"/>
      <c r="C840" s="529"/>
      <c r="D840" s="529"/>
      <c r="E840" s="529"/>
      <c r="F840" s="529"/>
      <c r="G840" s="529"/>
      <c r="H840" s="529"/>
      <c r="I840" s="454"/>
      <c r="J840" s="454"/>
      <c r="K840" s="454"/>
      <c r="L840" s="454"/>
      <c r="M840" s="454"/>
      <c r="N840" s="454"/>
      <c r="O840" s="454"/>
      <c r="P840" s="454"/>
      <c r="Q840" s="454"/>
      <c r="R840" s="454"/>
      <c r="S840" s="454"/>
      <c r="T840" s="454"/>
      <c r="U840" s="454"/>
      <c r="V840" s="454"/>
      <c r="W840" s="454"/>
      <c r="X840" s="454"/>
      <c r="Y840" s="454"/>
      <c r="Z840" s="454"/>
      <c r="AA840" s="454"/>
    </row>
    <row r="841" spans="1:27" ht="15.6">
      <c r="A841" s="529"/>
      <c r="B841" s="529"/>
      <c r="C841" s="529"/>
      <c r="D841" s="529"/>
      <c r="E841" s="529"/>
      <c r="F841" s="529"/>
      <c r="G841" s="529"/>
      <c r="H841" s="529"/>
      <c r="I841" s="454"/>
      <c r="J841" s="454"/>
      <c r="K841" s="454"/>
      <c r="L841" s="454"/>
      <c r="M841" s="454"/>
      <c r="N841" s="454"/>
      <c r="O841" s="454"/>
      <c r="P841" s="454"/>
      <c r="Q841" s="454"/>
      <c r="R841" s="454"/>
      <c r="S841" s="454"/>
      <c r="T841" s="454"/>
      <c r="U841" s="454"/>
      <c r="V841" s="454"/>
      <c r="W841" s="454"/>
      <c r="X841" s="454"/>
      <c r="Y841" s="454"/>
      <c r="Z841" s="454"/>
      <c r="AA841" s="454"/>
    </row>
    <row r="842" spans="1:27" ht="15.6">
      <c r="A842" s="529"/>
      <c r="B842" s="529"/>
      <c r="C842" s="529"/>
      <c r="D842" s="529"/>
      <c r="E842" s="529"/>
      <c r="F842" s="529"/>
      <c r="G842" s="529"/>
      <c r="H842" s="529"/>
      <c r="I842" s="454"/>
      <c r="J842" s="454"/>
      <c r="K842" s="454"/>
      <c r="L842" s="454"/>
      <c r="M842" s="454"/>
      <c r="N842" s="454"/>
      <c r="O842" s="454"/>
      <c r="P842" s="454"/>
      <c r="Q842" s="454"/>
      <c r="R842" s="454"/>
      <c r="S842" s="454"/>
      <c r="T842" s="454"/>
      <c r="U842" s="454"/>
      <c r="V842" s="454"/>
      <c r="W842" s="454"/>
      <c r="X842" s="454"/>
      <c r="Y842" s="454"/>
      <c r="Z842" s="454"/>
      <c r="AA842" s="454"/>
    </row>
    <row r="843" spans="1:27" ht="15.6">
      <c r="A843" s="529"/>
      <c r="B843" s="529"/>
      <c r="C843" s="529"/>
      <c r="D843" s="529"/>
      <c r="E843" s="529"/>
      <c r="F843" s="529"/>
      <c r="G843" s="529"/>
      <c r="H843" s="529"/>
      <c r="I843" s="454"/>
      <c r="J843" s="454"/>
      <c r="K843" s="454"/>
      <c r="L843" s="454"/>
      <c r="M843" s="454"/>
      <c r="N843" s="454"/>
      <c r="O843" s="454"/>
      <c r="P843" s="454"/>
      <c r="Q843" s="454"/>
      <c r="R843" s="454"/>
      <c r="S843" s="454"/>
      <c r="T843" s="454"/>
      <c r="U843" s="454"/>
      <c r="V843" s="454"/>
      <c r="W843" s="454"/>
      <c r="X843" s="454"/>
      <c r="Y843" s="454"/>
      <c r="Z843" s="454"/>
      <c r="AA843" s="454"/>
    </row>
    <row r="844" spans="1:27" ht="15.6">
      <c r="A844" s="529"/>
      <c r="B844" s="529"/>
      <c r="C844" s="529"/>
      <c r="D844" s="529"/>
      <c r="E844" s="529"/>
      <c r="F844" s="529"/>
      <c r="G844" s="529"/>
      <c r="H844" s="529"/>
      <c r="I844" s="454"/>
      <c r="J844" s="454"/>
      <c r="K844" s="454"/>
      <c r="L844" s="454"/>
      <c r="M844" s="454"/>
      <c r="N844" s="454"/>
      <c r="O844" s="454"/>
      <c r="P844" s="454"/>
      <c r="Q844" s="454"/>
      <c r="R844" s="454"/>
      <c r="S844" s="454"/>
      <c r="T844" s="454"/>
      <c r="U844" s="454"/>
      <c r="V844" s="454"/>
      <c r="W844" s="454"/>
      <c r="X844" s="454"/>
      <c r="Y844" s="454"/>
      <c r="Z844" s="454"/>
      <c r="AA844" s="454"/>
    </row>
    <row r="845" spans="1:27" ht="15.6">
      <c r="A845" s="529"/>
      <c r="B845" s="529"/>
      <c r="C845" s="529"/>
      <c r="D845" s="529"/>
      <c r="E845" s="529"/>
      <c r="F845" s="529"/>
      <c r="G845" s="529"/>
      <c r="H845" s="529"/>
      <c r="I845" s="454"/>
      <c r="J845" s="454"/>
      <c r="K845" s="454"/>
      <c r="L845" s="454"/>
      <c r="M845" s="454"/>
      <c r="N845" s="454"/>
      <c r="O845" s="454"/>
      <c r="P845" s="454"/>
      <c r="Q845" s="454"/>
      <c r="R845" s="454"/>
      <c r="S845" s="454"/>
      <c r="T845" s="454"/>
      <c r="U845" s="454"/>
      <c r="V845" s="454"/>
      <c r="W845" s="454"/>
      <c r="X845" s="454"/>
      <c r="Y845" s="454"/>
      <c r="Z845" s="454"/>
      <c r="AA845" s="454"/>
    </row>
    <row r="846" spans="1:27" ht="15.6">
      <c r="A846" s="529"/>
      <c r="B846" s="529"/>
      <c r="C846" s="529"/>
      <c r="D846" s="529"/>
      <c r="E846" s="529"/>
      <c r="F846" s="529"/>
      <c r="G846" s="529"/>
      <c r="H846" s="529"/>
      <c r="I846" s="454"/>
      <c r="J846" s="454"/>
      <c r="K846" s="454"/>
      <c r="L846" s="454"/>
      <c r="M846" s="454"/>
      <c r="N846" s="454"/>
      <c r="O846" s="454"/>
      <c r="P846" s="454"/>
      <c r="Q846" s="454"/>
      <c r="R846" s="454"/>
      <c r="S846" s="454"/>
      <c r="T846" s="454"/>
      <c r="U846" s="454"/>
      <c r="V846" s="454"/>
      <c r="W846" s="454"/>
      <c r="X846" s="454"/>
      <c r="Y846" s="454"/>
      <c r="Z846" s="454"/>
      <c r="AA846" s="454"/>
    </row>
    <row r="847" spans="1:27" ht="15.6">
      <c r="A847" s="529"/>
      <c r="B847" s="529"/>
      <c r="C847" s="529"/>
      <c r="D847" s="529"/>
      <c r="E847" s="529"/>
      <c r="F847" s="529"/>
      <c r="G847" s="529"/>
      <c r="H847" s="529"/>
      <c r="I847" s="454"/>
      <c r="J847" s="454"/>
      <c r="K847" s="454"/>
      <c r="L847" s="454"/>
      <c r="M847" s="454"/>
      <c r="N847" s="454"/>
      <c r="O847" s="454"/>
      <c r="P847" s="454"/>
      <c r="Q847" s="454"/>
      <c r="R847" s="454"/>
      <c r="S847" s="454"/>
      <c r="T847" s="454"/>
      <c r="U847" s="454"/>
      <c r="V847" s="454"/>
      <c r="W847" s="454"/>
      <c r="X847" s="454"/>
      <c r="Y847" s="454"/>
      <c r="Z847" s="454"/>
      <c r="AA847" s="454"/>
    </row>
    <row r="848" spans="1:27" ht="15.6">
      <c r="A848" s="529"/>
      <c r="B848" s="529"/>
      <c r="C848" s="529"/>
      <c r="D848" s="529"/>
      <c r="E848" s="529"/>
      <c r="F848" s="529"/>
      <c r="G848" s="529"/>
      <c r="H848" s="529"/>
      <c r="I848" s="454"/>
      <c r="J848" s="454"/>
      <c r="K848" s="454"/>
      <c r="L848" s="454"/>
      <c r="M848" s="454"/>
      <c r="N848" s="454"/>
      <c r="O848" s="454"/>
      <c r="P848" s="454"/>
      <c r="Q848" s="454"/>
      <c r="R848" s="454"/>
      <c r="S848" s="454"/>
      <c r="T848" s="454"/>
      <c r="U848" s="454"/>
      <c r="V848" s="454"/>
      <c r="W848" s="454"/>
      <c r="X848" s="454"/>
      <c r="Y848" s="454"/>
      <c r="Z848" s="454"/>
      <c r="AA848" s="454"/>
    </row>
    <row r="849" spans="1:27" ht="15.6">
      <c r="A849" s="529"/>
      <c r="B849" s="529"/>
      <c r="C849" s="529"/>
      <c r="D849" s="529"/>
      <c r="E849" s="529"/>
      <c r="F849" s="529"/>
      <c r="G849" s="529"/>
      <c r="H849" s="529"/>
      <c r="I849" s="454"/>
      <c r="J849" s="454"/>
      <c r="K849" s="454"/>
      <c r="L849" s="454"/>
      <c r="M849" s="454"/>
      <c r="N849" s="454"/>
      <c r="O849" s="454"/>
      <c r="P849" s="454"/>
      <c r="Q849" s="454"/>
      <c r="R849" s="454"/>
      <c r="S849" s="454"/>
      <c r="T849" s="454"/>
      <c r="U849" s="454"/>
      <c r="V849" s="454"/>
      <c r="W849" s="454"/>
      <c r="X849" s="454"/>
      <c r="Y849" s="454"/>
      <c r="Z849" s="454"/>
      <c r="AA849" s="454"/>
    </row>
    <row r="850" spans="1:27" ht="15.6">
      <c r="A850" s="529"/>
      <c r="B850" s="529"/>
      <c r="C850" s="529"/>
      <c r="D850" s="529"/>
      <c r="E850" s="529"/>
      <c r="F850" s="529"/>
      <c r="G850" s="529"/>
      <c r="H850" s="529"/>
      <c r="I850" s="454"/>
      <c r="J850" s="454"/>
      <c r="K850" s="454"/>
      <c r="L850" s="454"/>
      <c r="M850" s="454"/>
      <c r="N850" s="454"/>
      <c r="O850" s="454"/>
      <c r="P850" s="454"/>
      <c r="Q850" s="454"/>
      <c r="R850" s="454"/>
      <c r="S850" s="454"/>
      <c r="T850" s="454"/>
      <c r="U850" s="454"/>
      <c r="V850" s="454"/>
      <c r="W850" s="454"/>
      <c r="X850" s="454"/>
      <c r="Y850" s="454"/>
      <c r="Z850" s="454"/>
      <c r="AA850" s="454"/>
    </row>
    <row r="851" spans="1:27" ht="15.6">
      <c r="A851" s="529"/>
      <c r="B851" s="529"/>
      <c r="C851" s="529"/>
      <c r="D851" s="529"/>
      <c r="E851" s="529"/>
      <c r="F851" s="529"/>
      <c r="G851" s="529"/>
      <c r="H851" s="529"/>
      <c r="I851" s="454"/>
      <c r="J851" s="454"/>
      <c r="K851" s="454"/>
      <c r="L851" s="454"/>
      <c r="M851" s="454"/>
      <c r="N851" s="454"/>
      <c r="O851" s="454"/>
      <c r="P851" s="454"/>
      <c r="Q851" s="454"/>
      <c r="R851" s="454"/>
      <c r="S851" s="454"/>
      <c r="T851" s="454"/>
      <c r="U851" s="454"/>
      <c r="V851" s="454"/>
      <c r="W851" s="454"/>
      <c r="X851" s="454"/>
      <c r="Y851" s="454"/>
      <c r="Z851" s="454"/>
      <c r="AA851" s="454"/>
    </row>
    <row r="852" spans="1:27" ht="15.6">
      <c r="A852" s="529"/>
      <c r="B852" s="529"/>
      <c r="C852" s="529"/>
      <c r="D852" s="529"/>
      <c r="E852" s="529"/>
      <c r="F852" s="529"/>
      <c r="G852" s="529"/>
      <c r="H852" s="529"/>
      <c r="I852" s="454"/>
      <c r="J852" s="454"/>
      <c r="K852" s="454"/>
      <c r="L852" s="454"/>
      <c r="M852" s="454"/>
      <c r="N852" s="454"/>
      <c r="O852" s="454"/>
      <c r="P852" s="454"/>
      <c r="Q852" s="454"/>
      <c r="R852" s="454"/>
      <c r="S852" s="454"/>
      <c r="T852" s="454"/>
      <c r="U852" s="454"/>
      <c r="V852" s="454"/>
      <c r="W852" s="454"/>
      <c r="X852" s="454"/>
      <c r="Y852" s="454"/>
      <c r="Z852" s="454"/>
      <c r="AA852" s="454"/>
    </row>
    <row r="853" spans="1:27" ht="15.6">
      <c r="A853" s="529"/>
      <c r="B853" s="529"/>
      <c r="C853" s="529"/>
      <c r="D853" s="529"/>
      <c r="E853" s="529"/>
      <c r="F853" s="529"/>
      <c r="G853" s="529"/>
      <c r="H853" s="529"/>
      <c r="I853" s="454"/>
      <c r="J853" s="454"/>
      <c r="K853" s="454"/>
      <c r="L853" s="454"/>
      <c r="M853" s="454"/>
      <c r="N853" s="454"/>
      <c r="O853" s="454"/>
      <c r="P853" s="454"/>
      <c r="Q853" s="454"/>
      <c r="R853" s="454"/>
      <c r="S853" s="454"/>
      <c r="T853" s="454"/>
      <c r="U853" s="454"/>
      <c r="V853" s="454"/>
      <c r="W853" s="454"/>
      <c r="X853" s="454"/>
      <c r="Y853" s="454"/>
      <c r="Z853" s="454"/>
      <c r="AA853" s="454"/>
    </row>
    <row r="854" spans="1:27" ht="15.6">
      <c r="A854" s="529"/>
      <c r="B854" s="529"/>
      <c r="C854" s="529"/>
      <c r="D854" s="529"/>
      <c r="E854" s="529"/>
      <c r="F854" s="529"/>
      <c r="G854" s="529"/>
      <c r="H854" s="529"/>
      <c r="I854" s="454"/>
      <c r="J854" s="454"/>
      <c r="K854" s="454"/>
      <c r="L854" s="454"/>
      <c r="M854" s="454"/>
      <c r="N854" s="454"/>
      <c r="O854" s="454"/>
      <c r="P854" s="454"/>
      <c r="Q854" s="454"/>
      <c r="R854" s="454"/>
      <c r="S854" s="454"/>
      <c r="T854" s="454"/>
      <c r="U854" s="454"/>
      <c r="V854" s="454"/>
      <c r="W854" s="454"/>
      <c r="X854" s="454"/>
      <c r="Y854" s="454"/>
      <c r="Z854" s="454"/>
      <c r="AA854" s="454"/>
    </row>
    <row r="855" spans="1:27" ht="15.6">
      <c r="A855" s="529"/>
      <c r="B855" s="529"/>
      <c r="C855" s="529"/>
      <c r="D855" s="529"/>
      <c r="E855" s="529"/>
      <c r="F855" s="529"/>
      <c r="G855" s="529"/>
      <c r="H855" s="529"/>
      <c r="I855" s="454"/>
      <c r="J855" s="454"/>
      <c r="K855" s="454"/>
      <c r="L855" s="454"/>
      <c r="M855" s="454"/>
      <c r="N855" s="454"/>
      <c r="O855" s="454"/>
      <c r="P855" s="454"/>
      <c r="Q855" s="454"/>
      <c r="R855" s="454"/>
      <c r="S855" s="454"/>
      <c r="T855" s="454"/>
      <c r="U855" s="454"/>
      <c r="V855" s="454"/>
      <c r="W855" s="454"/>
      <c r="X855" s="454"/>
      <c r="Y855" s="454"/>
      <c r="Z855" s="454"/>
      <c r="AA855" s="454"/>
    </row>
    <row r="856" spans="1:27" ht="15.6">
      <c r="A856" s="529"/>
      <c r="B856" s="529"/>
      <c r="C856" s="529"/>
      <c r="D856" s="529"/>
      <c r="E856" s="529"/>
      <c r="F856" s="529"/>
      <c r="G856" s="529"/>
      <c r="H856" s="529"/>
      <c r="I856" s="454"/>
      <c r="J856" s="454"/>
      <c r="K856" s="454"/>
      <c r="L856" s="454"/>
      <c r="M856" s="454"/>
      <c r="N856" s="454"/>
      <c r="O856" s="454"/>
      <c r="P856" s="454"/>
      <c r="Q856" s="454"/>
      <c r="R856" s="454"/>
      <c r="S856" s="454"/>
      <c r="T856" s="454"/>
      <c r="U856" s="454"/>
      <c r="V856" s="454"/>
      <c r="W856" s="454"/>
      <c r="X856" s="454"/>
      <c r="Y856" s="454"/>
      <c r="Z856" s="454"/>
      <c r="AA856" s="454"/>
    </row>
    <row r="857" spans="1:27" ht="15.6">
      <c r="A857" s="529"/>
      <c r="B857" s="529"/>
      <c r="C857" s="529"/>
      <c r="D857" s="529"/>
      <c r="E857" s="529"/>
      <c r="F857" s="529"/>
      <c r="G857" s="529"/>
      <c r="H857" s="529"/>
      <c r="I857" s="454"/>
      <c r="J857" s="454"/>
      <c r="K857" s="454"/>
      <c r="L857" s="454"/>
      <c r="M857" s="454"/>
      <c r="N857" s="454"/>
      <c r="O857" s="454"/>
      <c r="P857" s="454"/>
      <c r="Q857" s="454"/>
      <c r="R857" s="454"/>
      <c r="S857" s="454"/>
      <c r="T857" s="454"/>
      <c r="U857" s="454"/>
      <c r="V857" s="454"/>
      <c r="W857" s="454"/>
      <c r="X857" s="454"/>
      <c r="Y857" s="454"/>
      <c r="Z857" s="454"/>
      <c r="AA857" s="454"/>
    </row>
    <row r="858" spans="1:27" ht="15.6">
      <c r="A858" s="529"/>
      <c r="B858" s="529"/>
      <c r="C858" s="529"/>
      <c r="D858" s="529"/>
      <c r="E858" s="529"/>
      <c r="F858" s="529"/>
      <c r="G858" s="529"/>
      <c r="H858" s="529"/>
      <c r="I858" s="454"/>
      <c r="J858" s="454"/>
      <c r="K858" s="454"/>
      <c r="L858" s="454"/>
      <c r="M858" s="454"/>
      <c r="N858" s="454"/>
      <c r="O858" s="454"/>
      <c r="P858" s="454"/>
      <c r="Q858" s="454"/>
      <c r="R858" s="454"/>
      <c r="S858" s="454"/>
      <c r="T858" s="454"/>
      <c r="U858" s="454"/>
      <c r="V858" s="454"/>
      <c r="W858" s="454"/>
      <c r="X858" s="454"/>
      <c r="Y858" s="454"/>
      <c r="Z858" s="454"/>
      <c r="AA858" s="454"/>
    </row>
    <row r="859" spans="1:27" ht="15.6">
      <c r="A859" s="529"/>
      <c r="B859" s="529"/>
      <c r="C859" s="529"/>
      <c r="D859" s="529"/>
      <c r="E859" s="529"/>
      <c r="F859" s="529"/>
      <c r="G859" s="529"/>
      <c r="H859" s="529"/>
      <c r="I859" s="454"/>
      <c r="J859" s="454"/>
      <c r="K859" s="454"/>
      <c r="L859" s="454"/>
      <c r="M859" s="454"/>
      <c r="N859" s="454"/>
      <c r="O859" s="454"/>
      <c r="P859" s="454"/>
      <c r="Q859" s="454"/>
      <c r="R859" s="454"/>
      <c r="S859" s="454"/>
      <c r="T859" s="454"/>
      <c r="U859" s="454"/>
      <c r="V859" s="454"/>
      <c r="W859" s="454"/>
      <c r="X859" s="454"/>
      <c r="Y859" s="454"/>
      <c r="Z859" s="454"/>
      <c r="AA859" s="454"/>
    </row>
    <row r="860" spans="1:27" ht="15.6">
      <c r="A860" s="529"/>
      <c r="B860" s="529"/>
      <c r="C860" s="529"/>
      <c r="D860" s="529"/>
      <c r="E860" s="529"/>
      <c r="F860" s="529"/>
      <c r="G860" s="529"/>
      <c r="H860" s="529"/>
      <c r="I860" s="454"/>
      <c r="J860" s="454"/>
      <c r="K860" s="454"/>
      <c r="L860" s="454"/>
      <c r="M860" s="454"/>
      <c r="N860" s="454"/>
      <c r="O860" s="454"/>
      <c r="P860" s="454"/>
      <c r="Q860" s="454"/>
      <c r="R860" s="454"/>
      <c r="S860" s="454"/>
      <c r="T860" s="454"/>
      <c r="U860" s="454"/>
      <c r="V860" s="454"/>
      <c r="W860" s="454"/>
      <c r="X860" s="454"/>
      <c r="Y860" s="454"/>
      <c r="Z860" s="454"/>
      <c r="AA860" s="454"/>
    </row>
    <row r="861" spans="1:27" ht="15.6">
      <c r="A861" s="529"/>
      <c r="B861" s="529"/>
      <c r="C861" s="529"/>
      <c r="D861" s="529"/>
      <c r="E861" s="529"/>
      <c r="F861" s="529"/>
      <c r="G861" s="529"/>
      <c r="H861" s="529"/>
      <c r="I861" s="454"/>
      <c r="J861" s="454"/>
      <c r="K861" s="454"/>
      <c r="L861" s="454"/>
      <c r="M861" s="454"/>
      <c r="N861" s="454"/>
      <c r="O861" s="454"/>
      <c r="P861" s="454"/>
      <c r="Q861" s="454"/>
      <c r="R861" s="454"/>
      <c r="S861" s="454"/>
      <c r="T861" s="454"/>
      <c r="U861" s="454"/>
      <c r="V861" s="454"/>
      <c r="W861" s="454"/>
      <c r="X861" s="454"/>
      <c r="Y861" s="454"/>
      <c r="Z861" s="454"/>
      <c r="AA861" s="454"/>
    </row>
    <row r="862" spans="1:27" ht="15.6">
      <c r="A862" s="529"/>
      <c r="B862" s="529"/>
      <c r="C862" s="529"/>
      <c r="D862" s="529"/>
      <c r="E862" s="529"/>
      <c r="F862" s="529"/>
      <c r="G862" s="529"/>
      <c r="H862" s="529"/>
      <c r="I862" s="454"/>
      <c r="J862" s="454"/>
      <c r="K862" s="454"/>
      <c r="L862" s="454"/>
      <c r="M862" s="454"/>
      <c r="N862" s="454"/>
      <c r="O862" s="454"/>
      <c r="P862" s="454"/>
      <c r="Q862" s="454"/>
      <c r="R862" s="454"/>
      <c r="S862" s="454"/>
      <c r="T862" s="454"/>
      <c r="U862" s="454"/>
      <c r="V862" s="454"/>
      <c r="W862" s="454"/>
      <c r="X862" s="454"/>
      <c r="Y862" s="454"/>
      <c r="Z862" s="454"/>
      <c r="AA862" s="454"/>
    </row>
    <row r="863" spans="1:27" ht="15.6">
      <c r="A863" s="529"/>
      <c r="B863" s="529"/>
      <c r="C863" s="529"/>
      <c r="D863" s="529"/>
      <c r="E863" s="529"/>
      <c r="F863" s="529"/>
      <c r="G863" s="529"/>
      <c r="H863" s="529"/>
      <c r="I863" s="454"/>
      <c r="J863" s="454"/>
      <c r="K863" s="454"/>
      <c r="L863" s="454"/>
      <c r="M863" s="454"/>
      <c r="N863" s="454"/>
      <c r="O863" s="454"/>
      <c r="P863" s="454"/>
      <c r="Q863" s="454"/>
      <c r="R863" s="454"/>
      <c r="S863" s="454"/>
      <c r="T863" s="454"/>
      <c r="U863" s="454"/>
      <c r="V863" s="454"/>
      <c r="W863" s="454"/>
      <c r="X863" s="454"/>
      <c r="Y863" s="454"/>
      <c r="Z863" s="454"/>
      <c r="AA863" s="454"/>
    </row>
    <row r="864" spans="1:27" ht="15.6">
      <c r="A864" s="529"/>
      <c r="B864" s="529"/>
      <c r="C864" s="529"/>
      <c r="D864" s="529"/>
      <c r="E864" s="529"/>
      <c r="F864" s="529"/>
      <c r="G864" s="529"/>
      <c r="H864" s="529"/>
      <c r="I864" s="454"/>
      <c r="J864" s="454"/>
      <c r="K864" s="454"/>
      <c r="L864" s="454"/>
      <c r="M864" s="454"/>
      <c r="N864" s="454"/>
      <c r="O864" s="454"/>
      <c r="P864" s="454"/>
      <c r="Q864" s="454"/>
      <c r="R864" s="454"/>
      <c r="S864" s="454"/>
      <c r="T864" s="454"/>
      <c r="U864" s="454"/>
      <c r="V864" s="454"/>
      <c r="W864" s="454"/>
      <c r="X864" s="454"/>
      <c r="Y864" s="454"/>
      <c r="Z864" s="454"/>
      <c r="AA864" s="454"/>
    </row>
    <row r="865" spans="1:27" ht="15.6">
      <c r="A865" s="529"/>
      <c r="B865" s="529"/>
      <c r="C865" s="529"/>
      <c r="D865" s="529"/>
      <c r="E865" s="529"/>
      <c r="F865" s="529"/>
      <c r="G865" s="529"/>
      <c r="H865" s="529"/>
      <c r="I865" s="454"/>
      <c r="J865" s="454"/>
      <c r="K865" s="454"/>
      <c r="L865" s="454"/>
      <c r="M865" s="454"/>
      <c r="N865" s="454"/>
      <c r="O865" s="454"/>
      <c r="P865" s="454"/>
      <c r="Q865" s="454"/>
      <c r="R865" s="454"/>
      <c r="S865" s="454"/>
      <c r="T865" s="454"/>
      <c r="U865" s="454"/>
      <c r="V865" s="454"/>
      <c r="W865" s="454"/>
      <c r="X865" s="454"/>
      <c r="Y865" s="454"/>
      <c r="Z865" s="454"/>
      <c r="AA865" s="454"/>
    </row>
    <row r="866" spans="1:27" ht="15.6">
      <c r="A866" s="529"/>
      <c r="B866" s="529"/>
      <c r="C866" s="529"/>
      <c r="D866" s="529"/>
      <c r="E866" s="529"/>
      <c r="F866" s="529"/>
      <c r="G866" s="529"/>
      <c r="H866" s="529"/>
      <c r="I866" s="454"/>
      <c r="J866" s="454"/>
      <c r="K866" s="454"/>
      <c r="L866" s="454"/>
      <c r="M866" s="454"/>
      <c r="N866" s="454"/>
      <c r="O866" s="454"/>
      <c r="P866" s="454"/>
      <c r="Q866" s="454"/>
      <c r="R866" s="454"/>
      <c r="S866" s="454"/>
      <c r="T866" s="454"/>
      <c r="U866" s="454"/>
      <c r="V866" s="454"/>
      <c r="W866" s="454"/>
      <c r="X866" s="454"/>
      <c r="Y866" s="454"/>
      <c r="Z866" s="454"/>
      <c r="AA866" s="454"/>
    </row>
    <row r="867" spans="1:27" ht="15.6">
      <c r="A867" s="529"/>
      <c r="B867" s="529"/>
      <c r="C867" s="529"/>
      <c r="D867" s="529"/>
      <c r="E867" s="529"/>
      <c r="F867" s="529"/>
      <c r="G867" s="529"/>
      <c r="H867" s="529"/>
      <c r="I867" s="454"/>
      <c r="J867" s="454"/>
      <c r="K867" s="454"/>
      <c r="L867" s="454"/>
      <c r="M867" s="454"/>
      <c r="N867" s="454"/>
      <c r="O867" s="454"/>
      <c r="P867" s="454"/>
      <c r="Q867" s="454"/>
      <c r="R867" s="454"/>
      <c r="S867" s="454"/>
      <c r="T867" s="454"/>
      <c r="U867" s="454"/>
      <c r="V867" s="454"/>
      <c r="W867" s="454"/>
      <c r="X867" s="454"/>
      <c r="Y867" s="454"/>
      <c r="Z867" s="454"/>
      <c r="AA867" s="454"/>
    </row>
    <row r="868" spans="1:27" ht="15.6">
      <c r="A868" s="529"/>
      <c r="B868" s="529"/>
      <c r="C868" s="529"/>
      <c r="D868" s="529"/>
      <c r="E868" s="529"/>
      <c r="F868" s="529"/>
      <c r="G868" s="529"/>
      <c r="H868" s="529"/>
      <c r="I868" s="454"/>
      <c r="J868" s="454"/>
      <c r="K868" s="454"/>
      <c r="L868" s="454"/>
      <c r="M868" s="454"/>
      <c r="N868" s="454"/>
      <c r="O868" s="454"/>
      <c r="P868" s="454"/>
      <c r="Q868" s="454"/>
      <c r="R868" s="454"/>
      <c r="S868" s="454"/>
      <c r="T868" s="454"/>
      <c r="U868" s="454"/>
      <c r="V868" s="454"/>
      <c r="W868" s="454"/>
      <c r="X868" s="454"/>
      <c r="Y868" s="454"/>
      <c r="Z868" s="454"/>
      <c r="AA868" s="454"/>
    </row>
    <row r="869" spans="1:27" ht="15.6">
      <c r="A869" s="529"/>
      <c r="B869" s="529"/>
      <c r="C869" s="529"/>
      <c r="D869" s="529"/>
      <c r="E869" s="529"/>
      <c r="F869" s="529"/>
      <c r="G869" s="529"/>
      <c r="H869" s="529"/>
      <c r="I869" s="454"/>
      <c r="J869" s="454"/>
      <c r="K869" s="454"/>
      <c r="L869" s="454"/>
      <c r="M869" s="454"/>
      <c r="N869" s="454"/>
      <c r="O869" s="454"/>
      <c r="P869" s="454"/>
      <c r="Q869" s="454"/>
      <c r="R869" s="454"/>
      <c r="S869" s="454"/>
      <c r="T869" s="454"/>
      <c r="U869" s="454"/>
      <c r="V869" s="454"/>
      <c r="W869" s="454"/>
      <c r="X869" s="454"/>
      <c r="Y869" s="454"/>
      <c r="Z869" s="454"/>
      <c r="AA869" s="454"/>
    </row>
    <row r="870" spans="1:27" ht="15.6">
      <c r="A870" s="529"/>
      <c r="B870" s="529"/>
      <c r="C870" s="529"/>
      <c r="D870" s="529"/>
      <c r="E870" s="529"/>
      <c r="F870" s="529"/>
      <c r="G870" s="529"/>
      <c r="H870" s="529"/>
      <c r="I870" s="454"/>
      <c r="J870" s="454"/>
      <c r="K870" s="454"/>
      <c r="L870" s="454"/>
      <c r="M870" s="454"/>
      <c r="N870" s="454"/>
      <c r="O870" s="454"/>
      <c r="P870" s="454"/>
      <c r="Q870" s="454"/>
      <c r="R870" s="454"/>
      <c r="S870" s="454"/>
      <c r="T870" s="454"/>
      <c r="U870" s="454"/>
      <c r="V870" s="454"/>
      <c r="W870" s="454"/>
      <c r="X870" s="454"/>
      <c r="Y870" s="454"/>
      <c r="Z870" s="454"/>
      <c r="AA870" s="454"/>
    </row>
    <row r="871" spans="1:27" ht="15.6">
      <c r="A871" s="529"/>
      <c r="B871" s="529"/>
      <c r="C871" s="529"/>
      <c r="D871" s="529"/>
      <c r="E871" s="529"/>
      <c r="F871" s="529"/>
      <c r="G871" s="529"/>
      <c r="H871" s="529"/>
      <c r="I871" s="454"/>
      <c r="J871" s="454"/>
      <c r="K871" s="454"/>
      <c r="L871" s="454"/>
      <c r="M871" s="454"/>
      <c r="N871" s="454"/>
      <c r="O871" s="454"/>
      <c r="P871" s="454"/>
      <c r="Q871" s="454"/>
      <c r="R871" s="454"/>
      <c r="S871" s="454"/>
      <c r="T871" s="454"/>
      <c r="U871" s="454"/>
      <c r="V871" s="454"/>
      <c r="W871" s="454"/>
      <c r="X871" s="454"/>
      <c r="Y871" s="454"/>
      <c r="Z871" s="454"/>
      <c r="AA871" s="454"/>
    </row>
    <row r="872" spans="1:27" ht="15.6">
      <c r="A872" s="529"/>
      <c r="B872" s="529"/>
      <c r="C872" s="529"/>
      <c r="D872" s="529"/>
      <c r="E872" s="529"/>
      <c r="F872" s="529"/>
      <c r="G872" s="529"/>
      <c r="H872" s="529"/>
      <c r="I872" s="454"/>
      <c r="J872" s="454"/>
      <c r="K872" s="454"/>
      <c r="L872" s="454"/>
      <c r="M872" s="454"/>
      <c r="N872" s="454"/>
      <c r="O872" s="454"/>
      <c r="P872" s="454"/>
      <c r="Q872" s="454"/>
      <c r="R872" s="454"/>
      <c r="S872" s="454"/>
      <c r="T872" s="454"/>
      <c r="U872" s="454"/>
      <c r="V872" s="454"/>
      <c r="W872" s="454"/>
      <c r="X872" s="454"/>
      <c r="Y872" s="454"/>
      <c r="Z872" s="454"/>
      <c r="AA872" s="454"/>
    </row>
    <row r="873" spans="1:27" ht="15.6">
      <c r="A873" s="529"/>
      <c r="B873" s="529"/>
      <c r="C873" s="529"/>
      <c r="D873" s="529"/>
      <c r="E873" s="529"/>
      <c r="F873" s="529"/>
      <c r="G873" s="529"/>
      <c r="H873" s="529"/>
      <c r="I873" s="454"/>
      <c r="J873" s="454"/>
      <c r="K873" s="454"/>
      <c r="L873" s="454"/>
      <c r="M873" s="454"/>
      <c r="N873" s="454"/>
      <c r="O873" s="454"/>
      <c r="P873" s="454"/>
      <c r="Q873" s="454"/>
      <c r="R873" s="454"/>
      <c r="S873" s="454"/>
      <c r="T873" s="454"/>
      <c r="U873" s="454"/>
      <c r="V873" s="454"/>
      <c r="W873" s="454"/>
      <c r="X873" s="454"/>
      <c r="Y873" s="454"/>
      <c r="Z873" s="454"/>
      <c r="AA873" s="454"/>
    </row>
    <row r="874" spans="1:27" ht="15.6">
      <c r="A874" s="529"/>
      <c r="B874" s="529"/>
      <c r="C874" s="529"/>
      <c r="D874" s="529"/>
      <c r="E874" s="529"/>
      <c r="F874" s="529"/>
      <c r="G874" s="529"/>
      <c r="H874" s="529"/>
      <c r="I874" s="454"/>
      <c r="J874" s="454"/>
      <c r="K874" s="454"/>
      <c r="L874" s="454"/>
      <c r="M874" s="454"/>
      <c r="N874" s="454"/>
      <c r="O874" s="454"/>
      <c r="P874" s="454"/>
      <c r="Q874" s="454"/>
      <c r="R874" s="454"/>
      <c r="S874" s="454"/>
      <c r="T874" s="454"/>
      <c r="U874" s="454"/>
      <c r="V874" s="454"/>
      <c r="W874" s="454"/>
      <c r="X874" s="454"/>
      <c r="Y874" s="454"/>
      <c r="Z874" s="454"/>
      <c r="AA874" s="454"/>
    </row>
    <row r="875" spans="1:27" ht="15.6">
      <c r="A875" s="529"/>
      <c r="B875" s="529"/>
      <c r="C875" s="529"/>
      <c r="D875" s="529"/>
      <c r="E875" s="529"/>
      <c r="F875" s="529"/>
      <c r="G875" s="529"/>
      <c r="H875" s="529"/>
      <c r="I875" s="454"/>
      <c r="J875" s="454"/>
      <c r="K875" s="454"/>
      <c r="L875" s="454"/>
      <c r="M875" s="454"/>
      <c r="N875" s="454"/>
      <c r="O875" s="454"/>
      <c r="P875" s="454"/>
      <c r="Q875" s="454"/>
      <c r="R875" s="454"/>
      <c r="S875" s="454"/>
      <c r="T875" s="454"/>
      <c r="U875" s="454"/>
      <c r="V875" s="454"/>
      <c r="W875" s="454"/>
      <c r="X875" s="454"/>
      <c r="Y875" s="454"/>
      <c r="Z875" s="454"/>
      <c r="AA875" s="454"/>
    </row>
    <row r="876" spans="1:27" ht="15.6">
      <c r="A876" s="529"/>
      <c r="B876" s="529"/>
      <c r="C876" s="529"/>
      <c r="D876" s="529"/>
      <c r="E876" s="529"/>
      <c r="F876" s="529"/>
      <c r="G876" s="529"/>
      <c r="H876" s="529"/>
      <c r="I876" s="454"/>
      <c r="J876" s="454"/>
      <c r="K876" s="454"/>
      <c r="L876" s="454"/>
      <c r="M876" s="454"/>
      <c r="N876" s="454"/>
      <c r="O876" s="454"/>
      <c r="P876" s="454"/>
      <c r="Q876" s="454"/>
      <c r="R876" s="454"/>
      <c r="S876" s="454"/>
      <c r="T876" s="454"/>
      <c r="U876" s="454"/>
      <c r="V876" s="454"/>
      <c r="W876" s="454"/>
      <c r="X876" s="454"/>
      <c r="Y876" s="454"/>
      <c r="Z876" s="454"/>
      <c r="AA876" s="454"/>
    </row>
    <row r="877" spans="1:27" ht="15.6">
      <c r="A877" s="529"/>
      <c r="B877" s="529"/>
      <c r="C877" s="529"/>
      <c r="D877" s="529"/>
      <c r="E877" s="529"/>
      <c r="F877" s="529"/>
      <c r="G877" s="529"/>
      <c r="H877" s="529"/>
      <c r="I877" s="454"/>
      <c r="J877" s="454"/>
      <c r="K877" s="454"/>
      <c r="L877" s="454"/>
      <c r="M877" s="454"/>
      <c r="N877" s="454"/>
      <c r="O877" s="454"/>
      <c r="P877" s="454"/>
      <c r="Q877" s="454"/>
      <c r="R877" s="454"/>
      <c r="S877" s="454"/>
      <c r="T877" s="454"/>
      <c r="U877" s="454"/>
      <c r="V877" s="454"/>
      <c r="W877" s="454"/>
      <c r="X877" s="454"/>
      <c r="Y877" s="454"/>
      <c r="Z877" s="454"/>
      <c r="AA877" s="454"/>
    </row>
    <row r="878" spans="1:27" ht="15.6">
      <c r="A878" s="529"/>
      <c r="B878" s="529"/>
      <c r="C878" s="529"/>
      <c r="D878" s="529"/>
      <c r="E878" s="529"/>
      <c r="F878" s="529"/>
      <c r="G878" s="529"/>
      <c r="H878" s="529"/>
      <c r="I878" s="454"/>
      <c r="J878" s="454"/>
      <c r="K878" s="454"/>
      <c r="L878" s="454"/>
      <c r="M878" s="454"/>
      <c r="N878" s="454"/>
      <c r="O878" s="454"/>
      <c r="P878" s="454"/>
      <c r="Q878" s="454"/>
      <c r="R878" s="454"/>
      <c r="S878" s="454"/>
      <c r="T878" s="454"/>
      <c r="U878" s="454"/>
      <c r="V878" s="454"/>
      <c r="W878" s="454"/>
      <c r="X878" s="454"/>
      <c r="Y878" s="454"/>
      <c r="Z878" s="454"/>
      <c r="AA878" s="454"/>
    </row>
    <row r="879" spans="1:27" ht="15.6">
      <c r="A879" s="529"/>
      <c r="B879" s="529"/>
      <c r="C879" s="529"/>
      <c r="D879" s="529"/>
      <c r="E879" s="529"/>
      <c r="F879" s="529"/>
      <c r="G879" s="529"/>
      <c r="H879" s="529"/>
      <c r="I879" s="454"/>
      <c r="J879" s="454"/>
      <c r="K879" s="454"/>
      <c r="L879" s="454"/>
      <c r="M879" s="454"/>
      <c r="N879" s="454"/>
      <c r="O879" s="454"/>
      <c r="P879" s="454"/>
      <c r="Q879" s="454"/>
      <c r="R879" s="454"/>
      <c r="S879" s="454"/>
      <c r="T879" s="454"/>
      <c r="U879" s="454"/>
      <c r="V879" s="454"/>
      <c r="W879" s="454"/>
      <c r="X879" s="454"/>
      <c r="Y879" s="454"/>
      <c r="Z879" s="454"/>
      <c r="AA879" s="454"/>
    </row>
    <row r="880" spans="1:27" ht="15.6">
      <c r="A880" s="529"/>
      <c r="B880" s="529"/>
      <c r="C880" s="529"/>
      <c r="D880" s="529"/>
      <c r="E880" s="529"/>
      <c r="F880" s="529"/>
      <c r="G880" s="529"/>
      <c r="H880" s="529"/>
      <c r="I880" s="454"/>
      <c r="J880" s="454"/>
      <c r="K880" s="454"/>
      <c r="L880" s="454"/>
      <c r="M880" s="454"/>
      <c r="N880" s="454"/>
      <c r="O880" s="454"/>
      <c r="P880" s="454"/>
      <c r="Q880" s="454"/>
      <c r="R880" s="454"/>
      <c r="S880" s="454"/>
      <c r="T880" s="454"/>
      <c r="U880" s="454"/>
      <c r="V880" s="454"/>
      <c r="W880" s="454"/>
      <c r="X880" s="454"/>
      <c r="Y880" s="454"/>
      <c r="Z880" s="454"/>
      <c r="AA880" s="454"/>
    </row>
    <row r="881" spans="1:27" ht="15.6">
      <c r="A881" s="529"/>
      <c r="B881" s="529"/>
      <c r="C881" s="529"/>
      <c r="D881" s="529"/>
      <c r="E881" s="529"/>
      <c r="F881" s="529"/>
      <c r="G881" s="529"/>
      <c r="H881" s="529"/>
      <c r="I881" s="454"/>
      <c r="J881" s="454"/>
      <c r="K881" s="454"/>
      <c r="L881" s="454"/>
      <c r="M881" s="454"/>
      <c r="N881" s="454"/>
      <c r="O881" s="454"/>
      <c r="P881" s="454"/>
      <c r="Q881" s="454"/>
      <c r="R881" s="454"/>
      <c r="S881" s="454"/>
      <c r="T881" s="454"/>
      <c r="U881" s="454"/>
      <c r="V881" s="454"/>
      <c r="W881" s="454"/>
      <c r="X881" s="454"/>
      <c r="Y881" s="454"/>
      <c r="Z881" s="454"/>
      <c r="AA881" s="454"/>
    </row>
    <row r="882" spans="1:27" ht="15.6">
      <c r="A882" s="529"/>
      <c r="B882" s="529"/>
      <c r="C882" s="529"/>
      <c r="D882" s="529"/>
      <c r="E882" s="529"/>
      <c r="F882" s="529"/>
      <c r="G882" s="529"/>
      <c r="H882" s="529"/>
      <c r="I882" s="454"/>
      <c r="J882" s="454"/>
      <c r="K882" s="454"/>
      <c r="L882" s="454"/>
      <c r="M882" s="454"/>
      <c r="N882" s="454"/>
      <c r="O882" s="454"/>
      <c r="P882" s="454"/>
      <c r="Q882" s="454"/>
      <c r="R882" s="454"/>
      <c r="S882" s="454"/>
      <c r="T882" s="454"/>
      <c r="U882" s="454"/>
      <c r="V882" s="454"/>
      <c r="W882" s="454"/>
      <c r="X882" s="454"/>
      <c r="Y882" s="454"/>
      <c r="Z882" s="454"/>
      <c r="AA882" s="454"/>
    </row>
    <row r="883" spans="1:27" ht="15.6">
      <c r="A883" s="529"/>
      <c r="B883" s="529"/>
      <c r="C883" s="529"/>
      <c r="D883" s="529"/>
      <c r="E883" s="529"/>
      <c r="F883" s="529"/>
      <c r="G883" s="529"/>
      <c r="H883" s="529"/>
      <c r="I883" s="454"/>
      <c r="J883" s="454"/>
      <c r="K883" s="454"/>
      <c r="L883" s="454"/>
      <c r="M883" s="454"/>
      <c r="N883" s="454"/>
      <c r="O883" s="454"/>
      <c r="P883" s="454"/>
      <c r="Q883" s="454"/>
      <c r="R883" s="454"/>
      <c r="S883" s="454"/>
      <c r="T883" s="454"/>
      <c r="U883" s="454"/>
      <c r="V883" s="454"/>
      <c r="W883" s="454"/>
      <c r="X883" s="454"/>
      <c r="Y883" s="454"/>
      <c r="Z883" s="454"/>
      <c r="AA883" s="454"/>
    </row>
    <row r="884" spans="1:27" ht="15.6">
      <c r="A884" s="529"/>
      <c r="B884" s="529"/>
      <c r="C884" s="529"/>
      <c r="D884" s="529"/>
      <c r="E884" s="529"/>
      <c r="F884" s="529"/>
      <c r="G884" s="529"/>
      <c r="H884" s="529"/>
      <c r="I884" s="454"/>
      <c r="J884" s="454"/>
      <c r="K884" s="454"/>
      <c r="L884" s="454"/>
      <c r="M884" s="454"/>
      <c r="N884" s="454"/>
      <c r="O884" s="454"/>
      <c r="P884" s="454"/>
      <c r="Q884" s="454"/>
      <c r="R884" s="454"/>
      <c r="S884" s="454"/>
      <c r="T884" s="454"/>
      <c r="U884" s="454"/>
      <c r="V884" s="454"/>
      <c r="W884" s="454"/>
      <c r="X884" s="454"/>
      <c r="Y884" s="454"/>
      <c r="Z884" s="454"/>
      <c r="AA884" s="454"/>
    </row>
    <row r="885" spans="1:27" ht="15.6">
      <c r="A885" s="529"/>
      <c r="B885" s="529"/>
      <c r="C885" s="529"/>
      <c r="D885" s="529"/>
      <c r="E885" s="529"/>
      <c r="F885" s="529"/>
      <c r="G885" s="529"/>
      <c r="H885" s="529"/>
      <c r="I885" s="454"/>
      <c r="J885" s="454"/>
      <c r="K885" s="454"/>
      <c r="L885" s="454"/>
      <c r="M885" s="454"/>
      <c r="N885" s="454"/>
      <c r="O885" s="454"/>
      <c r="P885" s="454"/>
      <c r="Q885" s="454"/>
      <c r="R885" s="454"/>
      <c r="S885" s="454"/>
      <c r="T885" s="454"/>
      <c r="U885" s="454"/>
      <c r="V885" s="454"/>
      <c r="W885" s="454"/>
      <c r="X885" s="454"/>
      <c r="Y885" s="454"/>
      <c r="Z885" s="454"/>
      <c r="AA885" s="454"/>
    </row>
    <row r="886" spans="1:27" ht="15.6">
      <c r="A886" s="529"/>
      <c r="B886" s="529"/>
      <c r="C886" s="529"/>
      <c r="D886" s="529"/>
      <c r="E886" s="529"/>
      <c r="F886" s="529"/>
      <c r="G886" s="529"/>
      <c r="H886" s="529"/>
      <c r="I886" s="454"/>
      <c r="J886" s="454"/>
      <c r="K886" s="454"/>
      <c r="L886" s="454"/>
      <c r="M886" s="454"/>
      <c r="N886" s="454"/>
      <c r="O886" s="454"/>
      <c r="P886" s="454"/>
      <c r="Q886" s="454"/>
      <c r="R886" s="454"/>
      <c r="S886" s="454"/>
      <c r="T886" s="454"/>
      <c r="U886" s="454"/>
      <c r="V886" s="454"/>
      <c r="W886" s="454"/>
      <c r="X886" s="454"/>
      <c r="Y886" s="454"/>
      <c r="Z886" s="454"/>
      <c r="AA886" s="454"/>
    </row>
    <row r="887" spans="1:27" ht="15.6">
      <c r="A887" s="529"/>
      <c r="B887" s="529"/>
      <c r="C887" s="529"/>
      <c r="D887" s="529"/>
      <c r="E887" s="529"/>
      <c r="F887" s="529"/>
      <c r="G887" s="529"/>
      <c r="H887" s="529"/>
      <c r="I887" s="454"/>
      <c r="J887" s="454"/>
      <c r="K887" s="454"/>
      <c r="L887" s="454"/>
      <c r="M887" s="454"/>
      <c r="N887" s="454"/>
      <c r="O887" s="454"/>
      <c r="P887" s="454"/>
      <c r="Q887" s="454"/>
      <c r="R887" s="454"/>
      <c r="S887" s="454"/>
      <c r="T887" s="454"/>
      <c r="U887" s="454"/>
      <c r="V887" s="454"/>
      <c r="W887" s="454"/>
      <c r="X887" s="454"/>
      <c r="Y887" s="454"/>
      <c r="Z887" s="454"/>
      <c r="AA887" s="454"/>
    </row>
    <row r="888" spans="1:27" ht="15.6">
      <c r="A888" s="529"/>
      <c r="B888" s="529"/>
      <c r="C888" s="529"/>
      <c r="D888" s="529"/>
      <c r="E888" s="529"/>
      <c r="F888" s="529"/>
      <c r="G888" s="529"/>
      <c r="H888" s="529"/>
      <c r="I888" s="454"/>
      <c r="J888" s="454"/>
      <c r="K888" s="454"/>
      <c r="L888" s="454"/>
      <c r="M888" s="454"/>
      <c r="N888" s="454"/>
      <c r="O888" s="454"/>
      <c r="P888" s="454"/>
      <c r="Q888" s="454"/>
      <c r="R888" s="454"/>
      <c r="S888" s="454"/>
      <c r="T888" s="454"/>
      <c r="U888" s="454"/>
      <c r="V888" s="454"/>
      <c r="W888" s="454"/>
      <c r="X888" s="454"/>
      <c r="Y888" s="454"/>
      <c r="Z888" s="454"/>
      <c r="AA888" s="454"/>
    </row>
    <row r="889" spans="1:27" ht="15.6">
      <c r="A889" s="529"/>
      <c r="B889" s="529"/>
      <c r="C889" s="529"/>
      <c r="D889" s="529"/>
      <c r="E889" s="529"/>
      <c r="F889" s="529"/>
      <c r="G889" s="529"/>
      <c r="H889" s="529"/>
      <c r="I889" s="454"/>
      <c r="J889" s="454"/>
      <c r="K889" s="454"/>
      <c r="L889" s="454"/>
      <c r="M889" s="454"/>
      <c r="N889" s="454"/>
      <c r="O889" s="454"/>
      <c r="P889" s="454"/>
      <c r="Q889" s="454"/>
      <c r="R889" s="454"/>
      <c r="S889" s="454"/>
      <c r="T889" s="454"/>
      <c r="U889" s="454"/>
      <c r="V889" s="454"/>
      <c r="W889" s="454"/>
      <c r="X889" s="454"/>
      <c r="Y889" s="454"/>
      <c r="Z889" s="454"/>
      <c r="AA889" s="454"/>
    </row>
    <row r="890" spans="1:27" ht="15.6">
      <c r="A890" s="529"/>
      <c r="B890" s="529"/>
      <c r="C890" s="529"/>
      <c r="D890" s="529"/>
      <c r="E890" s="529"/>
      <c r="F890" s="529"/>
      <c r="G890" s="529"/>
      <c r="H890" s="529"/>
      <c r="I890" s="454"/>
      <c r="J890" s="454"/>
      <c r="K890" s="454"/>
      <c r="L890" s="454"/>
      <c r="M890" s="454"/>
      <c r="N890" s="454"/>
      <c r="O890" s="454"/>
      <c r="P890" s="454"/>
      <c r="Q890" s="454"/>
      <c r="R890" s="454"/>
      <c r="S890" s="454"/>
      <c r="T890" s="454"/>
      <c r="U890" s="454"/>
      <c r="V890" s="454"/>
      <c r="W890" s="454"/>
      <c r="X890" s="454"/>
      <c r="Y890" s="454"/>
      <c r="Z890" s="454"/>
      <c r="AA890" s="454"/>
    </row>
    <row r="891" spans="1:27" ht="15.6">
      <c r="A891" s="529"/>
      <c r="B891" s="529"/>
      <c r="C891" s="529"/>
      <c r="D891" s="529"/>
      <c r="E891" s="529"/>
      <c r="F891" s="529"/>
      <c r="G891" s="529"/>
      <c r="H891" s="529"/>
      <c r="I891" s="454"/>
      <c r="J891" s="454"/>
      <c r="K891" s="454"/>
      <c r="L891" s="454"/>
      <c r="M891" s="454"/>
      <c r="N891" s="454"/>
      <c r="O891" s="454"/>
      <c r="P891" s="454"/>
      <c r="Q891" s="454"/>
      <c r="R891" s="454"/>
      <c r="S891" s="454"/>
      <c r="T891" s="454"/>
      <c r="U891" s="454"/>
      <c r="V891" s="454"/>
      <c r="W891" s="454"/>
      <c r="X891" s="454"/>
      <c r="Y891" s="454"/>
      <c r="Z891" s="454"/>
      <c r="AA891" s="454"/>
    </row>
    <row r="892" spans="1:27" ht="15.6">
      <c r="A892" s="529"/>
      <c r="B892" s="529"/>
      <c r="C892" s="529"/>
      <c r="D892" s="529"/>
      <c r="E892" s="529"/>
      <c r="F892" s="529"/>
      <c r="G892" s="529"/>
      <c r="H892" s="529"/>
      <c r="I892" s="454"/>
      <c r="J892" s="454"/>
      <c r="K892" s="454"/>
      <c r="L892" s="454"/>
      <c r="M892" s="454"/>
      <c r="N892" s="454"/>
      <c r="O892" s="454"/>
      <c r="P892" s="454"/>
      <c r="Q892" s="454"/>
      <c r="R892" s="454"/>
      <c r="S892" s="454"/>
      <c r="T892" s="454"/>
      <c r="U892" s="454"/>
      <c r="V892" s="454"/>
      <c r="W892" s="454"/>
      <c r="X892" s="454"/>
      <c r="Y892" s="454"/>
      <c r="Z892" s="454"/>
      <c r="AA892" s="454"/>
    </row>
    <row r="893" spans="1:27" ht="15.6">
      <c r="A893" s="529"/>
      <c r="B893" s="529"/>
      <c r="C893" s="529"/>
      <c r="D893" s="529"/>
      <c r="E893" s="529"/>
      <c r="F893" s="529"/>
      <c r="G893" s="529"/>
      <c r="H893" s="529"/>
      <c r="I893" s="454"/>
      <c r="J893" s="454"/>
      <c r="K893" s="454"/>
      <c r="L893" s="454"/>
      <c r="M893" s="454"/>
      <c r="N893" s="454"/>
      <c r="O893" s="454"/>
      <c r="P893" s="454"/>
      <c r="Q893" s="454"/>
      <c r="R893" s="454"/>
      <c r="S893" s="454"/>
      <c r="T893" s="454"/>
      <c r="U893" s="454"/>
      <c r="V893" s="454"/>
      <c r="W893" s="454"/>
      <c r="X893" s="454"/>
      <c r="Y893" s="454"/>
      <c r="Z893" s="454"/>
      <c r="AA893" s="454"/>
    </row>
    <row r="894" spans="1:27" ht="15.6">
      <c r="A894" s="529"/>
      <c r="B894" s="529"/>
      <c r="C894" s="529"/>
      <c r="D894" s="529"/>
      <c r="E894" s="529"/>
      <c r="F894" s="529"/>
      <c r="G894" s="529"/>
      <c r="H894" s="529"/>
      <c r="I894" s="454"/>
      <c r="J894" s="454"/>
      <c r="K894" s="454"/>
      <c r="L894" s="454"/>
      <c r="M894" s="454"/>
      <c r="N894" s="454"/>
      <c r="O894" s="454"/>
      <c r="P894" s="454"/>
      <c r="Q894" s="454"/>
      <c r="R894" s="454"/>
      <c r="S894" s="454"/>
      <c r="T894" s="454"/>
      <c r="U894" s="454"/>
      <c r="V894" s="454"/>
      <c r="W894" s="454"/>
      <c r="X894" s="454"/>
      <c r="Y894" s="454"/>
      <c r="Z894" s="454"/>
      <c r="AA894" s="454"/>
    </row>
    <row r="895" spans="1:27" ht="15.6">
      <c r="A895" s="529"/>
      <c r="B895" s="529"/>
      <c r="C895" s="529"/>
      <c r="D895" s="529"/>
      <c r="E895" s="529"/>
      <c r="F895" s="529"/>
      <c r="G895" s="529"/>
      <c r="H895" s="529"/>
      <c r="I895" s="454"/>
      <c r="J895" s="454"/>
      <c r="K895" s="454"/>
      <c r="L895" s="454"/>
      <c r="M895" s="454"/>
      <c r="N895" s="454"/>
      <c r="O895" s="454"/>
      <c r="P895" s="454"/>
      <c r="Q895" s="454"/>
      <c r="R895" s="454"/>
      <c r="S895" s="454"/>
      <c r="T895" s="454"/>
      <c r="U895" s="454"/>
      <c r="V895" s="454"/>
      <c r="W895" s="454"/>
      <c r="X895" s="454"/>
      <c r="Y895" s="454"/>
      <c r="Z895" s="454"/>
      <c r="AA895" s="454"/>
    </row>
    <row r="896" spans="1:27" ht="15.6">
      <c r="A896" s="529"/>
      <c r="B896" s="529"/>
      <c r="C896" s="529"/>
      <c r="D896" s="529"/>
      <c r="E896" s="529"/>
      <c r="F896" s="529"/>
      <c r="G896" s="529"/>
      <c r="H896" s="529"/>
      <c r="I896" s="454"/>
      <c r="J896" s="454"/>
      <c r="K896" s="454"/>
      <c r="L896" s="454"/>
      <c r="M896" s="454"/>
      <c r="N896" s="454"/>
      <c r="O896" s="454"/>
      <c r="P896" s="454"/>
      <c r="Q896" s="454"/>
      <c r="R896" s="454"/>
      <c r="S896" s="454"/>
      <c r="T896" s="454"/>
      <c r="U896" s="454"/>
      <c r="V896" s="454"/>
      <c r="W896" s="454"/>
      <c r="X896" s="454"/>
      <c r="Y896" s="454"/>
      <c r="Z896" s="454"/>
      <c r="AA896" s="454"/>
    </row>
    <row r="897" spans="1:27" ht="15.6">
      <c r="A897" s="529"/>
      <c r="B897" s="529"/>
      <c r="C897" s="529"/>
      <c r="D897" s="529"/>
      <c r="E897" s="529"/>
      <c r="F897" s="529"/>
      <c r="G897" s="529"/>
      <c r="H897" s="529"/>
      <c r="I897" s="454"/>
      <c r="J897" s="454"/>
      <c r="K897" s="454"/>
      <c r="L897" s="454"/>
      <c r="M897" s="454"/>
      <c r="N897" s="454"/>
      <c r="O897" s="454"/>
      <c r="P897" s="454"/>
      <c r="Q897" s="454"/>
      <c r="R897" s="454"/>
      <c r="S897" s="454"/>
      <c r="T897" s="454"/>
      <c r="U897" s="454"/>
      <c r="V897" s="454"/>
      <c r="W897" s="454"/>
      <c r="X897" s="454"/>
      <c r="Y897" s="454"/>
      <c r="Z897" s="454"/>
      <c r="AA897" s="454"/>
    </row>
    <row r="898" spans="1:27" ht="15.6">
      <c r="A898" s="529"/>
      <c r="B898" s="529"/>
      <c r="C898" s="529"/>
      <c r="D898" s="529"/>
      <c r="E898" s="529"/>
      <c r="F898" s="529"/>
      <c r="G898" s="529"/>
      <c r="H898" s="529"/>
      <c r="I898" s="454"/>
      <c r="J898" s="454"/>
      <c r="K898" s="454"/>
      <c r="L898" s="454"/>
      <c r="M898" s="454"/>
      <c r="N898" s="454"/>
      <c r="O898" s="454"/>
      <c r="P898" s="454"/>
      <c r="Q898" s="454"/>
      <c r="R898" s="454"/>
      <c r="S898" s="454"/>
      <c r="T898" s="454"/>
      <c r="U898" s="454"/>
      <c r="V898" s="454"/>
      <c r="W898" s="454"/>
      <c r="X898" s="454"/>
      <c r="Y898" s="454"/>
      <c r="Z898" s="454"/>
      <c r="AA898" s="454"/>
    </row>
    <row r="899" spans="1:27" ht="15.6">
      <c r="A899" s="529"/>
      <c r="B899" s="529"/>
      <c r="C899" s="529"/>
      <c r="D899" s="529"/>
      <c r="E899" s="529"/>
      <c r="F899" s="529"/>
      <c r="G899" s="529"/>
      <c r="H899" s="529"/>
      <c r="I899" s="454"/>
      <c r="J899" s="454"/>
      <c r="K899" s="454"/>
      <c r="L899" s="454"/>
      <c r="M899" s="454"/>
      <c r="N899" s="454"/>
      <c r="O899" s="454"/>
      <c r="P899" s="454"/>
      <c r="Q899" s="454"/>
      <c r="R899" s="454"/>
      <c r="S899" s="454"/>
      <c r="T899" s="454"/>
      <c r="U899" s="454"/>
      <c r="V899" s="454"/>
      <c r="W899" s="454"/>
      <c r="X899" s="454"/>
      <c r="Y899" s="454"/>
      <c r="Z899" s="454"/>
      <c r="AA899" s="454"/>
    </row>
    <row r="900" spans="1:27" ht="15.6">
      <c r="A900" s="529"/>
      <c r="B900" s="529"/>
      <c r="C900" s="529"/>
      <c r="D900" s="529"/>
      <c r="E900" s="529"/>
      <c r="F900" s="529"/>
      <c r="G900" s="529"/>
      <c r="H900" s="529"/>
      <c r="I900" s="454"/>
      <c r="J900" s="454"/>
      <c r="K900" s="454"/>
      <c r="L900" s="454"/>
      <c r="M900" s="454"/>
      <c r="N900" s="454"/>
      <c r="O900" s="454"/>
      <c r="P900" s="454"/>
      <c r="Q900" s="454"/>
      <c r="R900" s="454"/>
      <c r="S900" s="454"/>
      <c r="T900" s="454"/>
      <c r="U900" s="454"/>
      <c r="V900" s="454"/>
      <c r="W900" s="454"/>
      <c r="X900" s="454"/>
      <c r="Y900" s="454"/>
      <c r="Z900" s="454"/>
      <c r="AA900" s="454"/>
    </row>
    <row r="901" spans="1:27" ht="15.6">
      <c r="A901" s="529"/>
      <c r="B901" s="529"/>
      <c r="C901" s="529"/>
      <c r="D901" s="529"/>
      <c r="E901" s="529"/>
      <c r="F901" s="529"/>
      <c r="G901" s="529"/>
      <c r="H901" s="529"/>
      <c r="I901" s="454"/>
      <c r="J901" s="454"/>
      <c r="K901" s="454"/>
      <c r="L901" s="454"/>
      <c r="M901" s="454"/>
      <c r="N901" s="454"/>
      <c r="O901" s="454"/>
      <c r="P901" s="454"/>
      <c r="Q901" s="454"/>
      <c r="R901" s="454"/>
      <c r="S901" s="454"/>
      <c r="T901" s="454"/>
      <c r="U901" s="454"/>
      <c r="V901" s="454"/>
      <c r="W901" s="454"/>
      <c r="X901" s="454"/>
      <c r="Y901" s="454"/>
      <c r="Z901" s="454"/>
      <c r="AA901" s="454"/>
    </row>
    <row r="902" spans="1:27" ht="15.6">
      <c r="A902" s="529"/>
      <c r="B902" s="529"/>
      <c r="C902" s="529"/>
      <c r="D902" s="529"/>
      <c r="E902" s="529"/>
      <c r="F902" s="529"/>
      <c r="G902" s="529"/>
      <c r="H902" s="529"/>
      <c r="I902" s="454"/>
      <c r="J902" s="454"/>
      <c r="K902" s="454"/>
      <c r="L902" s="454"/>
      <c r="M902" s="454"/>
      <c r="N902" s="454"/>
      <c r="O902" s="454"/>
      <c r="P902" s="454"/>
      <c r="Q902" s="454"/>
      <c r="R902" s="454"/>
      <c r="S902" s="454"/>
      <c r="T902" s="454"/>
      <c r="U902" s="454"/>
      <c r="V902" s="454"/>
      <c r="W902" s="454"/>
      <c r="X902" s="454"/>
      <c r="Y902" s="454"/>
      <c r="Z902" s="454"/>
      <c r="AA902" s="454"/>
    </row>
    <row r="903" spans="1:27" ht="15.6">
      <c r="A903" s="529"/>
      <c r="B903" s="529"/>
      <c r="C903" s="529"/>
      <c r="D903" s="529"/>
      <c r="E903" s="529"/>
      <c r="F903" s="529"/>
      <c r="G903" s="529"/>
      <c r="H903" s="529"/>
      <c r="I903" s="454"/>
      <c r="J903" s="454"/>
      <c r="K903" s="454"/>
      <c r="L903" s="454"/>
      <c r="M903" s="454"/>
      <c r="N903" s="454"/>
      <c r="O903" s="454"/>
      <c r="P903" s="454"/>
      <c r="Q903" s="454"/>
      <c r="R903" s="454"/>
      <c r="S903" s="454"/>
      <c r="T903" s="454"/>
      <c r="U903" s="454"/>
      <c r="V903" s="454"/>
      <c r="W903" s="454"/>
      <c r="X903" s="454"/>
      <c r="Y903" s="454"/>
      <c r="Z903" s="454"/>
      <c r="AA903" s="454"/>
    </row>
    <row r="904" spans="1:27" ht="15.6">
      <c r="A904" s="529"/>
      <c r="B904" s="529"/>
      <c r="C904" s="529"/>
      <c r="D904" s="529"/>
      <c r="E904" s="529"/>
      <c r="F904" s="529"/>
      <c r="G904" s="529"/>
      <c r="H904" s="529"/>
      <c r="I904" s="454"/>
      <c r="J904" s="454"/>
      <c r="K904" s="454"/>
      <c r="L904" s="454"/>
      <c r="M904" s="454"/>
      <c r="N904" s="454"/>
      <c r="O904" s="454"/>
      <c r="P904" s="454"/>
      <c r="Q904" s="454"/>
      <c r="R904" s="454"/>
      <c r="S904" s="454"/>
      <c r="T904" s="454"/>
      <c r="U904" s="454"/>
      <c r="V904" s="454"/>
      <c r="W904" s="454"/>
      <c r="X904" s="454"/>
      <c r="Y904" s="454"/>
      <c r="Z904" s="454"/>
      <c r="AA904" s="454"/>
    </row>
    <row r="905" spans="1:27" ht="15.6">
      <c r="A905" s="529"/>
      <c r="B905" s="529"/>
      <c r="C905" s="529"/>
      <c r="D905" s="529"/>
      <c r="E905" s="529"/>
      <c r="F905" s="529"/>
      <c r="G905" s="529"/>
      <c r="H905" s="529"/>
      <c r="I905" s="454"/>
      <c r="J905" s="454"/>
      <c r="K905" s="454"/>
      <c r="L905" s="454"/>
      <c r="M905" s="454"/>
      <c r="N905" s="454"/>
      <c r="O905" s="454"/>
      <c r="P905" s="454"/>
      <c r="Q905" s="454"/>
      <c r="R905" s="454"/>
      <c r="S905" s="454"/>
      <c r="T905" s="454"/>
      <c r="U905" s="454"/>
      <c r="V905" s="454"/>
      <c r="W905" s="454"/>
      <c r="X905" s="454"/>
      <c r="Y905" s="454"/>
      <c r="Z905" s="454"/>
      <c r="AA905" s="454"/>
    </row>
    <row r="906" spans="1:27" ht="15.6">
      <c r="A906" s="529"/>
      <c r="B906" s="529"/>
      <c r="C906" s="529"/>
      <c r="D906" s="529"/>
      <c r="E906" s="529"/>
      <c r="F906" s="529"/>
      <c r="G906" s="529"/>
      <c r="H906" s="529"/>
      <c r="I906" s="454"/>
      <c r="J906" s="454"/>
      <c r="K906" s="454"/>
      <c r="L906" s="454"/>
      <c r="M906" s="454"/>
      <c r="N906" s="454"/>
      <c r="O906" s="454"/>
      <c r="P906" s="454"/>
      <c r="Q906" s="454"/>
      <c r="R906" s="454"/>
      <c r="S906" s="454"/>
      <c r="T906" s="454"/>
      <c r="U906" s="454"/>
      <c r="V906" s="454"/>
      <c r="W906" s="454"/>
      <c r="X906" s="454"/>
      <c r="Y906" s="454"/>
      <c r="Z906" s="454"/>
      <c r="AA906" s="454"/>
    </row>
    <row r="907" spans="1:27" ht="15.6">
      <c r="A907" s="529"/>
      <c r="B907" s="529"/>
      <c r="C907" s="529"/>
      <c r="D907" s="529"/>
      <c r="E907" s="529"/>
      <c r="F907" s="529"/>
      <c r="G907" s="529"/>
      <c r="H907" s="529"/>
      <c r="I907" s="454"/>
      <c r="J907" s="454"/>
      <c r="K907" s="454"/>
      <c r="L907" s="454"/>
      <c r="M907" s="454"/>
      <c r="N907" s="454"/>
      <c r="O907" s="454"/>
      <c r="P907" s="454"/>
      <c r="Q907" s="454"/>
      <c r="R907" s="454"/>
      <c r="S907" s="454"/>
      <c r="T907" s="454"/>
      <c r="U907" s="454"/>
      <c r="V907" s="454"/>
      <c r="W907" s="454"/>
      <c r="X907" s="454"/>
      <c r="Y907" s="454"/>
      <c r="Z907" s="454"/>
      <c r="AA907" s="454"/>
    </row>
    <row r="908" spans="1:27" ht="15.6">
      <c r="A908" s="529"/>
      <c r="B908" s="529"/>
      <c r="C908" s="529"/>
      <c r="D908" s="529"/>
      <c r="E908" s="529"/>
      <c r="F908" s="529"/>
      <c r="G908" s="529"/>
      <c r="H908" s="529"/>
      <c r="I908" s="454"/>
      <c r="J908" s="454"/>
      <c r="K908" s="454"/>
      <c r="L908" s="454"/>
      <c r="M908" s="454"/>
      <c r="N908" s="454"/>
      <c r="O908" s="454"/>
      <c r="P908" s="454"/>
      <c r="Q908" s="454"/>
      <c r="R908" s="454"/>
      <c r="S908" s="454"/>
      <c r="T908" s="454"/>
      <c r="U908" s="454"/>
      <c r="V908" s="454"/>
      <c r="W908" s="454"/>
      <c r="X908" s="454"/>
      <c r="Y908" s="454"/>
      <c r="Z908" s="454"/>
      <c r="AA908" s="454"/>
    </row>
    <row r="909" spans="1:27" ht="15.6">
      <c r="A909" s="529"/>
      <c r="B909" s="529"/>
      <c r="C909" s="529"/>
      <c r="D909" s="529"/>
      <c r="E909" s="529"/>
      <c r="F909" s="529"/>
      <c r="G909" s="529"/>
      <c r="H909" s="529"/>
      <c r="I909" s="454"/>
      <c r="J909" s="454"/>
      <c r="K909" s="454"/>
      <c r="L909" s="454"/>
      <c r="M909" s="454"/>
      <c r="N909" s="454"/>
      <c r="O909" s="454"/>
      <c r="P909" s="454"/>
      <c r="Q909" s="454"/>
      <c r="R909" s="454"/>
      <c r="S909" s="454"/>
      <c r="T909" s="454"/>
      <c r="U909" s="454"/>
      <c r="V909" s="454"/>
      <c r="W909" s="454"/>
      <c r="X909" s="454"/>
      <c r="Y909" s="454"/>
      <c r="Z909" s="454"/>
      <c r="AA909" s="454"/>
    </row>
    <row r="910" spans="1:27" ht="15.6">
      <c r="A910" s="529"/>
      <c r="B910" s="529"/>
      <c r="C910" s="529"/>
      <c r="D910" s="529"/>
      <c r="E910" s="529"/>
      <c r="F910" s="529"/>
      <c r="G910" s="529"/>
      <c r="H910" s="529"/>
      <c r="I910" s="454"/>
      <c r="J910" s="454"/>
      <c r="K910" s="454"/>
      <c r="L910" s="454"/>
      <c r="M910" s="454"/>
      <c r="N910" s="454"/>
      <c r="O910" s="454"/>
      <c r="P910" s="454"/>
      <c r="Q910" s="454"/>
      <c r="R910" s="454"/>
      <c r="S910" s="454"/>
      <c r="T910" s="454"/>
      <c r="U910" s="454"/>
      <c r="V910" s="454"/>
      <c r="W910" s="454"/>
      <c r="X910" s="454"/>
      <c r="Y910" s="454"/>
      <c r="Z910" s="454"/>
      <c r="AA910" s="454"/>
    </row>
    <row r="911" spans="1:27" ht="15.6">
      <c r="A911" s="529"/>
      <c r="B911" s="529"/>
      <c r="C911" s="529"/>
      <c r="D911" s="529"/>
      <c r="E911" s="529"/>
      <c r="F911" s="529"/>
      <c r="G911" s="529"/>
      <c r="H911" s="529"/>
      <c r="I911" s="454"/>
      <c r="J911" s="454"/>
      <c r="K911" s="454"/>
      <c r="L911" s="454"/>
      <c r="M911" s="454"/>
      <c r="N911" s="454"/>
      <c r="O911" s="454"/>
      <c r="P911" s="454"/>
      <c r="Q911" s="454"/>
      <c r="R911" s="454"/>
      <c r="S911" s="454"/>
      <c r="T911" s="454"/>
      <c r="U911" s="454"/>
      <c r="V911" s="454"/>
      <c r="W911" s="454"/>
      <c r="X911" s="454"/>
      <c r="Y911" s="454"/>
      <c r="Z911" s="454"/>
      <c r="AA911" s="454"/>
    </row>
    <row r="912" spans="1:27" ht="15.6">
      <c r="A912" s="529"/>
      <c r="B912" s="529"/>
      <c r="C912" s="529"/>
      <c r="D912" s="529"/>
      <c r="E912" s="529"/>
      <c r="F912" s="529"/>
      <c r="G912" s="529"/>
      <c r="H912" s="529"/>
      <c r="I912" s="454"/>
      <c r="J912" s="454"/>
      <c r="K912" s="454"/>
      <c r="L912" s="454"/>
      <c r="M912" s="454"/>
      <c r="N912" s="454"/>
      <c r="O912" s="454"/>
      <c r="P912" s="454"/>
      <c r="Q912" s="454"/>
      <c r="R912" s="454"/>
      <c r="S912" s="454"/>
      <c r="T912" s="454"/>
      <c r="U912" s="454"/>
      <c r="V912" s="454"/>
      <c r="W912" s="454"/>
      <c r="X912" s="454"/>
      <c r="Y912" s="454"/>
      <c r="Z912" s="454"/>
      <c r="AA912" s="454"/>
    </row>
    <row r="913" spans="1:27" ht="15.6">
      <c r="A913" s="529"/>
      <c r="B913" s="529"/>
      <c r="C913" s="529"/>
      <c r="D913" s="529"/>
      <c r="E913" s="529"/>
      <c r="F913" s="529"/>
      <c r="G913" s="529"/>
      <c r="H913" s="529"/>
      <c r="I913" s="454"/>
      <c r="J913" s="454"/>
      <c r="K913" s="454"/>
      <c r="L913" s="454"/>
      <c r="M913" s="454"/>
      <c r="N913" s="454"/>
      <c r="O913" s="454"/>
      <c r="P913" s="454"/>
      <c r="Q913" s="454"/>
      <c r="R913" s="454"/>
      <c r="S913" s="454"/>
      <c r="T913" s="454"/>
      <c r="U913" s="454"/>
      <c r="V913" s="454"/>
      <c r="W913" s="454"/>
      <c r="X913" s="454"/>
      <c r="Y913" s="454"/>
      <c r="Z913" s="454"/>
      <c r="AA913" s="454"/>
    </row>
    <row r="914" spans="1:27" ht="15.6">
      <c r="A914" s="529"/>
      <c r="B914" s="529"/>
      <c r="C914" s="529"/>
      <c r="D914" s="529"/>
      <c r="E914" s="529"/>
      <c r="F914" s="529"/>
      <c r="G914" s="529"/>
      <c r="H914" s="529"/>
      <c r="I914" s="454"/>
      <c r="J914" s="454"/>
      <c r="K914" s="454"/>
      <c r="L914" s="454"/>
      <c r="M914" s="454"/>
      <c r="N914" s="454"/>
      <c r="O914" s="454"/>
      <c r="P914" s="454"/>
      <c r="Q914" s="454"/>
      <c r="R914" s="454"/>
      <c r="S914" s="454"/>
      <c r="T914" s="454"/>
      <c r="U914" s="454"/>
      <c r="V914" s="454"/>
      <c r="W914" s="454"/>
      <c r="X914" s="454"/>
      <c r="Y914" s="454"/>
      <c r="Z914" s="454"/>
      <c r="AA914" s="454"/>
    </row>
    <row r="915" spans="1:27" ht="15.6">
      <c r="A915" s="529"/>
      <c r="B915" s="529"/>
      <c r="C915" s="529"/>
      <c r="D915" s="529"/>
      <c r="E915" s="529"/>
      <c r="F915" s="529"/>
      <c r="G915" s="529"/>
      <c r="H915" s="529"/>
      <c r="I915" s="454"/>
      <c r="J915" s="454"/>
      <c r="K915" s="454"/>
      <c r="L915" s="454"/>
      <c r="M915" s="454"/>
      <c r="N915" s="454"/>
      <c r="O915" s="454"/>
      <c r="P915" s="454"/>
      <c r="Q915" s="454"/>
      <c r="R915" s="454"/>
      <c r="S915" s="454"/>
      <c r="T915" s="454"/>
      <c r="U915" s="454"/>
      <c r="V915" s="454"/>
      <c r="W915" s="454"/>
      <c r="X915" s="454"/>
      <c r="Y915" s="454"/>
      <c r="Z915" s="454"/>
      <c r="AA915" s="454"/>
    </row>
    <row r="916" spans="1:27" ht="15.6">
      <c r="A916" s="529"/>
      <c r="B916" s="529"/>
      <c r="C916" s="529"/>
      <c r="D916" s="529"/>
      <c r="E916" s="529"/>
      <c r="F916" s="529"/>
      <c r="G916" s="529"/>
      <c r="H916" s="529"/>
      <c r="I916" s="454"/>
      <c r="J916" s="454"/>
      <c r="K916" s="454"/>
      <c r="L916" s="454"/>
      <c r="M916" s="454"/>
      <c r="N916" s="454"/>
      <c r="O916" s="454"/>
      <c r="P916" s="454"/>
      <c r="Q916" s="454"/>
      <c r="R916" s="454"/>
      <c r="S916" s="454"/>
      <c r="T916" s="454"/>
      <c r="U916" s="454"/>
      <c r="V916" s="454"/>
      <c r="W916" s="454"/>
      <c r="X916" s="454"/>
      <c r="Y916" s="454"/>
      <c r="Z916" s="454"/>
      <c r="AA916" s="454"/>
    </row>
    <row r="917" spans="1:27" ht="15.6">
      <c r="A917" s="529"/>
      <c r="B917" s="529"/>
      <c r="C917" s="529"/>
      <c r="D917" s="529"/>
      <c r="E917" s="529"/>
      <c r="F917" s="529"/>
      <c r="G917" s="529"/>
      <c r="H917" s="529"/>
      <c r="I917" s="454"/>
      <c r="J917" s="454"/>
      <c r="K917" s="454"/>
      <c r="L917" s="454"/>
      <c r="M917" s="454"/>
      <c r="N917" s="454"/>
      <c r="O917" s="454"/>
      <c r="P917" s="454"/>
      <c r="Q917" s="454"/>
      <c r="R917" s="454"/>
      <c r="S917" s="454"/>
      <c r="T917" s="454"/>
      <c r="U917" s="454"/>
      <c r="V917" s="454"/>
      <c r="W917" s="454"/>
      <c r="X917" s="454"/>
      <c r="Y917" s="454"/>
      <c r="Z917" s="454"/>
      <c r="AA917" s="454"/>
    </row>
    <row r="918" spans="1:27" ht="15.6">
      <c r="A918" s="529"/>
      <c r="B918" s="529"/>
      <c r="C918" s="529"/>
      <c r="D918" s="529"/>
      <c r="E918" s="529"/>
      <c r="F918" s="529"/>
      <c r="G918" s="529"/>
      <c r="H918" s="529"/>
      <c r="I918" s="454"/>
      <c r="J918" s="454"/>
      <c r="K918" s="454"/>
      <c r="L918" s="454"/>
      <c r="M918" s="454"/>
      <c r="N918" s="454"/>
      <c r="O918" s="454"/>
      <c r="P918" s="454"/>
      <c r="Q918" s="454"/>
      <c r="R918" s="454"/>
      <c r="S918" s="454"/>
      <c r="T918" s="454"/>
      <c r="U918" s="454"/>
      <c r="V918" s="454"/>
      <c r="W918" s="454"/>
      <c r="X918" s="454"/>
      <c r="Y918" s="454"/>
      <c r="Z918" s="454"/>
      <c r="AA918" s="454"/>
    </row>
    <row r="919" spans="1:27" ht="15.6">
      <c r="A919" s="529"/>
      <c r="B919" s="529"/>
      <c r="C919" s="529"/>
      <c r="D919" s="529"/>
      <c r="E919" s="529"/>
      <c r="F919" s="529"/>
      <c r="G919" s="529"/>
      <c r="H919" s="529"/>
      <c r="I919" s="454"/>
      <c r="J919" s="454"/>
      <c r="K919" s="454"/>
      <c r="L919" s="454"/>
      <c r="M919" s="454"/>
      <c r="N919" s="454"/>
      <c r="O919" s="454"/>
      <c r="P919" s="454"/>
      <c r="Q919" s="454"/>
      <c r="R919" s="454"/>
      <c r="S919" s="454"/>
      <c r="T919" s="454"/>
      <c r="U919" s="454"/>
      <c r="V919" s="454"/>
      <c r="W919" s="454"/>
      <c r="X919" s="454"/>
      <c r="Y919" s="454"/>
      <c r="Z919" s="454"/>
      <c r="AA919" s="454"/>
    </row>
    <row r="920" spans="1:27" ht="15.6">
      <c r="A920" s="529"/>
      <c r="B920" s="529"/>
      <c r="C920" s="529"/>
      <c r="D920" s="529"/>
      <c r="E920" s="529"/>
      <c r="F920" s="529"/>
      <c r="G920" s="529"/>
      <c r="H920" s="529"/>
      <c r="I920" s="454"/>
      <c r="J920" s="454"/>
      <c r="K920" s="454"/>
      <c r="L920" s="454"/>
      <c r="M920" s="454"/>
      <c r="N920" s="454"/>
      <c r="O920" s="454"/>
      <c r="P920" s="454"/>
      <c r="Q920" s="454"/>
      <c r="R920" s="454"/>
      <c r="S920" s="454"/>
      <c r="T920" s="454"/>
      <c r="U920" s="454"/>
      <c r="V920" s="454"/>
      <c r="W920" s="454"/>
      <c r="X920" s="454"/>
      <c r="Y920" s="454"/>
      <c r="Z920" s="454"/>
      <c r="AA920" s="454"/>
    </row>
    <row r="921" spans="1:27" ht="15.6">
      <c r="A921" s="529"/>
      <c r="B921" s="529"/>
      <c r="C921" s="529"/>
      <c r="D921" s="529"/>
      <c r="E921" s="529"/>
      <c r="F921" s="529"/>
      <c r="G921" s="529"/>
      <c r="H921" s="529"/>
      <c r="I921" s="454"/>
      <c r="J921" s="454"/>
      <c r="K921" s="454"/>
      <c r="L921" s="454"/>
      <c r="M921" s="454"/>
      <c r="N921" s="454"/>
      <c r="O921" s="454"/>
      <c r="P921" s="454"/>
      <c r="Q921" s="454"/>
      <c r="R921" s="454"/>
      <c r="S921" s="454"/>
      <c r="T921" s="454"/>
      <c r="U921" s="454"/>
      <c r="V921" s="454"/>
      <c r="W921" s="454"/>
      <c r="X921" s="454"/>
      <c r="Y921" s="454"/>
      <c r="Z921" s="454"/>
      <c r="AA921" s="454"/>
    </row>
    <row r="922" spans="1:27" ht="15.6">
      <c r="A922" s="529"/>
      <c r="B922" s="529"/>
      <c r="C922" s="529"/>
      <c r="D922" s="529"/>
      <c r="E922" s="529"/>
      <c r="F922" s="529"/>
      <c r="G922" s="529"/>
      <c r="H922" s="529"/>
      <c r="I922" s="454"/>
      <c r="J922" s="454"/>
      <c r="K922" s="454"/>
      <c r="L922" s="454"/>
      <c r="M922" s="454"/>
      <c r="N922" s="454"/>
      <c r="O922" s="454"/>
      <c r="P922" s="454"/>
      <c r="Q922" s="454"/>
      <c r="R922" s="454"/>
      <c r="S922" s="454"/>
      <c r="T922" s="454"/>
      <c r="U922" s="454"/>
      <c r="V922" s="454"/>
      <c r="W922" s="454"/>
      <c r="X922" s="454"/>
      <c r="Y922" s="454"/>
      <c r="Z922" s="454"/>
      <c r="AA922" s="454"/>
    </row>
    <row r="923" spans="1:27" ht="15.6">
      <c r="A923" s="529"/>
      <c r="B923" s="529"/>
      <c r="C923" s="529"/>
      <c r="D923" s="529"/>
      <c r="E923" s="529"/>
      <c r="F923" s="529"/>
      <c r="G923" s="529"/>
      <c r="H923" s="529"/>
      <c r="I923" s="454"/>
      <c r="J923" s="454"/>
      <c r="K923" s="454"/>
      <c r="L923" s="454"/>
      <c r="M923" s="454"/>
      <c r="N923" s="454"/>
      <c r="O923" s="454"/>
      <c r="P923" s="454"/>
      <c r="Q923" s="454"/>
      <c r="R923" s="454"/>
      <c r="S923" s="454"/>
      <c r="T923" s="454"/>
      <c r="U923" s="454"/>
      <c r="V923" s="454"/>
      <c r="W923" s="454"/>
      <c r="X923" s="454"/>
      <c r="Y923" s="454"/>
      <c r="Z923" s="454"/>
      <c r="AA923" s="454"/>
    </row>
    <row r="924" spans="1:27" ht="15.6">
      <c r="A924" s="529"/>
      <c r="B924" s="529"/>
      <c r="C924" s="529"/>
      <c r="D924" s="529"/>
      <c r="E924" s="529"/>
      <c r="F924" s="529"/>
      <c r="G924" s="529"/>
      <c r="H924" s="529"/>
      <c r="I924" s="454"/>
      <c r="J924" s="454"/>
      <c r="K924" s="454"/>
      <c r="L924" s="454"/>
      <c r="M924" s="454"/>
      <c r="N924" s="454"/>
      <c r="O924" s="454"/>
      <c r="P924" s="454"/>
      <c r="Q924" s="454"/>
      <c r="R924" s="454"/>
      <c r="S924" s="454"/>
      <c r="T924" s="454"/>
      <c r="U924" s="454"/>
      <c r="V924" s="454"/>
      <c r="W924" s="454"/>
      <c r="X924" s="454"/>
      <c r="Y924" s="454"/>
      <c r="Z924" s="454"/>
      <c r="AA924" s="454"/>
    </row>
    <row r="925" spans="1:27" ht="15.6">
      <c r="A925" s="529"/>
      <c r="B925" s="529"/>
      <c r="C925" s="529"/>
      <c r="D925" s="529"/>
      <c r="E925" s="529"/>
      <c r="F925" s="529"/>
      <c r="G925" s="529"/>
      <c r="H925" s="529"/>
      <c r="I925" s="454"/>
      <c r="J925" s="454"/>
      <c r="K925" s="454"/>
      <c r="L925" s="454"/>
      <c r="M925" s="454"/>
      <c r="N925" s="454"/>
      <c r="O925" s="454"/>
      <c r="P925" s="454"/>
      <c r="Q925" s="454"/>
      <c r="R925" s="454"/>
      <c r="S925" s="454"/>
      <c r="T925" s="454"/>
      <c r="U925" s="454"/>
      <c r="V925" s="454"/>
      <c r="W925" s="454"/>
      <c r="X925" s="454"/>
      <c r="Y925" s="454"/>
      <c r="Z925" s="454"/>
      <c r="AA925" s="454"/>
    </row>
    <row r="926" spans="1:27" ht="15.6">
      <c r="A926" s="529"/>
      <c r="B926" s="529"/>
      <c r="C926" s="529"/>
      <c r="D926" s="529"/>
      <c r="E926" s="529"/>
      <c r="F926" s="529"/>
      <c r="G926" s="529"/>
      <c r="H926" s="529"/>
      <c r="I926" s="454"/>
      <c r="J926" s="454"/>
      <c r="K926" s="454"/>
      <c r="L926" s="454"/>
      <c r="M926" s="454"/>
      <c r="N926" s="454"/>
      <c r="O926" s="454"/>
      <c r="P926" s="454"/>
      <c r="Q926" s="454"/>
      <c r="R926" s="454"/>
      <c r="S926" s="454"/>
      <c r="T926" s="454"/>
      <c r="U926" s="454"/>
      <c r="V926" s="454"/>
      <c r="W926" s="454"/>
      <c r="X926" s="454"/>
      <c r="Y926" s="454"/>
      <c r="Z926" s="454"/>
      <c r="AA926" s="454"/>
    </row>
    <row r="927" spans="1:27" ht="15.6">
      <c r="A927" s="529"/>
      <c r="B927" s="529"/>
      <c r="C927" s="529"/>
      <c r="D927" s="529"/>
      <c r="E927" s="529"/>
      <c r="F927" s="529"/>
      <c r="G927" s="529"/>
      <c r="H927" s="529"/>
      <c r="I927" s="454"/>
      <c r="J927" s="454"/>
      <c r="K927" s="454"/>
      <c r="L927" s="454"/>
      <c r="M927" s="454"/>
      <c r="N927" s="454"/>
      <c r="O927" s="454"/>
      <c r="P927" s="454"/>
      <c r="Q927" s="454"/>
      <c r="R927" s="454"/>
      <c r="S927" s="454"/>
      <c r="T927" s="454"/>
      <c r="U927" s="454"/>
      <c r="V927" s="454"/>
      <c r="W927" s="454"/>
      <c r="X927" s="454"/>
      <c r="Y927" s="454"/>
      <c r="Z927" s="454"/>
      <c r="AA927" s="454"/>
    </row>
    <row r="928" spans="1:27" ht="15.6">
      <c r="A928" s="529"/>
      <c r="B928" s="529"/>
      <c r="C928" s="529"/>
      <c r="D928" s="529"/>
      <c r="E928" s="529"/>
      <c r="F928" s="529"/>
      <c r="G928" s="529"/>
      <c r="H928" s="529"/>
      <c r="I928" s="454"/>
      <c r="J928" s="454"/>
      <c r="K928" s="454"/>
      <c r="L928" s="454"/>
      <c r="M928" s="454"/>
      <c r="N928" s="454"/>
      <c r="O928" s="454"/>
      <c r="P928" s="454"/>
      <c r="Q928" s="454"/>
      <c r="R928" s="454"/>
      <c r="S928" s="454"/>
      <c r="T928" s="454"/>
      <c r="U928" s="454"/>
      <c r="V928" s="454"/>
      <c r="W928" s="454"/>
      <c r="X928" s="454"/>
      <c r="Y928" s="454"/>
      <c r="Z928" s="454"/>
      <c r="AA928" s="454"/>
    </row>
    <row r="929" spans="1:27" ht="15.6">
      <c r="A929" s="529"/>
      <c r="B929" s="529"/>
      <c r="C929" s="529"/>
      <c r="D929" s="529"/>
      <c r="E929" s="529"/>
      <c r="F929" s="529"/>
      <c r="G929" s="529"/>
      <c r="H929" s="529"/>
      <c r="I929" s="454"/>
      <c r="J929" s="454"/>
      <c r="K929" s="454"/>
      <c r="L929" s="454"/>
      <c r="M929" s="454"/>
      <c r="N929" s="454"/>
      <c r="O929" s="454"/>
      <c r="P929" s="454"/>
      <c r="Q929" s="454"/>
      <c r="R929" s="454"/>
      <c r="S929" s="454"/>
      <c r="T929" s="454"/>
      <c r="U929" s="454"/>
      <c r="V929" s="454"/>
      <c r="W929" s="454"/>
      <c r="X929" s="454"/>
      <c r="Y929" s="454"/>
      <c r="Z929" s="454"/>
      <c r="AA929" s="454"/>
    </row>
    <row r="930" spans="1:27" ht="15.6">
      <c r="A930" s="529"/>
      <c r="B930" s="529"/>
      <c r="C930" s="529"/>
      <c r="D930" s="529"/>
      <c r="E930" s="529"/>
      <c r="F930" s="529"/>
      <c r="G930" s="529"/>
      <c r="H930" s="529"/>
      <c r="I930" s="454"/>
      <c r="J930" s="454"/>
      <c r="K930" s="454"/>
      <c r="L930" s="454"/>
      <c r="M930" s="454"/>
      <c r="N930" s="454"/>
      <c r="O930" s="454"/>
      <c r="P930" s="454"/>
      <c r="Q930" s="454"/>
      <c r="R930" s="454"/>
      <c r="S930" s="454"/>
      <c r="T930" s="454"/>
      <c r="U930" s="454"/>
      <c r="V930" s="454"/>
      <c r="W930" s="454"/>
      <c r="X930" s="454"/>
      <c r="Y930" s="454"/>
      <c r="Z930" s="454"/>
      <c r="AA930" s="454"/>
    </row>
    <row r="931" spans="1:27" ht="15.6">
      <c r="A931" s="529"/>
      <c r="B931" s="529"/>
      <c r="C931" s="529"/>
      <c r="D931" s="529"/>
      <c r="E931" s="529"/>
      <c r="F931" s="529"/>
      <c r="G931" s="529"/>
      <c r="H931" s="529"/>
      <c r="I931" s="454"/>
      <c r="J931" s="454"/>
      <c r="K931" s="454"/>
      <c r="L931" s="454"/>
      <c r="M931" s="454"/>
      <c r="N931" s="454"/>
      <c r="O931" s="454"/>
      <c r="P931" s="454"/>
      <c r="Q931" s="454"/>
      <c r="R931" s="454"/>
      <c r="S931" s="454"/>
      <c r="T931" s="454"/>
      <c r="U931" s="454"/>
      <c r="V931" s="454"/>
      <c r="W931" s="454"/>
      <c r="X931" s="454"/>
      <c r="Y931" s="454"/>
      <c r="Z931" s="454"/>
      <c r="AA931" s="454"/>
    </row>
    <row r="932" spans="1:27" ht="15.6">
      <c r="A932" s="529"/>
      <c r="B932" s="529"/>
      <c r="C932" s="529"/>
      <c r="D932" s="529"/>
      <c r="E932" s="529"/>
      <c r="F932" s="529"/>
      <c r="G932" s="529"/>
      <c r="H932" s="529"/>
      <c r="I932" s="454"/>
      <c r="J932" s="454"/>
      <c r="K932" s="454"/>
      <c r="L932" s="454"/>
      <c r="M932" s="454"/>
      <c r="N932" s="454"/>
      <c r="O932" s="454"/>
      <c r="P932" s="454"/>
      <c r="Q932" s="454"/>
      <c r="R932" s="454"/>
      <c r="S932" s="454"/>
      <c r="T932" s="454"/>
      <c r="U932" s="454"/>
      <c r="V932" s="454"/>
      <c r="W932" s="454"/>
      <c r="X932" s="454"/>
      <c r="Y932" s="454"/>
      <c r="Z932" s="454"/>
      <c r="AA932" s="454"/>
    </row>
    <row r="933" spans="1:27" ht="15.6">
      <c r="A933" s="529"/>
      <c r="B933" s="529"/>
      <c r="C933" s="529"/>
      <c r="D933" s="529"/>
      <c r="E933" s="529"/>
      <c r="F933" s="529"/>
      <c r="G933" s="529"/>
      <c r="H933" s="529"/>
      <c r="I933" s="454"/>
      <c r="J933" s="454"/>
      <c r="K933" s="454"/>
      <c r="L933" s="454"/>
      <c r="M933" s="454"/>
      <c r="N933" s="454"/>
      <c r="O933" s="454"/>
      <c r="P933" s="454"/>
      <c r="Q933" s="454"/>
      <c r="R933" s="454"/>
      <c r="S933" s="454"/>
      <c r="T933" s="454"/>
      <c r="U933" s="454"/>
      <c r="V933" s="454"/>
      <c r="W933" s="454"/>
      <c r="X933" s="454"/>
      <c r="Y933" s="454"/>
      <c r="Z933" s="454"/>
      <c r="AA933" s="454"/>
    </row>
    <row r="934" spans="1:27" ht="15.6">
      <c r="A934" s="529"/>
      <c r="B934" s="529"/>
      <c r="C934" s="529"/>
      <c r="D934" s="529"/>
      <c r="E934" s="529"/>
      <c r="F934" s="529"/>
      <c r="G934" s="529"/>
      <c r="H934" s="529"/>
      <c r="I934" s="454"/>
      <c r="J934" s="454"/>
      <c r="K934" s="454"/>
      <c r="L934" s="454"/>
      <c r="M934" s="454"/>
      <c r="N934" s="454"/>
      <c r="O934" s="454"/>
      <c r="P934" s="454"/>
      <c r="Q934" s="454"/>
      <c r="R934" s="454"/>
      <c r="S934" s="454"/>
      <c r="T934" s="454"/>
      <c r="U934" s="454"/>
      <c r="V934" s="454"/>
      <c r="W934" s="454"/>
      <c r="X934" s="454"/>
      <c r="Y934" s="454"/>
      <c r="Z934" s="454"/>
      <c r="AA934" s="454"/>
    </row>
    <row r="935" spans="1:27" ht="15.6">
      <c r="A935" s="529"/>
      <c r="B935" s="529"/>
      <c r="C935" s="529"/>
      <c r="D935" s="529"/>
      <c r="E935" s="529"/>
      <c r="F935" s="529"/>
      <c r="G935" s="529"/>
      <c r="H935" s="529"/>
      <c r="I935" s="454"/>
      <c r="J935" s="454"/>
      <c r="K935" s="454"/>
      <c r="L935" s="454"/>
      <c r="M935" s="454"/>
      <c r="N935" s="454"/>
      <c r="O935" s="454"/>
      <c r="P935" s="454"/>
      <c r="Q935" s="454"/>
      <c r="R935" s="454"/>
      <c r="S935" s="454"/>
      <c r="T935" s="454"/>
      <c r="U935" s="454"/>
      <c r="V935" s="454"/>
      <c r="W935" s="454"/>
      <c r="X935" s="454"/>
      <c r="Y935" s="454"/>
      <c r="Z935" s="454"/>
      <c r="AA935" s="454"/>
    </row>
    <row r="936" spans="1:27" ht="15.6">
      <c r="A936" s="529"/>
      <c r="B936" s="529"/>
      <c r="C936" s="529"/>
      <c r="D936" s="529"/>
      <c r="E936" s="529"/>
      <c r="F936" s="529"/>
      <c r="G936" s="529"/>
      <c r="H936" s="529"/>
      <c r="I936" s="454"/>
      <c r="J936" s="454"/>
      <c r="K936" s="454"/>
      <c r="L936" s="454"/>
      <c r="M936" s="454"/>
      <c r="N936" s="454"/>
      <c r="O936" s="454"/>
      <c r="P936" s="454"/>
      <c r="Q936" s="454"/>
      <c r="R936" s="454"/>
      <c r="S936" s="454"/>
      <c r="T936" s="454"/>
      <c r="U936" s="454"/>
      <c r="V936" s="454"/>
      <c r="W936" s="454"/>
      <c r="X936" s="454"/>
      <c r="Y936" s="454"/>
      <c r="Z936" s="454"/>
      <c r="AA936" s="454"/>
    </row>
    <row r="937" spans="1:27" ht="15.6">
      <c r="A937" s="529"/>
      <c r="B937" s="529"/>
      <c r="C937" s="529"/>
      <c r="D937" s="529"/>
      <c r="E937" s="529"/>
      <c r="F937" s="529"/>
      <c r="G937" s="529"/>
      <c r="H937" s="529"/>
      <c r="I937" s="454"/>
      <c r="J937" s="454"/>
      <c r="K937" s="454"/>
      <c r="L937" s="454"/>
      <c r="M937" s="454"/>
      <c r="N937" s="454"/>
      <c r="O937" s="454"/>
      <c r="P937" s="454"/>
      <c r="Q937" s="454"/>
      <c r="R937" s="454"/>
      <c r="S937" s="454"/>
      <c r="T937" s="454"/>
      <c r="U937" s="454"/>
      <c r="V937" s="454"/>
      <c r="W937" s="454"/>
      <c r="X937" s="454"/>
      <c r="Y937" s="454"/>
      <c r="Z937" s="454"/>
      <c r="AA937" s="454"/>
    </row>
    <row r="938" spans="1:27" ht="15.6">
      <c r="A938" s="529"/>
      <c r="B938" s="529"/>
      <c r="C938" s="529"/>
      <c r="D938" s="529"/>
      <c r="E938" s="529"/>
      <c r="F938" s="529"/>
      <c r="G938" s="529"/>
      <c r="H938" s="529"/>
      <c r="I938" s="454"/>
      <c r="J938" s="454"/>
      <c r="K938" s="454"/>
      <c r="L938" s="454"/>
      <c r="M938" s="454"/>
      <c r="N938" s="454"/>
      <c r="O938" s="454"/>
      <c r="P938" s="454"/>
      <c r="Q938" s="454"/>
      <c r="R938" s="454"/>
      <c r="S938" s="454"/>
      <c r="T938" s="454"/>
      <c r="U938" s="454"/>
      <c r="V938" s="454"/>
      <c r="W938" s="454"/>
      <c r="X938" s="454"/>
      <c r="Y938" s="454"/>
      <c r="Z938" s="454"/>
      <c r="AA938" s="454"/>
    </row>
    <row r="939" spans="1:27" ht="15.6">
      <c r="A939" s="529"/>
      <c r="B939" s="529"/>
      <c r="C939" s="529"/>
      <c r="D939" s="529"/>
      <c r="E939" s="529"/>
      <c r="F939" s="529"/>
      <c r="G939" s="529"/>
      <c r="H939" s="529"/>
      <c r="I939" s="454"/>
      <c r="J939" s="454"/>
      <c r="K939" s="454"/>
      <c r="L939" s="454"/>
      <c r="M939" s="454"/>
      <c r="N939" s="454"/>
      <c r="O939" s="454"/>
      <c r="P939" s="454"/>
      <c r="Q939" s="454"/>
      <c r="R939" s="454"/>
      <c r="S939" s="454"/>
      <c r="T939" s="454"/>
      <c r="U939" s="454"/>
      <c r="V939" s="454"/>
      <c r="W939" s="454"/>
      <c r="X939" s="454"/>
      <c r="Y939" s="454"/>
      <c r="Z939" s="454"/>
      <c r="AA939" s="454"/>
    </row>
    <row r="940" spans="1:27" ht="15.6">
      <c r="A940" s="529"/>
      <c r="B940" s="529"/>
      <c r="C940" s="529"/>
      <c r="D940" s="529"/>
      <c r="E940" s="529"/>
      <c r="F940" s="529"/>
      <c r="G940" s="529"/>
      <c r="H940" s="529"/>
      <c r="I940" s="454"/>
      <c r="J940" s="454"/>
      <c r="K940" s="454"/>
      <c r="L940" s="454"/>
      <c r="M940" s="454"/>
      <c r="N940" s="454"/>
      <c r="O940" s="454"/>
      <c r="P940" s="454"/>
      <c r="Q940" s="454"/>
      <c r="R940" s="454"/>
      <c r="S940" s="454"/>
      <c r="T940" s="454"/>
      <c r="U940" s="454"/>
      <c r="V940" s="454"/>
      <c r="W940" s="454"/>
      <c r="X940" s="454"/>
      <c r="Y940" s="454"/>
      <c r="Z940" s="454"/>
      <c r="AA940" s="454"/>
    </row>
    <row r="941" spans="1:27" ht="15.6">
      <c r="A941" s="529"/>
      <c r="B941" s="529"/>
      <c r="C941" s="529"/>
      <c r="D941" s="529"/>
      <c r="E941" s="529"/>
      <c r="F941" s="529"/>
      <c r="G941" s="529"/>
      <c r="H941" s="529"/>
      <c r="I941" s="454"/>
      <c r="J941" s="454"/>
      <c r="K941" s="454"/>
      <c r="L941" s="454"/>
      <c r="M941" s="454"/>
      <c r="N941" s="454"/>
      <c r="O941" s="454"/>
      <c r="P941" s="454"/>
      <c r="Q941" s="454"/>
      <c r="R941" s="454"/>
      <c r="S941" s="454"/>
      <c r="T941" s="454"/>
      <c r="U941" s="454"/>
      <c r="V941" s="454"/>
      <c r="W941" s="454"/>
      <c r="X941" s="454"/>
      <c r="Y941" s="454"/>
      <c r="Z941" s="454"/>
      <c r="AA941" s="454"/>
    </row>
    <row r="942" spans="1:27" ht="15.6">
      <c r="A942" s="529"/>
      <c r="B942" s="529"/>
      <c r="C942" s="529"/>
      <c r="D942" s="529"/>
      <c r="E942" s="529"/>
      <c r="F942" s="529"/>
      <c r="G942" s="529"/>
      <c r="H942" s="529"/>
      <c r="I942" s="454"/>
      <c r="J942" s="454"/>
      <c r="K942" s="454"/>
      <c r="L942" s="454"/>
      <c r="M942" s="454"/>
      <c r="N942" s="454"/>
      <c r="O942" s="454"/>
      <c r="P942" s="454"/>
      <c r="Q942" s="454"/>
      <c r="R942" s="454"/>
      <c r="S942" s="454"/>
      <c r="T942" s="454"/>
      <c r="U942" s="454"/>
      <c r="V942" s="454"/>
      <c r="W942" s="454"/>
      <c r="X942" s="454"/>
      <c r="Y942" s="454"/>
      <c r="Z942" s="454"/>
      <c r="AA942" s="454"/>
    </row>
    <row r="943" spans="1:27" ht="15.6">
      <c r="A943" s="529"/>
      <c r="B943" s="529"/>
      <c r="C943" s="529"/>
      <c r="D943" s="529"/>
      <c r="E943" s="529"/>
      <c r="F943" s="529"/>
      <c r="G943" s="529"/>
      <c r="H943" s="529"/>
      <c r="I943" s="454"/>
      <c r="J943" s="454"/>
      <c r="K943" s="454"/>
      <c r="L943" s="454"/>
      <c r="M943" s="454"/>
      <c r="N943" s="454"/>
      <c r="O943" s="454"/>
      <c r="P943" s="454"/>
      <c r="Q943" s="454"/>
      <c r="R943" s="454"/>
      <c r="S943" s="454"/>
      <c r="T943" s="454"/>
      <c r="U943" s="454"/>
      <c r="V943" s="454"/>
      <c r="W943" s="454"/>
      <c r="X943" s="454"/>
      <c r="Y943" s="454"/>
      <c r="Z943" s="454"/>
      <c r="AA943" s="454"/>
    </row>
    <row r="944" spans="1:27" ht="15.6">
      <c r="A944" s="529"/>
      <c r="B944" s="529"/>
      <c r="C944" s="529"/>
      <c r="D944" s="529"/>
      <c r="E944" s="529"/>
      <c r="F944" s="529"/>
      <c r="G944" s="529"/>
      <c r="H944" s="529"/>
      <c r="I944" s="454"/>
      <c r="J944" s="454"/>
      <c r="K944" s="454"/>
      <c r="L944" s="454"/>
      <c r="M944" s="454"/>
      <c r="N944" s="454"/>
      <c r="O944" s="454"/>
      <c r="P944" s="454"/>
      <c r="Q944" s="454"/>
      <c r="R944" s="454"/>
      <c r="S944" s="454"/>
      <c r="T944" s="454"/>
      <c r="U944" s="454"/>
      <c r="V944" s="454"/>
      <c r="W944" s="454"/>
      <c r="X944" s="454"/>
      <c r="Y944" s="454"/>
      <c r="Z944" s="454"/>
      <c r="AA944" s="454"/>
    </row>
    <row r="945" spans="1:27" ht="15.6">
      <c r="A945" s="529"/>
      <c r="B945" s="529"/>
      <c r="C945" s="529"/>
      <c r="D945" s="529"/>
      <c r="E945" s="529"/>
      <c r="F945" s="529"/>
      <c r="G945" s="529"/>
      <c r="H945" s="529"/>
      <c r="I945" s="454"/>
      <c r="J945" s="454"/>
      <c r="K945" s="454"/>
      <c r="L945" s="454"/>
      <c r="M945" s="454"/>
      <c r="N945" s="454"/>
      <c r="O945" s="454"/>
      <c r="P945" s="454"/>
      <c r="Q945" s="454"/>
      <c r="R945" s="454"/>
      <c r="S945" s="454"/>
      <c r="T945" s="454"/>
      <c r="U945" s="454"/>
      <c r="V945" s="454"/>
      <c r="W945" s="454"/>
      <c r="X945" s="454"/>
      <c r="Y945" s="454"/>
      <c r="Z945" s="454"/>
      <c r="AA945" s="454"/>
    </row>
    <row r="946" spans="1:27" ht="15.6">
      <c r="A946" s="529"/>
      <c r="B946" s="529"/>
      <c r="C946" s="529"/>
      <c r="D946" s="529"/>
      <c r="E946" s="529"/>
      <c r="F946" s="529"/>
      <c r="G946" s="529"/>
      <c r="H946" s="529"/>
      <c r="I946" s="454"/>
      <c r="J946" s="454"/>
      <c r="K946" s="454"/>
      <c r="L946" s="454"/>
      <c r="M946" s="454"/>
      <c r="N946" s="454"/>
      <c r="O946" s="454"/>
      <c r="P946" s="454"/>
      <c r="Q946" s="454"/>
      <c r="R946" s="454"/>
      <c r="S946" s="454"/>
      <c r="T946" s="454"/>
      <c r="U946" s="454"/>
      <c r="V946" s="454"/>
      <c r="W946" s="454"/>
      <c r="X946" s="454"/>
      <c r="Y946" s="454"/>
      <c r="Z946" s="454"/>
      <c r="AA946" s="454"/>
    </row>
    <row r="947" spans="1:27" ht="15.6">
      <c r="A947" s="529"/>
      <c r="B947" s="529"/>
      <c r="C947" s="529"/>
      <c r="D947" s="529"/>
      <c r="E947" s="529"/>
      <c r="F947" s="529"/>
      <c r="G947" s="529"/>
      <c r="H947" s="529"/>
      <c r="I947" s="454"/>
      <c r="J947" s="454"/>
      <c r="K947" s="454"/>
      <c r="L947" s="454"/>
      <c r="M947" s="454"/>
      <c r="N947" s="454"/>
      <c r="O947" s="454"/>
      <c r="P947" s="454"/>
      <c r="Q947" s="454"/>
      <c r="R947" s="454"/>
      <c r="S947" s="454"/>
      <c r="T947" s="454"/>
      <c r="U947" s="454"/>
      <c r="V947" s="454"/>
      <c r="W947" s="454"/>
      <c r="X947" s="454"/>
      <c r="Y947" s="454"/>
      <c r="Z947" s="454"/>
      <c r="AA947" s="454"/>
    </row>
    <row r="948" spans="1:27" ht="15.6">
      <c r="A948" s="529"/>
      <c r="B948" s="529"/>
      <c r="C948" s="529"/>
      <c r="D948" s="529"/>
      <c r="E948" s="529"/>
      <c r="F948" s="529"/>
      <c r="G948" s="529"/>
      <c r="H948" s="529"/>
      <c r="I948" s="454"/>
      <c r="J948" s="454"/>
      <c r="K948" s="454"/>
      <c r="L948" s="454"/>
      <c r="M948" s="454"/>
      <c r="N948" s="454"/>
      <c r="O948" s="454"/>
      <c r="P948" s="454"/>
      <c r="Q948" s="454"/>
      <c r="R948" s="454"/>
      <c r="S948" s="454"/>
      <c r="T948" s="454"/>
      <c r="U948" s="454"/>
      <c r="V948" s="454"/>
      <c r="W948" s="454"/>
      <c r="X948" s="454"/>
      <c r="Y948" s="454"/>
      <c r="Z948" s="454"/>
      <c r="AA948" s="454"/>
    </row>
    <row r="949" spans="1:27" ht="15.6">
      <c r="A949" s="529"/>
      <c r="B949" s="529"/>
      <c r="C949" s="529"/>
      <c r="D949" s="529"/>
      <c r="E949" s="529"/>
      <c r="F949" s="529"/>
      <c r="G949" s="529"/>
      <c r="H949" s="529"/>
      <c r="I949" s="454"/>
      <c r="J949" s="454"/>
      <c r="K949" s="454"/>
      <c r="L949" s="454"/>
      <c r="M949" s="454"/>
      <c r="N949" s="454"/>
      <c r="O949" s="454"/>
      <c r="P949" s="454"/>
      <c r="Q949" s="454"/>
      <c r="R949" s="454"/>
      <c r="S949" s="454"/>
      <c r="T949" s="454"/>
      <c r="U949" s="454"/>
      <c r="V949" s="454"/>
      <c r="W949" s="454"/>
      <c r="X949" s="454"/>
      <c r="Y949" s="454"/>
      <c r="Z949" s="454"/>
      <c r="AA949" s="454"/>
    </row>
    <row r="950" spans="1:27" ht="15.6">
      <c r="A950" s="529"/>
      <c r="B950" s="529"/>
      <c r="C950" s="529"/>
      <c r="D950" s="529"/>
      <c r="E950" s="529"/>
      <c r="F950" s="529"/>
      <c r="G950" s="529"/>
      <c r="H950" s="529"/>
      <c r="I950" s="454"/>
      <c r="J950" s="454"/>
      <c r="K950" s="454"/>
      <c r="L950" s="454"/>
      <c r="M950" s="454"/>
      <c r="N950" s="454"/>
      <c r="O950" s="454"/>
      <c r="P950" s="454"/>
      <c r="Q950" s="454"/>
      <c r="R950" s="454"/>
      <c r="S950" s="454"/>
      <c r="T950" s="454"/>
      <c r="U950" s="454"/>
      <c r="V950" s="454"/>
      <c r="W950" s="454"/>
      <c r="X950" s="454"/>
      <c r="Y950" s="454"/>
      <c r="Z950" s="454"/>
      <c r="AA950" s="454"/>
    </row>
    <row r="951" spans="1:27" ht="15.6">
      <c r="A951" s="529"/>
      <c r="B951" s="529"/>
      <c r="C951" s="529"/>
      <c r="D951" s="529"/>
      <c r="E951" s="529"/>
      <c r="F951" s="529"/>
      <c r="G951" s="529"/>
      <c r="H951" s="529"/>
      <c r="I951" s="454"/>
      <c r="J951" s="454"/>
      <c r="K951" s="454"/>
      <c r="L951" s="454"/>
      <c r="M951" s="454"/>
      <c r="N951" s="454"/>
      <c r="O951" s="454"/>
      <c r="P951" s="454"/>
      <c r="Q951" s="454"/>
      <c r="R951" s="454"/>
      <c r="S951" s="454"/>
      <c r="T951" s="454"/>
      <c r="U951" s="454"/>
      <c r="V951" s="454"/>
      <c r="W951" s="454"/>
      <c r="X951" s="454"/>
      <c r="Y951" s="454"/>
      <c r="Z951" s="454"/>
      <c r="AA951" s="454"/>
    </row>
    <row r="952" spans="1:27" ht="15.6">
      <c r="A952" s="529"/>
      <c r="B952" s="529"/>
      <c r="C952" s="529"/>
      <c r="D952" s="529"/>
      <c r="E952" s="529"/>
      <c r="F952" s="529"/>
      <c r="G952" s="529"/>
      <c r="H952" s="529"/>
      <c r="I952" s="454"/>
      <c r="J952" s="454"/>
      <c r="K952" s="454"/>
      <c r="L952" s="454"/>
      <c r="M952" s="454"/>
      <c r="N952" s="454"/>
      <c r="O952" s="454"/>
      <c r="P952" s="454"/>
      <c r="Q952" s="454"/>
      <c r="R952" s="454"/>
      <c r="S952" s="454"/>
      <c r="T952" s="454"/>
      <c r="U952" s="454"/>
      <c r="V952" s="454"/>
      <c r="W952" s="454"/>
      <c r="X952" s="454"/>
      <c r="Y952" s="454"/>
      <c r="Z952" s="454"/>
      <c r="AA952" s="454"/>
    </row>
    <row r="953" spans="1:27" ht="15.6">
      <c r="A953" s="529"/>
      <c r="B953" s="529"/>
      <c r="C953" s="529"/>
      <c r="D953" s="529"/>
      <c r="E953" s="529"/>
      <c r="F953" s="529"/>
      <c r="G953" s="529"/>
      <c r="H953" s="529"/>
      <c r="I953" s="454"/>
      <c r="J953" s="454"/>
      <c r="K953" s="454"/>
      <c r="L953" s="454"/>
      <c r="M953" s="454"/>
      <c r="N953" s="454"/>
      <c r="O953" s="454"/>
      <c r="P953" s="454"/>
      <c r="Q953" s="454"/>
      <c r="R953" s="454"/>
      <c r="S953" s="454"/>
      <c r="T953" s="454"/>
      <c r="U953" s="454"/>
      <c r="V953" s="454"/>
      <c r="W953" s="454"/>
      <c r="X953" s="454"/>
      <c r="Y953" s="454"/>
      <c r="Z953" s="454"/>
      <c r="AA953" s="454"/>
    </row>
    <row r="954" spans="1:27" ht="15.6">
      <c r="A954" s="529"/>
      <c r="B954" s="529"/>
      <c r="C954" s="529"/>
      <c r="D954" s="529"/>
      <c r="E954" s="529"/>
      <c r="F954" s="529"/>
      <c r="G954" s="529"/>
      <c r="H954" s="529"/>
      <c r="I954" s="454"/>
      <c r="J954" s="454"/>
      <c r="K954" s="454"/>
      <c r="L954" s="454"/>
      <c r="M954" s="454"/>
      <c r="N954" s="454"/>
      <c r="O954" s="454"/>
      <c r="P954" s="454"/>
      <c r="Q954" s="454"/>
      <c r="R954" s="454"/>
      <c r="S954" s="454"/>
      <c r="T954" s="454"/>
      <c r="U954" s="454"/>
      <c r="V954" s="454"/>
      <c r="W954" s="454"/>
      <c r="X954" s="454"/>
      <c r="Y954" s="454"/>
      <c r="Z954" s="454"/>
      <c r="AA954" s="454"/>
    </row>
    <row r="955" spans="1:27" ht="15.6">
      <c r="A955" s="529"/>
      <c r="B955" s="529"/>
      <c r="C955" s="529"/>
      <c r="D955" s="529"/>
      <c r="E955" s="529"/>
      <c r="F955" s="529"/>
      <c r="G955" s="529"/>
      <c r="H955" s="529"/>
      <c r="I955" s="454"/>
      <c r="J955" s="454"/>
      <c r="K955" s="454"/>
      <c r="L955" s="454"/>
      <c r="M955" s="454"/>
      <c r="N955" s="454"/>
      <c r="O955" s="454"/>
      <c r="P955" s="454"/>
      <c r="Q955" s="454"/>
      <c r="R955" s="454"/>
      <c r="S955" s="454"/>
      <c r="T955" s="454"/>
      <c r="U955" s="454"/>
      <c r="V955" s="454"/>
      <c r="W955" s="454"/>
      <c r="X955" s="454"/>
      <c r="Y955" s="454"/>
      <c r="Z955" s="454"/>
      <c r="AA955" s="454"/>
    </row>
    <row r="956" spans="1:27" ht="15.6">
      <c r="A956" s="529"/>
      <c r="B956" s="529"/>
      <c r="C956" s="529"/>
      <c r="D956" s="529"/>
      <c r="E956" s="529"/>
      <c r="F956" s="529"/>
      <c r="G956" s="529"/>
      <c r="H956" s="529"/>
      <c r="I956" s="454"/>
      <c r="J956" s="454"/>
      <c r="K956" s="454"/>
      <c r="L956" s="454"/>
      <c r="M956" s="454"/>
      <c r="N956" s="454"/>
      <c r="O956" s="454"/>
      <c r="P956" s="454"/>
      <c r="Q956" s="454"/>
      <c r="R956" s="454"/>
      <c r="S956" s="454"/>
      <c r="T956" s="454"/>
      <c r="U956" s="454"/>
      <c r="V956" s="454"/>
      <c r="W956" s="454"/>
      <c r="X956" s="454"/>
      <c r="Y956" s="454"/>
      <c r="Z956" s="454"/>
      <c r="AA956" s="454"/>
    </row>
    <row r="957" spans="1:27" ht="15.6">
      <c r="A957" s="529"/>
      <c r="B957" s="529"/>
      <c r="C957" s="529"/>
      <c r="D957" s="529"/>
      <c r="E957" s="529"/>
      <c r="F957" s="529"/>
      <c r="G957" s="529"/>
      <c r="H957" s="529"/>
      <c r="I957" s="454"/>
      <c r="J957" s="454"/>
      <c r="K957" s="454"/>
      <c r="L957" s="454"/>
      <c r="M957" s="454"/>
      <c r="N957" s="454"/>
      <c r="O957" s="454"/>
      <c r="P957" s="454"/>
      <c r="Q957" s="454"/>
      <c r="R957" s="454"/>
      <c r="S957" s="454"/>
      <c r="T957" s="454"/>
      <c r="U957" s="454"/>
      <c r="V957" s="454"/>
      <c r="W957" s="454"/>
      <c r="X957" s="454"/>
      <c r="Y957" s="454"/>
      <c r="Z957" s="454"/>
      <c r="AA957" s="454"/>
    </row>
    <row r="958" spans="1:27" ht="15.6">
      <c r="A958" s="529"/>
      <c r="B958" s="529"/>
      <c r="C958" s="529"/>
      <c r="D958" s="529"/>
      <c r="E958" s="529"/>
      <c r="F958" s="529"/>
      <c r="G958" s="529"/>
      <c r="H958" s="529"/>
      <c r="I958" s="454"/>
      <c r="J958" s="454"/>
      <c r="K958" s="454"/>
      <c r="L958" s="454"/>
      <c r="M958" s="454"/>
      <c r="N958" s="454"/>
      <c r="O958" s="454"/>
      <c r="P958" s="454"/>
      <c r="Q958" s="454"/>
      <c r="R958" s="454"/>
      <c r="S958" s="454"/>
      <c r="T958" s="454"/>
      <c r="U958" s="454"/>
      <c r="V958" s="454"/>
      <c r="W958" s="454"/>
      <c r="X958" s="454"/>
      <c r="Y958" s="454"/>
      <c r="Z958" s="454"/>
      <c r="AA958" s="454"/>
    </row>
    <row r="959" spans="1:27" ht="15.6">
      <c r="A959" s="529"/>
      <c r="B959" s="529"/>
      <c r="C959" s="529"/>
      <c r="D959" s="529"/>
      <c r="E959" s="529"/>
      <c r="F959" s="529"/>
      <c r="G959" s="529"/>
      <c r="H959" s="529"/>
      <c r="I959" s="454"/>
      <c r="J959" s="454"/>
      <c r="K959" s="454"/>
      <c r="L959" s="454"/>
      <c r="M959" s="454"/>
      <c r="N959" s="454"/>
      <c r="O959" s="454"/>
      <c r="P959" s="454"/>
      <c r="Q959" s="454"/>
      <c r="R959" s="454"/>
      <c r="S959" s="454"/>
      <c r="T959" s="454"/>
      <c r="U959" s="454"/>
      <c r="V959" s="454"/>
      <c r="W959" s="454"/>
      <c r="X959" s="454"/>
      <c r="Y959" s="454"/>
      <c r="Z959" s="454"/>
      <c r="AA959" s="454"/>
    </row>
    <row r="960" spans="1:27" ht="15.6">
      <c r="A960" s="529"/>
      <c r="B960" s="529"/>
      <c r="C960" s="529"/>
      <c r="D960" s="529"/>
      <c r="E960" s="529"/>
      <c r="F960" s="529"/>
      <c r="G960" s="529"/>
      <c r="H960" s="529"/>
      <c r="I960" s="454"/>
      <c r="J960" s="454"/>
      <c r="K960" s="454"/>
      <c r="L960" s="454"/>
      <c r="M960" s="454"/>
      <c r="N960" s="454"/>
      <c r="O960" s="454"/>
      <c r="P960" s="454"/>
      <c r="Q960" s="454"/>
      <c r="R960" s="454"/>
      <c r="S960" s="454"/>
      <c r="T960" s="454"/>
      <c r="U960" s="454"/>
      <c r="V960" s="454"/>
      <c r="W960" s="454"/>
      <c r="X960" s="454"/>
      <c r="Y960" s="454"/>
      <c r="Z960" s="454"/>
      <c r="AA960" s="454"/>
    </row>
    <row r="961" spans="1:27" ht="15.6">
      <c r="A961" s="529"/>
      <c r="B961" s="529"/>
      <c r="C961" s="529"/>
      <c r="D961" s="529"/>
      <c r="E961" s="529"/>
      <c r="F961" s="529"/>
      <c r="G961" s="529"/>
      <c r="H961" s="529"/>
      <c r="I961" s="454"/>
      <c r="J961" s="454"/>
      <c r="K961" s="454"/>
      <c r="L961" s="454"/>
      <c r="M961" s="454"/>
      <c r="N961" s="454"/>
      <c r="O961" s="454"/>
      <c r="P961" s="454"/>
      <c r="Q961" s="454"/>
      <c r="R961" s="454"/>
      <c r="S961" s="454"/>
      <c r="T961" s="454"/>
      <c r="U961" s="454"/>
      <c r="V961" s="454"/>
      <c r="W961" s="454"/>
      <c r="X961" s="454"/>
      <c r="Y961" s="454"/>
      <c r="Z961" s="454"/>
      <c r="AA961" s="454"/>
    </row>
    <row r="962" spans="1:27" ht="15.6">
      <c r="A962" s="529"/>
      <c r="B962" s="529"/>
      <c r="C962" s="529"/>
      <c r="D962" s="529"/>
      <c r="E962" s="529"/>
      <c r="F962" s="529"/>
      <c r="G962" s="529"/>
      <c r="H962" s="529"/>
      <c r="I962" s="454"/>
      <c r="J962" s="454"/>
      <c r="K962" s="454"/>
      <c r="L962" s="454"/>
      <c r="M962" s="454"/>
      <c r="N962" s="454"/>
      <c r="O962" s="454"/>
      <c r="P962" s="454"/>
      <c r="Q962" s="454"/>
      <c r="R962" s="454"/>
      <c r="S962" s="454"/>
      <c r="T962" s="454"/>
      <c r="U962" s="454"/>
      <c r="V962" s="454"/>
      <c r="W962" s="454"/>
      <c r="X962" s="454"/>
      <c r="Y962" s="454"/>
      <c r="Z962" s="454"/>
      <c r="AA962" s="454"/>
    </row>
    <row r="963" spans="1:27" ht="15.6">
      <c r="A963" s="529"/>
      <c r="B963" s="529"/>
      <c r="C963" s="529"/>
      <c r="D963" s="529"/>
      <c r="E963" s="529"/>
      <c r="F963" s="529"/>
      <c r="G963" s="529"/>
      <c r="H963" s="529"/>
      <c r="I963" s="454"/>
      <c r="J963" s="454"/>
      <c r="K963" s="454"/>
      <c r="L963" s="454"/>
      <c r="M963" s="454"/>
      <c r="N963" s="454"/>
      <c r="O963" s="454"/>
      <c r="P963" s="454"/>
      <c r="Q963" s="454"/>
      <c r="R963" s="454"/>
      <c r="S963" s="454"/>
      <c r="T963" s="454"/>
      <c r="U963" s="454"/>
      <c r="V963" s="454"/>
      <c r="W963" s="454"/>
      <c r="X963" s="454"/>
      <c r="Y963" s="454"/>
      <c r="Z963" s="454"/>
      <c r="AA963" s="454"/>
    </row>
    <row r="964" spans="1:27" ht="15.6">
      <c r="A964" s="529"/>
      <c r="B964" s="529"/>
      <c r="C964" s="529"/>
      <c r="D964" s="529"/>
      <c r="E964" s="529"/>
      <c r="F964" s="529"/>
      <c r="G964" s="529"/>
      <c r="H964" s="529"/>
      <c r="I964" s="454"/>
      <c r="J964" s="454"/>
      <c r="K964" s="454"/>
      <c r="L964" s="454"/>
      <c r="M964" s="454"/>
      <c r="N964" s="454"/>
      <c r="O964" s="454"/>
      <c r="P964" s="454"/>
      <c r="Q964" s="454"/>
      <c r="R964" s="454"/>
      <c r="S964" s="454"/>
      <c r="T964" s="454"/>
      <c r="U964" s="454"/>
      <c r="V964" s="454"/>
      <c r="W964" s="454"/>
      <c r="X964" s="454"/>
      <c r="Y964" s="454"/>
      <c r="Z964" s="454"/>
      <c r="AA964" s="454"/>
    </row>
    <row r="965" spans="1:27" ht="15.6">
      <c r="A965" s="529"/>
      <c r="B965" s="529"/>
      <c r="C965" s="529"/>
      <c r="D965" s="529"/>
      <c r="E965" s="529"/>
      <c r="F965" s="529"/>
      <c r="G965" s="529"/>
      <c r="H965" s="529"/>
      <c r="I965" s="454"/>
      <c r="J965" s="454"/>
      <c r="K965" s="454"/>
      <c r="L965" s="454"/>
      <c r="M965" s="454"/>
      <c r="N965" s="454"/>
      <c r="O965" s="454"/>
      <c r="P965" s="454"/>
      <c r="Q965" s="454"/>
      <c r="R965" s="454"/>
      <c r="S965" s="454"/>
      <c r="T965" s="454"/>
      <c r="U965" s="454"/>
      <c r="V965" s="454"/>
      <c r="W965" s="454"/>
      <c r="X965" s="454"/>
      <c r="Y965" s="454"/>
      <c r="Z965" s="454"/>
      <c r="AA965" s="454"/>
    </row>
    <row r="966" spans="1:27" ht="15.6">
      <c r="A966" s="529"/>
      <c r="B966" s="529"/>
      <c r="C966" s="529"/>
      <c r="D966" s="529"/>
      <c r="E966" s="529"/>
      <c r="F966" s="529"/>
      <c r="G966" s="529"/>
      <c r="H966" s="529"/>
      <c r="I966" s="454"/>
      <c r="J966" s="454"/>
      <c r="K966" s="454"/>
      <c r="L966" s="454"/>
      <c r="M966" s="454"/>
      <c r="N966" s="454"/>
      <c r="O966" s="454"/>
      <c r="P966" s="454"/>
      <c r="Q966" s="454"/>
      <c r="R966" s="454"/>
      <c r="S966" s="454"/>
      <c r="T966" s="454"/>
      <c r="U966" s="454"/>
      <c r="V966" s="454"/>
      <c r="W966" s="454"/>
      <c r="X966" s="454"/>
      <c r="Y966" s="454"/>
      <c r="Z966" s="454"/>
      <c r="AA966" s="454"/>
    </row>
    <row r="967" spans="1:27" ht="15.6">
      <c r="A967" s="529"/>
      <c r="B967" s="529"/>
      <c r="C967" s="529"/>
      <c r="D967" s="529"/>
      <c r="E967" s="529"/>
      <c r="F967" s="529"/>
      <c r="G967" s="529"/>
      <c r="H967" s="529"/>
      <c r="I967" s="454"/>
      <c r="J967" s="454"/>
      <c r="K967" s="454"/>
      <c r="L967" s="454"/>
      <c r="M967" s="454"/>
      <c r="N967" s="454"/>
      <c r="O967" s="454"/>
      <c r="P967" s="454"/>
      <c r="Q967" s="454"/>
      <c r="R967" s="454"/>
      <c r="S967" s="454"/>
      <c r="T967" s="454"/>
      <c r="U967" s="454"/>
      <c r="V967" s="454"/>
      <c r="W967" s="454"/>
      <c r="X967" s="454"/>
      <c r="Y967" s="454"/>
      <c r="Z967" s="454"/>
      <c r="AA967" s="454"/>
    </row>
    <row r="968" spans="1:27" ht="15.6">
      <c r="A968" s="529"/>
      <c r="B968" s="529"/>
      <c r="C968" s="529"/>
      <c r="D968" s="529"/>
      <c r="E968" s="529"/>
      <c r="F968" s="529"/>
      <c r="G968" s="529"/>
      <c r="H968" s="529"/>
      <c r="I968" s="454"/>
      <c r="J968" s="454"/>
      <c r="K968" s="454"/>
      <c r="L968" s="454"/>
      <c r="M968" s="454"/>
      <c r="N968" s="454"/>
      <c r="O968" s="454"/>
      <c r="P968" s="454"/>
      <c r="Q968" s="454"/>
      <c r="R968" s="454"/>
      <c r="S968" s="454"/>
      <c r="T968" s="454"/>
      <c r="U968" s="454"/>
      <c r="V968" s="454"/>
      <c r="W968" s="454"/>
      <c r="X968" s="454"/>
      <c r="Y968" s="454"/>
      <c r="Z968" s="454"/>
      <c r="AA968" s="454"/>
    </row>
    <row r="969" spans="1:27" ht="15.6">
      <c r="A969" s="529"/>
      <c r="B969" s="529"/>
      <c r="C969" s="529"/>
      <c r="D969" s="529"/>
      <c r="E969" s="529"/>
      <c r="F969" s="529"/>
      <c r="G969" s="529"/>
      <c r="H969" s="529"/>
      <c r="I969" s="454"/>
      <c r="J969" s="454"/>
      <c r="K969" s="454"/>
      <c r="L969" s="454"/>
      <c r="M969" s="454"/>
      <c r="N969" s="454"/>
      <c r="O969" s="454"/>
      <c r="P969" s="454"/>
      <c r="Q969" s="454"/>
      <c r="R969" s="454"/>
      <c r="S969" s="454"/>
      <c r="T969" s="454"/>
      <c r="U969" s="454"/>
      <c r="V969" s="454"/>
      <c r="W969" s="454"/>
      <c r="X969" s="454"/>
      <c r="Y969" s="454"/>
      <c r="Z969" s="454"/>
      <c r="AA969" s="454"/>
    </row>
    <row r="970" spans="1:27" ht="15.6">
      <c r="A970" s="529"/>
      <c r="B970" s="529"/>
      <c r="C970" s="529"/>
      <c r="D970" s="529"/>
      <c r="E970" s="529"/>
      <c r="F970" s="529"/>
      <c r="G970" s="529"/>
      <c r="H970" s="529"/>
      <c r="I970" s="454"/>
      <c r="J970" s="454"/>
      <c r="K970" s="454"/>
      <c r="L970" s="454"/>
      <c r="M970" s="454"/>
      <c r="N970" s="454"/>
      <c r="O970" s="454"/>
      <c r="P970" s="454"/>
      <c r="Q970" s="454"/>
      <c r="R970" s="454"/>
      <c r="S970" s="454"/>
      <c r="T970" s="454"/>
      <c r="U970" s="454"/>
      <c r="V970" s="454"/>
      <c r="W970" s="454"/>
      <c r="X970" s="454"/>
      <c r="Y970" s="454"/>
      <c r="Z970" s="454"/>
      <c r="AA970" s="454"/>
    </row>
    <row r="971" spans="1:27" ht="15.6">
      <c r="A971" s="529"/>
      <c r="B971" s="529"/>
      <c r="C971" s="529"/>
      <c r="D971" s="529"/>
      <c r="E971" s="529"/>
      <c r="F971" s="529"/>
      <c r="G971" s="529"/>
      <c r="H971" s="529"/>
      <c r="I971" s="454"/>
      <c r="J971" s="454"/>
      <c r="K971" s="454"/>
      <c r="L971" s="454"/>
      <c r="M971" s="454"/>
      <c r="N971" s="454"/>
      <c r="O971" s="454"/>
      <c r="P971" s="454"/>
      <c r="Q971" s="454"/>
      <c r="R971" s="454"/>
      <c r="S971" s="454"/>
      <c r="T971" s="454"/>
      <c r="U971" s="454"/>
      <c r="V971" s="454"/>
      <c r="W971" s="454"/>
      <c r="X971" s="454"/>
      <c r="Y971" s="454"/>
      <c r="Z971" s="454"/>
      <c r="AA971" s="454"/>
    </row>
    <row r="972" spans="1:27" ht="15.6">
      <c r="A972" s="529"/>
      <c r="B972" s="529"/>
      <c r="C972" s="529"/>
      <c r="D972" s="529"/>
      <c r="E972" s="529"/>
      <c r="F972" s="529"/>
      <c r="G972" s="529"/>
      <c r="H972" s="529"/>
      <c r="I972" s="454"/>
      <c r="J972" s="454"/>
      <c r="K972" s="454"/>
      <c r="L972" s="454"/>
      <c r="M972" s="454"/>
      <c r="N972" s="454"/>
      <c r="O972" s="454"/>
      <c r="P972" s="454"/>
      <c r="Q972" s="454"/>
      <c r="R972" s="454"/>
      <c r="S972" s="454"/>
      <c r="T972" s="454"/>
      <c r="U972" s="454"/>
      <c r="V972" s="454"/>
      <c r="W972" s="454"/>
      <c r="X972" s="454"/>
      <c r="Y972" s="454"/>
      <c r="Z972" s="454"/>
      <c r="AA972" s="454"/>
    </row>
    <row r="973" spans="1:27" ht="15.6">
      <c r="A973" s="529"/>
      <c r="B973" s="529"/>
      <c r="C973" s="529"/>
      <c r="D973" s="529"/>
      <c r="E973" s="529"/>
      <c r="F973" s="529"/>
      <c r="G973" s="529"/>
      <c r="H973" s="529"/>
      <c r="I973" s="454"/>
      <c r="J973" s="454"/>
      <c r="K973" s="454"/>
      <c r="L973" s="454"/>
      <c r="M973" s="454"/>
      <c r="N973" s="454"/>
      <c r="O973" s="454"/>
      <c r="P973" s="454"/>
      <c r="Q973" s="454"/>
      <c r="R973" s="454"/>
      <c r="S973" s="454"/>
      <c r="T973" s="454"/>
      <c r="U973" s="454"/>
      <c r="V973" s="454"/>
      <c r="W973" s="454"/>
      <c r="X973" s="454"/>
      <c r="Y973" s="454"/>
      <c r="Z973" s="454"/>
      <c r="AA973" s="454"/>
    </row>
    <row r="974" spans="1:27" ht="15.6">
      <c r="A974" s="529"/>
      <c r="B974" s="529"/>
      <c r="C974" s="529"/>
      <c r="D974" s="529"/>
      <c r="E974" s="529"/>
      <c r="F974" s="529"/>
      <c r="G974" s="529"/>
      <c r="H974" s="529"/>
      <c r="I974" s="454"/>
      <c r="J974" s="454"/>
      <c r="K974" s="454"/>
      <c r="L974" s="454"/>
      <c r="M974" s="454"/>
      <c r="N974" s="454"/>
      <c r="O974" s="454"/>
      <c r="P974" s="454"/>
      <c r="Q974" s="454"/>
      <c r="R974" s="454"/>
      <c r="S974" s="454"/>
      <c r="T974" s="454"/>
      <c r="U974" s="454"/>
      <c r="V974" s="454"/>
      <c r="W974" s="454"/>
      <c r="X974" s="454"/>
      <c r="Y974" s="454"/>
      <c r="Z974" s="454"/>
      <c r="AA974" s="454"/>
    </row>
    <row r="975" spans="1:27" ht="15.6">
      <c r="A975" s="529"/>
      <c r="B975" s="529"/>
      <c r="C975" s="529"/>
      <c r="D975" s="529"/>
      <c r="E975" s="529"/>
      <c r="F975" s="529"/>
      <c r="G975" s="529"/>
      <c r="H975" s="529"/>
      <c r="I975" s="454"/>
      <c r="J975" s="454"/>
      <c r="K975" s="454"/>
      <c r="L975" s="454"/>
      <c r="M975" s="454"/>
      <c r="N975" s="454"/>
      <c r="O975" s="454"/>
      <c r="P975" s="454"/>
      <c r="Q975" s="454"/>
      <c r="R975" s="454"/>
      <c r="S975" s="454"/>
      <c r="T975" s="454"/>
      <c r="U975" s="454"/>
      <c r="V975" s="454"/>
      <c r="W975" s="454"/>
      <c r="X975" s="454"/>
      <c r="Y975" s="454"/>
      <c r="Z975" s="454"/>
      <c r="AA975" s="454"/>
    </row>
    <row r="976" spans="1:27" ht="15.6">
      <c r="A976" s="529"/>
      <c r="B976" s="529"/>
      <c r="C976" s="529"/>
      <c r="D976" s="529"/>
      <c r="E976" s="529"/>
      <c r="F976" s="529"/>
      <c r="G976" s="529"/>
      <c r="H976" s="529"/>
      <c r="I976" s="454"/>
      <c r="J976" s="454"/>
      <c r="K976" s="454"/>
      <c r="L976" s="454"/>
      <c r="M976" s="454"/>
      <c r="N976" s="454"/>
      <c r="O976" s="454"/>
      <c r="P976" s="454"/>
      <c r="Q976" s="454"/>
      <c r="R976" s="454"/>
      <c r="S976" s="454"/>
      <c r="T976" s="454"/>
      <c r="U976" s="454"/>
      <c r="V976" s="454"/>
      <c r="W976" s="454"/>
      <c r="X976" s="454"/>
      <c r="Y976" s="454"/>
      <c r="Z976" s="454"/>
      <c r="AA976" s="454"/>
    </row>
    <row r="977" spans="1:27" ht="15.6">
      <c r="A977" s="529"/>
      <c r="B977" s="529"/>
      <c r="C977" s="529"/>
      <c r="D977" s="529"/>
      <c r="E977" s="529"/>
      <c r="F977" s="529"/>
      <c r="G977" s="529"/>
      <c r="H977" s="529"/>
      <c r="I977" s="454"/>
      <c r="J977" s="454"/>
      <c r="K977" s="454"/>
      <c r="L977" s="454"/>
      <c r="M977" s="454"/>
      <c r="N977" s="454"/>
      <c r="O977" s="454"/>
      <c r="P977" s="454"/>
      <c r="Q977" s="454"/>
      <c r="R977" s="454"/>
      <c r="S977" s="454"/>
      <c r="T977" s="454"/>
      <c r="U977" s="454"/>
      <c r="V977" s="454"/>
      <c r="W977" s="454"/>
      <c r="X977" s="454"/>
      <c r="Y977" s="454"/>
      <c r="Z977" s="454"/>
      <c r="AA977" s="454"/>
    </row>
    <row r="978" spans="1:27" ht="15.6">
      <c r="A978" s="529"/>
      <c r="B978" s="529"/>
      <c r="C978" s="529"/>
      <c r="D978" s="529"/>
      <c r="E978" s="529"/>
      <c r="F978" s="529"/>
      <c r="G978" s="529"/>
      <c r="H978" s="529"/>
      <c r="I978" s="454"/>
      <c r="J978" s="454"/>
      <c r="K978" s="454"/>
      <c r="L978" s="454"/>
      <c r="M978" s="454"/>
      <c r="N978" s="454"/>
      <c r="O978" s="454"/>
      <c r="P978" s="454"/>
      <c r="Q978" s="454"/>
      <c r="R978" s="454"/>
      <c r="S978" s="454"/>
      <c r="T978" s="454"/>
      <c r="U978" s="454"/>
      <c r="V978" s="454"/>
      <c r="W978" s="454"/>
      <c r="X978" s="454"/>
      <c r="Y978" s="454"/>
      <c r="Z978" s="454"/>
      <c r="AA978" s="454"/>
    </row>
    <row r="979" spans="1:27" ht="15.6">
      <c r="A979" s="529"/>
      <c r="B979" s="529"/>
      <c r="C979" s="529"/>
      <c r="D979" s="529"/>
      <c r="E979" s="529"/>
      <c r="F979" s="529"/>
      <c r="G979" s="529"/>
      <c r="H979" s="529"/>
      <c r="I979" s="454"/>
      <c r="J979" s="454"/>
      <c r="K979" s="454"/>
      <c r="L979" s="454"/>
      <c r="M979" s="454"/>
      <c r="N979" s="454"/>
      <c r="O979" s="454"/>
      <c r="P979" s="454"/>
      <c r="Q979" s="454"/>
      <c r="R979" s="454"/>
      <c r="S979" s="454"/>
      <c r="T979" s="454"/>
      <c r="U979" s="454"/>
      <c r="V979" s="454"/>
      <c r="W979" s="454"/>
      <c r="X979" s="454"/>
      <c r="Y979" s="454"/>
      <c r="Z979" s="454"/>
      <c r="AA979" s="454"/>
    </row>
    <row r="980" spans="1:27" ht="15.6">
      <c r="A980" s="529"/>
      <c r="B980" s="529"/>
      <c r="C980" s="529"/>
      <c r="D980" s="529"/>
      <c r="E980" s="529"/>
      <c r="F980" s="529"/>
      <c r="G980" s="529"/>
      <c r="H980" s="529"/>
      <c r="I980" s="454"/>
      <c r="J980" s="454"/>
      <c r="K980" s="454"/>
      <c r="L980" s="454"/>
      <c r="M980" s="454"/>
      <c r="N980" s="454"/>
      <c r="O980" s="454"/>
      <c r="P980" s="454"/>
      <c r="Q980" s="454"/>
      <c r="R980" s="454"/>
      <c r="S980" s="454"/>
      <c r="T980" s="454"/>
      <c r="U980" s="454"/>
      <c r="V980" s="454"/>
      <c r="W980" s="454"/>
      <c r="X980" s="454"/>
      <c r="Y980" s="454"/>
      <c r="Z980" s="454"/>
      <c r="AA980" s="454"/>
    </row>
    <row r="981" spans="1:27" ht="15.6">
      <c r="A981" s="529"/>
      <c r="B981" s="529"/>
      <c r="C981" s="529"/>
      <c r="D981" s="529"/>
      <c r="E981" s="529"/>
      <c r="F981" s="529"/>
      <c r="G981" s="529"/>
      <c r="H981" s="529"/>
      <c r="I981" s="454"/>
      <c r="J981" s="454"/>
      <c r="K981" s="454"/>
      <c r="L981" s="454"/>
      <c r="M981" s="454"/>
      <c r="N981" s="454"/>
      <c r="O981" s="454"/>
      <c r="P981" s="454"/>
      <c r="Q981" s="454"/>
      <c r="R981" s="454"/>
      <c r="S981" s="454"/>
      <c r="T981" s="454"/>
      <c r="U981" s="454"/>
      <c r="V981" s="454"/>
      <c r="W981" s="454"/>
      <c r="X981" s="454"/>
      <c r="Y981" s="454"/>
      <c r="Z981" s="454"/>
      <c r="AA981" s="454"/>
    </row>
    <row r="982" spans="1:27" ht="15.6">
      <c r="A982" s="529"/>
      <c r="B982" s="529"/>
      <c r="C982" s="529"/>
      <c r="D982" s="529"/>
      <c r="E982" s="529"/>
      <c r="F982" s="529"/>
      <c r="G982" s="529"/>
      <c r="H982" s="529"/>
      <c r="I982" s="454"/>
      <c r="J982" s="454"/>
      <c r="K982" s="454"/>
      <c r="L982" s="454"/>
      <c r="M982" s="454"/>
      <c r="N982" s="454"/>
      <c r="O982" s="454"/>
      <c r="P982" s="454"/>
      <c r="Q982" s="454"/>
      <c r="R982" s="454"/>
      <c r="S982" s="454"/>
      <c r="T982" s="454"/>
      <c r="U982" s="454"/>
      <c r="V982" s="454"/>
      <c r="W982" s="454"/>
      <c r="X982" s="454"/>
      <c r="Y982" s="454"/>
      <c r="Z982" s="454"/>
      <c r="AA982" s="454"/>
    </row>
    <row r="983" spans="1:27" ht="15.6">
      <c r="A983" s="529"/>
      <c r="B983" s="529"/>
      <c r="C983" s="529"/>
      <c r="D983" s="529"/>
      <c r="E983" s="529"/>
      <c r="F983" s="529"/>
      <c r="G983" s="529"/>
      <c r="H983" s="529"/>
      <c r="I983" s="454"/>
      <c r="J983" s="454"/>
      <c r="K983" s="454"/>
      <c r="L983" s="454"/>
      <c r="M983" s="454"/>
      <c r="N983" s="454"/>
      <c r="O983" s="454"/>
      <c r="P983" s="454"/>
      <c r="Q983" s="454"/>
      <c r="R983" s="454"/>
      <c r="S983" s="454"/>
      <c r="T983" s="454"/>
      <c r="U983" s="454"/>
      <c r="V983" s="454"/>
      <c r="W983" s="454"/>
      <c r="X983" s="454"/>
      <c r="Y983" s="454"/>
      <c r="Z983" s="454"/>
      <c r="AA983" s="454"/>
    </row>
    <row r="984" spans="1:27" ht="15.6">
      <c r="A984" s="529"/>
      <c r="B984" s="529"/>
      <c r="C984" s="529"/>
      <c r="D984" s="529"/>
      <c r="E984" s="529"/>
      <c r="F984" s="529"/>
      <c r="G984" s="529"/>
      <c r="H984" s="529"/>
      <c r="I984" s="454"/>
      <c r="J984" s="454"/>
      <c r="K984" s="454"/>
      <c r="L984" s="454"/>
      <c r="M984" s="454"/>
      <c r="N984" s="454"/>
      <c r="O984" s="454"/>
      <c r="P984" s="454"/>
      <c r="Q984" s="454"/>
      <c r="R984" s="454"/>
      <c r="S984" s="454"/>
      <c r="T984" s="454"/>
      <c r="U984" s="454"/>
      <c r="V984" s="454"/>
      <c r="W984" s="454"/>
      <c r="X984" s="454"/>
      <c r="Y984" s="454"/>
      <c r="Z984" s="454"/>
      <c r="AA984" s="454"/>
    </row>
    <row r="985" spans="1:27" ht="15.6">
      <c r="A985" s="529"/>
      <c r="B985" s="529"/>
      <c r="C985" s="529"/>
      <c r="D985" s="529"/>
      <c r="E985" s="529"/>
      <c r="F985" s="529"/>
      <c r="G985" s="529"/>
      <c r="H985" s="529"/>
      <c r="I985" s="454"/>
      <c r="J985" s="454"/>
      <c r="K985" s="454"/>
      <c r="L985" s="454"/>
      <c r="M985" s="454"/>
      <c r="N985" s="454"/>
      <c r="O985" s="454"/>
      <c r="P985" s="454"/>
      <c r="Q985" s="454"/>
      <c r="R985" s="454"/>
      <c r="S985" s="454"/>
      <c r="T985" s="454"/>
      <c r="U985" s="454"/>
      <c r="V985" s="454"/>
      <c r="W985" s="454"/>
      <c r="X985" s="454"/>
      <c r="Y985" s="454"/>
      <c r="Z985" s="454"/>
      <c r="AA985" s="454"/>
    </row>
    <row r="986" spans="1:27" ht="15.6">
      <c r="A986" s="529"/>
      <c r="B986" s="529"/>
      <c r="C986" s="529"/>
      <c r="D986" s="529"/>
      <c r="E986" s="529"/>
      <c r="F986" s="529"/>
      <c r="G986" s="529"/>
      <c r="H986" s="529"/>
      <c r="I986" s="454"/>
      <c r="J986" s="454"/>
      <c r="K986" s="454"/>
      <c r="L986" s="454"/>
      <c r="M986" s="454"/>
      <c r="N986" s="454"/>
      <c r="O986" s="454"/>
      <c r="P986" s="454"/>
      <c r="Q986" s="454"/>
      <c r="R986" s="454"/>
      <c r="S986" s="454"/>
      <c r="T986" s="454"/>
      <c r="U986" s="454"/>
      <c r="V986" s="454"/>
      <c r="W986" s="454"/>
      <c r="X986" s="454"/>
      <c r="Y986" s="454"/>
      <c r="Z986" s="454"/>
      <c r="AA986" s="454"/>
    </row>
    <row r="987" spans="1:27" ht="15.6">
      <c r="A987" s="529"/>
      <c r="B987" s="529"/>
      <c r="C987" s="529"/>
      <c r="D987" s="529"/>
      <c r="E987" s="529"/>
      <c r="F987" s="529"/>
      <c r="G987" s="529"/>
      <c r="H987" s="529"/>
      <c r="I987" s="454"/>
      <c r="J987" s="454"/>
      <c r="K987" s="454"/>
      <c r="L987" s="454"/>
      <c r="M987" s="454"/>
      <c r="N987" s="454"/>
      <c r="O987" s="454"/>
      <c r="P987" s="454"/>
      <c r="Q987" s="454"/>
      <c r="R987" s="454"/>
      <c r="S987" s="454"/>
      <c r="T987" s="454"/>
      <c r="U987" s="454"/>
      <c r="V987" s="454"/>
      <c r="W987" s="454"/>
      <c r="X987" s="454"/>
      <c r="Y987" s="454"/>
      <c r="Z987" s="454"/>
      <c r="AA987" s="454"/>
    </row>
    <row r="988" spans="1:27" ht="15.6">
      <c r="A988" s="529"/>
      <c r="B988" s="529"/>
      <c r="C988" s="529"/>
      <c r="D988" s="529"/>
      <c r="E988" s="529"/>
      <c r="F988" s="529"/>
      <c r="G988" s="529"/>
      <c r="H988" s="529"/>
      <c r="I988" s="454"/>
      <c r="J988" s="454"/>
      <c r="K988" s="454"/>
      <c r="L988" s="454"/>
      <c r="M988" s="454"/>
      <c r="N988" s="454"/>
      <c r="O988" s="454"/>
      <c r="P988" s="454"/>
      <c r="Q988" s="454"/>
      <c r="R988" s="454"/>
      <c r="S988" s="454"/>
      <c r="T988" s="454"/>
      <c r="U988" s="454"/>
      <c r="V988" s="454"/>
      <c r="W988" s="454"/>
      <c r="X988" s="454"/>
      <c r="Y988" s="454"/>
      <c r="Z988" s="454"/>
      <c r="AA988" s="454"/>
    </row>
    <row r="989" spans="1:27" ht="15.6">
      <c r="A989" s="529"/>
      <c r="B989" s="529"/>
      <c r="C989" s="529"/>
      <c r="D989" s="529"/>
      <c r="E989" s="529"/>
      <c r="F989" s="529"/>
      <c r="G989" s="529"/>
      <c r="H989" s="529"/>
      <c r="I989" s="454"/>
      <c r="J989" s="454"/>
      <c r="K989" s="454"/>
      <c r="L989" s="454"/>
      <c r="M989" s="454"/>
      <c r="N989" s="454"/>
      <c r="O989" s="454"/>
      <c r="P989" s="454"/>
      <c r="Q989" s="454"/>
      <c r="R989" s="454"/>
      <c r="S989" s="454"/>
      <c r="T989" s="454"/>
      <c r="U989" s="454"/>
      <c r="V989" s="454"/>
      <c r="W989" s="454"/>
      <c r="X989" s="454"/>
      <c r="Y989" s="454"/>
      <c r="Z989" s="454"/>
      <c r="AA989" s="454"/>
    </row>
    <row r="990" spans="1:27" ht="15.6">
      <c r="A990" s="529"/>
      <c r="B990" s="529"/>
      <c r="C990" s="529"/>
      <c r="D990" s="529"/>
      <c r="E990" s="529"/>
      <c r="F990" s="529"/>
      <c r="G990" s="529"/>
      <c r="H990" s="529"/>
      <c r="I990" s="454"/>
      <c r="J990" s="454"/>
      <c r="K990" s="454"/>
      <c r="L990" s="454"/>
      <c r="M990" s="454"/>
      <c r="N990" s="454"/>
      <c r="O990" s="454"/>
      <c r="P990" s="454"/>
      <c r="Q990" s="454"/>
      <c r="R990" s="454"/>
      <c r="S990" s="454"/>
      <c r="T990" s="454"/>
      <c r="U990" s="454"/>
      <c r="V990" s="454"/>
      <c r="W990" s="454"/>
      <c r="X990" s="454"/>
      <c r="Y990" s="454"/>
      <c r="Z990" s="454"/>
      <c r="AA990" s="454"/>
    </row>
    <row r="991" spans="1:27" ht="15.6">
      <c r="A991" s="529"/>
      <c r="B991" s="529"/>
      <c r="C991" s="529"/>
      <c r="D991" s="529"/>
      <c r="E991" s="529"/>
      <c r="F991" s="529"/>
      <c r="G991" s="529"/>
      <c r="H991" s="529"/>
      <c r="I991" s="454"/>
      <c r="J991" s="454"/>
      <c r="K991" s="454"/>
      <c r="L991" s="454"/>
      <c r="M991" s="454"/>
      <c r="N991" s="454"/>
      <c r="O991" s="454"/>
      <c r="P991" s="454"/>
      <c r="Q991" s="454"/>
      <c r="R991" s="454"/>
      <c r="S991" s="454"/>
      <c r="T991" s="454"/>
      <c r="U991" s="454"/>
      <c r="V991" s="454"/>
      <c r="W991" s="454"/>
      <c r="X991" s="454"/>
      <c r="Y991" s="454"/>
      <c r="Z991" s="454"/>
      <c r="AA991" s="454"/>
    </row>
    <row r="992" spans="1:27" ht="15.6">
      <c r="A992" s="529"/>
      <c r="B992" s="529"/>
      <c r="C992" s="529"/>
      <c r="D992" s="529"/>
      <c r="E992" s="529"/>
      <c r="F992" s="529"/>
      <c r="G992" s="529"/>
      <c r="H992" s="529"/>
      <c r="I992" s="454"/>
      <c r="J992" s="454"/>
      <c r="K992" s="454"/>
      <c r="L992" s="454"/>
      <c r="M992" s="454"/>
      <c r="N992" s="454"/>
      <c r="O992" s="454"/>
      <c r="P992" s="454"/>
      <c r="Q992" s="454"/>
      <c r="R992" s="454"/>
      <c r="S992" s="454"/>
      <c r="T992" s="454"/>
      <c r="U992" s="454"/>
      <c r="V992" s="454"/>
      <c r="W992" s="454"/>
      <c r="X992" s="454"/>
      <c r="Y992" s="454"/>
      <c r="Z992" s="454"/>
      <c r="AA992" s="454"/>
    </row>
    <row r="993" spans="1:27" ht="15.6">
      <c r="A993" s="529"/>
      <c r="B993" s="529"/>
      <c r="C993" s="529"/>
      <c r="D993" s="529"/>
      <c r="E993" s="529"/>
      <c r="F993" s="529"/>
      <c r="G993" s="529"/>
      <c r="H993" s="529"/>
      <c r="I993" s="454"/>
      <c r="J993" s="454"/>
      <c r="K993" s="454"/>
      <c r="L993" s="454"/>
      <c r="M993" s="454"/>
      <c r="N993" s="454"/>
      <c r="O993" s="454"/>
      <c r="P993" s="454"/>
      <c r="Q993" s="454"/>
      <c r="R993" s="454"/>
      <c r="S993" s="454"/>
      <c r="T993" s="454"/>
      <c r="U993" s="454"/>
      <c r="V993" s="454"/>
      <c r="W993" s="454"/>
      <c r="X993" s="454"/>
      <c r="Y993" s="454"/>
      <c r="Z993" s="454"/>
      <c r="AA993" s="454"/>
    </row>
    <row r="994" spans="1:27" ht="15.6">
      <c r="A994" s="529"/>
      <c r="B994" s="529"/>
      <c r="C994" s="529"/>
      <c r="D994" s="529"/>
      <c r="E994" s="529"/>
      <c r="F994" s="529"/>
      <c r="G994" s="529"/>
      <c r="H994" s="529"/>
      <c r="I994" s="454"/>
      <c r="J994" s="454"/>
      <c r="K994" s="454"/>
      <c r="L994" s="454"/>
      <c r="M994" s="454"/>
      <c r="N994" s="454"/>
      <c r="O994" s="454"/>
      <c r="P994" s="454"/>
      <c r="Q994" s="454"/>
      <c r="R994" s="454"/>
      <c r="S994" s="454"/>
      <c r="T994" s="454"/>
      <c r="U994" s="454"/>
      <c r="V994" s="454"/>
      <c r="W994" s="454"/>
      <c r="X994" s="454"/>
      <c r="Y994" s="454"/>
      <c r="Z994" s="454"/>
      <c r="AA994" s="454"/>
    </row>
    <row r="995" spans="1:27" ht="15.6">
      <c r="A995" s="529"/>
      <c r="B995" s="529"/>
      <c r="C995" s="529"/>
      <c r="D995" s="529"/>
      <c r="E995" s="529"/>
      <c r="F995" s="529"/>
      <c r="G995" s="529"/>
      <c r="H995" s="529"/>
      <c r="I995" s="454"/>
      <c r="J995" s="454"/>
      <c r="K995" s="454"/>
      <c r="L995" s="454"/>
      <c r="M995" s="454"/>
      <c r="N995" s="454"/>
      <c r="O995" s="454"/>
      <c r="P995" s="454"/>
      <c r="Q995" s="454"/>
      <c r="R995" s="454"/>
      <c r="S995" s="454"/>
      <c r="T995" s="454"/>
      <c r="U995" s="454"/>
      <c r="V995" s="454"/>
      <c r="W995" s="454"/>
      <c r="X995" s="454"/>
      <c r="Y995" s="454"/>
      <c r="Z995" s="454"/>
      <c r="AA995" s="454"/>
    </row>
    <row r="996" spans="1:27" ht="15.6">
      <c r="A996" s="529"/>
      <c r="B996" s="529"/>
      <c r="C996" s="529"/>
      <c r="D996" s="529"/>
      <c r="E996" s="529"/>
      <c r="F996" s="529"/>
      <c r="G996" s="529"/>
      <c r="H996" s="529"/>
      <c r="I996" s="454"/>
      <c r="J996" s="454"/>
      <c r="K996" s="454"/>
      <c r="L996" s="454"/>
      <c r="M996" s="454"/>
      <c r="N996" s="454"/>
      <c r="O996" s="454"/>
      <c r="P996" s="454"/>
      <c r="Q996" s="454"/>
      <c r="R996" s="454"/>
      <c r="S996" s="454"/>
      <c r="T996" s="454"/>
      <c r="U996" s="454"/>
      <c r="V996" s="454"/>
      <c r="W996" s="454"/>
      <c r="X996" s="454"/>
      <c r="Y996" s="454"/>
      <c r="Z996" s="454"/>
      <c r="AA996" s="454"/>
    </row>
    <row r="997" spans="1:27" ht="15.6">
      <c r="A997" s="529"/>
      <c r="B997" s="529"/>
      <c r="C997" s="529"/>
      <c r="D997" s="529"/>
      <c r="E997" s="529"/>
      <c r="F997" s="529"/>
      <c r="G997" s="529"/>
      <c r="H997" s="529"/>
      <c r="I997" s="454"/>
      <c r="J997" s="454"/>
      <c r="K997" s="454"/>
      <c r="L997" s="454"/>
      <c r="M997" s="454"/>
      <c r="N997" s="454"/>
      <c r="O997" s="454"/>
      <c r="P997" s="454"/>
      <c r="Q997" s="454"/>
      <c r="R997" s="454"/>
      <c r="S997" s="454"/>
      <c r="T997" s="454"/>
      <c r="U997" s="454"/>
      <c r="V997" s="454"/>
      <c r="W997" s="454"/>
      <c r="X997" s="454"/>
      <c r="Y997" s="454"/>
      <c r="Z997" s="454"/>
      <c r="AA997" s="454"/>
    </row>
    <row r="998" spans="1:27" ht="15.6">
      <c r="A998" s="529"/>
      <c r="B998" s="529"/>
      <c r="C998" s="529"/>
      <c r="D998" s="529"/>
      <c r="E998" s="529"/>
      <c r="F998" s="529"/>
      <c r="G998" s="529"/>
      <c r="H998" s="529"/>
      <c r="I998" s="454"/>
      <c r="J998" s="454"/>
      <c r="K998" s="454"/>
      <c r="L998" s="454"/>
      <c r="M998" s="454"/>
      <c r="N998" s="454"/>
      <c r="O998" s="454"/>
      <c r="P998" s="454"/>
      <c r="Q998" s="454"/>
      <c r="R998" s="454"/>
      <c r="S998" s="454"/>
      <c r="T998" s="454"/>
      <c r="U998" s="454"/>
      <c r="V998" s="454"/>
      <c r="W998" s="454"/>
      <c r="X998" s="454"/>
      <c r="Y998" s="454"/>
      <c r="Z998" s="454"/>
      <c r="AA998" s="454"/>
    </row>
    <row r="999" spans="1:27" ht="15.6">
      <c r="A999" s="529"/>
      <c r="B999" s="529"/>
      <c r="C999" s="529"/>
      <c r="D999" s="529"/>
      <c r="E999" s="529"/>
      <c r="F999" s="529"/>
      <c r="G999" s="529"/>
      <c r="H999" s="529"/>
      <c r="I999" s="454"/>
      <c r="J999" s="454"/>
      <c r="K999" s="454"/>
      <c r="L999" s="454"/>
      <c r="M999" s="454"/>
      <c r="N999" s="454"/>
      <c r="O999" s="454"/>
      <c r="P999" s="454"/>
      <c r="Q999" s="454"/>
      <c r="R999" s="454"/>
      <c r="S999" s="454"/>
      <c r="T999" s="454"/>
      <c r="U999" s="454"/>
      <c r="V999" s="454"/>
      <c r="W999" s="454"/>
      <c r="X999" s="454"/>
      <c r="Y999" s="454"/>
      <c r="Z999" s="454"/>
      <c r="AA999" s="454"/>
    </row>
    <row r="1000" spans="1:27" ht="15.6">
      <c r="A1000" s="529"/>
      <c r="B1000" s="529"/>
      <c r="C1000" s="529"/>
      <c r="D1000" s="529"/>
      <c r="E1000" s="529"/>
      <c r="F1000" s="529"/>
      <c r="G1000" s="529"/>
      <c r="H1000" s="529"/>
      <c r="I1000" s="454"/>
      <c r="J1000" s="454"/>
      <c r="K1000" s="454"/>
      <c r="L1000" s="454"/>
      <c r="M1000" s="454"/>
      <c r="N1000" s="454"/>
      <c r="O1000" s="454"/>
      <c r="P1000" s="454"/>
      <c r="Q1000" s="454"/>
      <c r="R1000" s="454"/>
      <c r="S1000" s="454"/>
      <c r="T1000" s="454"/>
      <c r="U1000" s="454"/>
      <c r="V1000" s="454"/>
      <c r="W1000" s="454"/>
      <c r="X1000" s="454"/>
      <c r="Y1000" s="454"/>
      <c r="Z1000" s="454"/>
      <c r="AA1000" s="454"/>
    </row>
    <row r="1001" spans="1:27" ht="15.6">
      <c r="A1001" s="529"/>
      <c r="B1001" s="529"/>
      <c r="C1001" s="529"/>
      <c r="D1001" s="529"/>
      <c r="E1001" s="529"/>
      <c r="F1001" s="529"/>
      <c r="G1001" s="529"/>
      <c r="H1001" s="529"/>
      <c r="I1001" s="454"/>
      <c r="J1001" s="454"/>
      <c r="K1001" s="454"/>
      <c r="L1001" s="454"/>
      <c r="M1001" s="454"/>
      <c r="N1001" s="454"/>
      <c r="O1001" s="454"/>
      <c r="P1001" s="454"/>
      <c r="Q1001" s="454"/>
      <c r="R1001" s="454"/>
      <c r="S1001" s="454"/>
      <c r="T1001" s="454"/>
      <c r="U1001" s="454"/>
      <c r="V1001" s="454"/>
      <c r="W1001" s="454"/>
      <c r="X1001" s="454"/>
      <c r="Y1001" s="454"/>
      <c r="Z1001" s="454"/>
      <c r="AA1001" s="454"/>
    </row>
    <row r="1002" spans="1:27" ht="15.6">
      <c r="A1002" s="529"/>
      <c r="B1002" s="529"/>
      <c r="C1002" s="529"/>
      <c r="D1002" s="529"/>
      <c r="E1002" s="529"/>
      <c r="F1002" s="529"/>
      <c r="G1002" s="529"/>
      <c r="H1002" s="529"/>
      <c r="I1002" s="454"/>
      <c r="J1002" s="454"/>
      <c r="K1002" s="454"/>
      <c r="L1002" s="454"/>
      <c r="M1002" s="454"/>
      <c r="N1002" s="454"/>
      <c r="O1002" s="454"/>
      <c r="P1002" s="454"/>
      <c r="Q1002" s="454"/>
      <c r="R1002" s="454"/>
      <c r="S1002" s="454"/>
      <c r="T1002" s="454"/>
      <c r="U1002" s="454"/>
      <c r="V1002" s="454"/>
      <c r="W1002" s="454"/>
      <c r="X1002" s="454"/>
      <c r="Y1002" s="454"/>
      <c r="Z1002" s="454"/>
      <c r="AA1002" s="454"/>
    </row>
    <row r="1003" spans="1:27" ht="15.6">
      <c r="A1003" s="529"/>
      <c r="B1003" s="529"/>
      <c r="C1003" s="529"/>
      <c r="D1003" s="529"/>
      <c r="E1003" s="529"/>
      <c r="F1003" s="529"/>
      <c r="G1003" s="529"/>
      <c r="H1003" s="529"/>
      <c r="I1003" s="454"/>
      <c r="J1003" s="454"/>
      <c r="K1003" s="454"/>
      <c r="L1003" s="454"/>
      <c r="M1003" s="454"/>
      <c r="N1003" s="454"/>
      <c r="O1003" s="454"/>
      <c r="P1003" s="454"/>
      <c r="Q1003" s="454"/>
      <c r="R1003" s="454"/>
      <c r="S1003" s="454"/>
      <c r="T1003" s="454"/>
      <c r="U1003" s="454"/>
      <c r="V1003" s="454"/>
      <c r="W1003" s="454"/>
      <c r="X1003" s="454"/>
      <c r="Y1003" s="454"/>
      <c r="Z1003" s="454"/>
      <c r="AA1003" s="454"/>
    </row>
    <row r="1004" spans="1:27" ht="15.6">
      <c r="A1004" s="529"/>
      <c r="B1004" s="529"/>
      <c r="C1004" s="529"/>
      <c r="D1004" s="529"/>
      <c r="E1004" s="529"/>
      <c r="F1004" s="529"/>
      <c r="G1004" s="529"/>
      <c r="H1004" s="529"/>
      <c r="I1004" s="454"/>
      <c r="J1004" s="454"/>
      <c r="K1004" s="454"/>
      <c r="L1004" s="454"/>
      <c r="M1004" s="454"/>
      <c r="N1004" s="454"/>
      <c r="O1004" s="454"/>
      <c r="P1004" s="454"/>
      <c r="Q1004" s="454"/>
      <c r="R1004" s="454"/>
      <c r="S1004" s="454"/>
      <c r="T1004" s="454"/>
      <c r="U1004" s="454"/>
      <c r="V1004" s="454"/>
      <c r="W1004" s="454"/>
      <c r="X1004" s="454"/>
      <c r="Y1004" s="454"/>
      <c r="Z1004" s="454"/>
      <c r="AA1004" s="454"/>
    </row>
    <row r="1005" spans="1:27" ht="15.6">
      <c r="A1005" s="529"/>
      <c r="B1005" s="529"/>
      <c r="C1005" s="529"/>
      <c r="D1005" s="529"/>
      <c r="E1005" s="529"/>
      <c r="F1005" s="529"/>
      <c r="G1005" s="529"/>
      <c r="H1005" s="529"/>
      <c r="I1005" s="454"/>
      <c r="J1005" s="454"/>
      <c r="K1005" s="454"/>
      <c r="L1005" s="454"/>
      <c r="M1005" s="454"/>
      <c r="N1005" s="454"/>
      <c r="O1005" s="454"/>
      <c r="P1005" s="454"/>
      <c r="Q1005" s="454"/>
      <c r="R1005" s="454"/>
      <c r="S1005" s="454"/>
      <c r="T1005" s="454"/>
      <c r="U1005" s="454"/>
      <c r="V1005" s="454"/>
      <c r="W1005" s="454"/>
      <c r="X1005" s="454"/>
      <c r="Y1005" s="454"/>
      <c r="Z1005" s="454"/>
      <c r="AA1005" s="454"/>
    </row>
  </sheetData>
  <mergeCells count="18">
    <mergeCell ref="B37:B39"/>
    <mergeCell ref="H19:H21"/>
    <mergeCell ref="H24:H26"/>
    <mergeCell ref="H28:H30"/>
    <mergeCell ref="H33:H35"/>
    <mergeCell ref="H37:H39"/>
    <mergeCell ref="B19:B21"/>
    <mergeCell ref="B24:B26"/>
    <mergeCell ref="B28:B30"/>
    <mergeCell ref="B33:B35"/>
    <mergeCell ref="H15:H17"/>
    <mergeCell ref="B4:B5"/>
    <mergeCell ref="H4:H5"/>
    <mergeCell ref="B7:B9"/>
    <mergeCell ref="H7:H9"/>
    <mergeCell ref="B11:B12"/>
    <mergeCell ref="H11:H13"/>
    <mergeCell ref="B15:B17"/>
  </mergeCells>
  <hyperlinks>
    <hyperlink ref="D5" r:id="rId1" xr:uid="{00000000-0004-0000-0B00-000000000000}"/>
    <hyperlink ref="E5" r:id="rId2" xr:uid="{00000000-0004-0000-0B00-000001000000}"/>
    <hyperlink ref="D7" r:id="rId3" xr:uid="{00000000-0004-0000-0B00-000002000000}"/>
    <hyperlink ref="E8" r:id="rId4" xr:uid="{00000000-0004-0000-0B00-000003000000}"/>
    <hyperlink ref="E9" r:id="rId5" xr:uid="{00000000-0004-0000-0B00-000004000000}"/>
    <hyperlink ref="D12" r:id="rId6" xr:uid="{00000000-0004-0000-0B00-000005000000}"/>
    <hyperlink ref="E12" r:id="rId7" xr:uid="{00000000-0004-0000-0B00-000006000000}"/>
    <hyperlink ref="E13" r:id="rId8" xr:uid="{00000000-0004-0000-0B00-000007000000}"/>
    <hyperlink ref="D16" r:id="rId9" xr:uid="{00000000-0004-0000-0B00-000008000000}"/>
    <hyperlink ref="E16" r:id="rId10" xr:uid="{00000000-0004-0000-0B00-000009000000}"/>
    <hyperlink ref="E17" r:id="rId11" xr:uid="{00000000-0004-0000-0B00-00000A000000}"/>
    <hyperlink ref="D20" r:id="rId12" xr:uid="{00000000-0004-0000-0B00-00000B000000}"/>
    <hyperlink ref="E20" r:id="rId13" xr:uid="{00000000-0004-0000-0B00-00000C000000}"/>
    <hyperlink ref="E21" r:id="rId14" xr:uid="{00000000-0004-0000-0B00-00000D000000}"/>
    <hyperlink ref="D25" r:id="rId15" xr:uid="{00000000-0004-0000-0B00-00000E000000}"/>
    <hyperlink ref="E25" r:id="rId16" xr:uid="{00000000-0004-0000-0B00-00000F000000}"/>
    <hyperlink ref="E26" r:id="rId17" xr:uid="{00000000-0004-0000-0B00-000010000000}"/>
    <hyperlink ref="D29" r:id="rId18" xr:uid="{00000000-0004-0000-0B00-000011000000}"/>
    <hyperlink ref="E29" r:id="rId19" xr:uid="{00000000-0004-0000-0B00-000012000000}"/>
    <hyperlink ref="E30" r:id="rId20" xr:uid="{00000000-0004-0000-0B00-000013000000}"/>
    <hyperlink ref="D34" r:id="rId21" xr:uid="{00000000-0004-0000-0B00-000014000000}"/>
    <hyperlink ref="E34" r:id="rId22" xr:uid="{00000000-0004-0000-0B00-000015000000}"/>
    <hyperlink ref="E35" r:id="rId23" xr:uid="{00000000-0004-0000-0B00-000016000000}"/>
    <hyperlink ref="D38" r:id="rId24" xr:uid="{00000000-0004-0000-0B00-000017000000}"/>
    <hyperlink ref="E38" r:id="rId25" xr:uid="{00000000-0004-0000-0B00-000018000000}"/>
    <hyperlink ref="E39" r:id="rId26" xr:uid="{00000000-0004-0000-0B00-000019000000}"/>
  </hyperlink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0000"/>
    <outlinePr summaryBelow="0" summaryRight="0"/>
    <pageSetUpPr fitToPage="1"/>
  </sheetPr>
  <dimension ref="A1:O1422"/>
  <sheetViews>
    <sheetView showGridLines="0" workbookViewId="0">
      <pane xSplit="2" ySplit="1" topLeftCell="C1424" activePane="bottomRight" state="frozen"/>
      <selection pane="topRight" activeCell="C1" sqref="C1"/>
      <selection pane="bottomLeft" activeCell="A2" sqref="A2"/>
      <selection pane="bottomRight" activeCell="E244" sqref="E244"/>
    </sheetView>
  </sheetViews>
  <sheetFormatPr defaultColWidth="12.5546875" defaultRowHeight="15.75" customHeight="1" outlineLevelRow="1"/>
  <cols>
    <col min="1" max="1" width="5.5546875" customWidth="1"/>
    <col min="2" max="2" width="23.33203125" customWidth="1"/>
    <col min="3" max="3" width="13.109375" customWidth="1"/>
    <col min="4" max="4" width="14.33203125" customWidth="1"/>
    <col min="5" max="5" width="17.5546875" customWidth="1"/>
    <col min="6" max="6" width="13.109375" customWidth="1"/>
    <col min="7" max="7" width="11.109375" customWidth="1"/>
    <col min="8" max="8" width="11.44140625" customWidth="1"/>
    <col min="9" max="9" width="49" customWidth="1"/>
    <col min="10" max="10" width="15.5546875" customWidth="1"/>
    <col min="11" max="11" width="13.88671875" customWidth="1"/>
    <col min="12" max="12" width="15.44140625" customWidth="1"/>
    <col min="13" max="13" width="12.44140625" customWidth="1"/>
    <col min="14" max="14" width="11.6640625" customWidth="1"/>
    <col min="15" max="15" width="29.88671875" customWidth="1"/>
  </cols>
  <sheetData>
    <row r="1" spans="1:15" ht="41.4" collapsed="1">
      <c r="A1" s="15" t="s">
        <v>358</v>
      </c>
      <c r="B1" s="16" t="s">
        <v>359</v>
      </c>
      <c r="C1" s="17" t="s">
        <v>360</v>
      </c>
      <c r="D1" s="18" t="s">
        <v>361</v>
      </c>
      <c r="E1" s="19" t="s">
        <v>1</v>
      </c>
      <c r="F1" s="17" t="s">
        <v>362</v>
      </c>
      <c r="G1" s="19" t="s">
        <v>363</v>
      </c>
      <c r="H1" s="18" t="s">
        <v>364</v>
      </c>
      <c r="I1" s="19" t="s">
        <v>365</v>
      </c>
      <c r="J1" s="16" t="s">
        <v>366</v>
      </c>
      <c r="K1" s="16" t="s">
        <v>367</v>
      </c>
      <c r="L1" s="18" t="s">
        <v>368</v>
      </c>
      <c r="M1" s="20" t="s">
        <v>369</v>
      </c>
      <c r="N1" s="21" t="s">
        <v>370</v>
      </c>
      <c r="O1" s="16" t="s">
        <v>371</v>
      </c>
    </row>
    <row r="2" spans="1:15" ht="18" hidden="1" customHeight="1" outlineLevel="1">
      <c r="A2" s="22">
        <v>2</v>
      </c>
      <c r="B2" s="23" t="s">
        <v>142</v>
      </c>
      <c r="C2" s="24">
        <v>44111</v>
      </c>
      <c r="D2" s="25" t="s">
        <v>372</v>
      </c>
      <c r="E2" s="26" t="s">
        <v>41</v>
      </c>
      <c r="F2" s="27" t="s">
        <v>373</v>
      </c>
      <c r="G2" s="26" t="s">
        <v>374</v>
      </c>
      <c r="H2" s="28" t="s">
        <v>375</v>
      </c>
      <c r="I2" s="26" t="s">
        <v>376</v>
      </c>
      <c r="J2" s="23">
        <v>2</v>
      </c>
      <c r="K2" s="29" t="s">
        <v>377</v>
      </c>
      <c r="L2" s="30">
        <v>5200</v>
      </c>
      <c r="M2" s="31" t="s">
        <v>378</v>
      </c>
      <c r="N2" s="32">
        <v>44228</v>
      </c>
      <c r="O2" s="23" t="s">
        <v>379</v>
      </c>
    </row>
    <row r="3" spans="1:15" ht="18" hidden="1" customHeight="1" outlineLevel="1">
      <c r="A3" s="33">
        <v>3</v>
      </c>
      <c r="B3" s="34" t="s">
        <v>262</v>
      </c>
      <c r="C3" s="35">
        <v>44134</v>
      </c>
      <c r="D3" s="36" t="s">
        <v>372</v>
      </c>
      <c r="E3" s="37" t="s">
        <v>23</v>
      </c>
      <c r="F3" s="38" t="s">
        <v>21</v>
      </c>
      <c r="G3" s="37" t="s">
        <v>380</v>
      </c>
      <c r="H3" s="39" t="s">
        <v>381</v>
      </c>
      <c r="I3" s="37" t="s">
        <v>382</v>
      </c>
      <c r="J3" s="34">
        <v>3</v>
      </c>
      <c r="K3" s="40">
        <v>3582.9</v>
      </c>
      <c r="L3" s="41">
        <v>10748.7</v>
      </c>
      <c r="M3" s="42" t="s">
        <v>378</v>
      </c>
      <c r="N3" s="43">
        <v>44287</v>
      </c>
      <c r="O3" s="34" t="s">
        <v>383</v>
      </c>
    </row>
    <row r="4" spans="1:15" ht="18" hidden="1" customHeight="1" outlineLevel="1">
      <c r="A4" s="22">
        <v>4</v>
      </c>
      <c r="B4" s="23" t="s">
        <v>262</v>
      </c>
      <c r="C4" s="24">
        <v>44134</v>
      </c>
      <c r="D4" s="25" t="s">
        <v>372</v>
      </c>
      <c r="E4" s="26" t="s">
        <v>23</v>
      </c>
      <c r="F4" s="44" t="s">
        <v>21</v>
      </c>
      <c r="G4" s="26" t="s">
        <v>380</v>
      </c>
      <c r="H4" s="28" t="s">
        <v>381</v>
      </c>
      <c r="I4" s="26" t="s">
        <v>384</v>
      </c>
      <c r="J4" s="23">
        <v>3</v>
      </c>
      <c r="K4" s="29">
        <v>5792.18</v>
      </c>
      <c r="L4" s="30">
        <v>17376.54</v>
      </c>
      <c r="M4" s="31" t="s">
        <v>378</v>
      </c>
      <c r="N4" s="32">
        <v>44287</v>
      </c>
      <c r="O4" s="23" t="s">
        <v>383</v>
      </c>
    </row>
    <row r="5" spans="1:15" ht="18" hidden="1" customHeight="1" outlineLevel="1">
      <c r="A5" s="33">
        <v>5</v>
      </c>
      <c r="B5" s="34" t="s">
        <v>262</v>
      </c>
      <c r="C5" s="35">
        <v>44134</v>
      </c>
      <c r="D5" s="36" t="s">
        <v>372</v>
      </c>
      <c r="E5" s="37" t="s">
        <v>23</v>
      </c>
      <c r="F5" s="38" t="s">
        <v>21</v>
      </c>
      <c r="G5" s="37" t="s">
        <v>380</v>
      </c>
      <c r="H5" s="39" t="s">
        <v>381</v>
      </c>
      <c r="I5" s="37" t="s">
        <v>385</v>
      </c>
      <c r="J5" s="34">
        <v>7</v>
      </c>
      <c r="K5" s="40">
        <v>8413.2000000000007</v>
      </c>
      <c r="L5" s="41">
        <v>58892.400000000009</v>
      </c>
      <c r="M5" s="42" t="s">
        <v>378</v>
      </c>
      <c r="N5" s="43">
        <v>44287</v>
      </c>
      <c r="O5" s="34" t="s">
        <v>383</v>
      </c>
    </row>
    <row r="6" spans="1:15" ht="18" hidden="1" customHeight="1" outlineLevel="1">
      <c r="A6" s="22">
        <v>6</v>
      </c>
      <c r="B6" s="23" t="s">
        <v>262</v>
      </c>
      <c r="C6" s="24">
        <v>44134</v>
      </c>
      <c r="D6" s="25" t="s">
        <v>372</v>
      </c>
      <c r="E6" s="26" t="s">
        <v>23</v>
      </c>
      <c r="F6" s="44" t="s">
        <v>21</v>
      </c>
      <c r="G6" s="26" t="s">
        <v>386</v>
      </c>
      <c r="H6" s="28" t="s">
        <v>381</v>
      </c>
      <c r="I6" s="26" t="s">
        <v>376</v>
      </c>
      <c r="J6" s="23">
        <v>2</v>
      </c>
      <c r="K6" s="29">
        <v>2600</v>
      </c>
      <c r="L6" s="30">
        <v>5200</v>
      </c>
      <c r="M6" s="31" t="s">
        <v>378</v>
      </c>
      <c r="N6" s="32">
        <v>44317</v>
      </c>
      <c r="O6" s="23" t="s">
        <v>379</v>
      </c>
    </row>
    <row r="7" spans="1:15" ht="18" hidden="1" customHeight="1" outlineLevel="1">
      <c r="A7" s="33">
        <v>7</v>
      </c>
      <c r="B7" s="34" t="s">
        <v>262</v>
      </c>
      <c r="C7" s="35">
        <v>44134</v>
      </c>
      <c r="D7" s="36" t="s">
        <v>372</v>
      </c>
      <c r="E7" s="37" t="s">
        <v>23</v>
      </c>
      <c r="F7" s="38" t="s">
        <v>21</v>
      </c>
      <c r="G7" s="37" t="s">
        <v>386</v>
      </c>
      <c r="H7" s="39" t="s">
        <v>381</v>
      </c>
      <c r="I7" s="45" t="s">
        <v>387</v>
      </c>
      <c r="J7" s="34">
        <v>4</v>
      </c>
      <c r="K7" s="40">
        <v>1893.38</v>
      </c>
      <c r="L7" s="41">
        <v>7573.52</v>
      </c>
      <c r="M7" s="42" t="s">
        <v>378</v>
      </c>
      <c r="N7" s="43">
        <v>44317</v>
      </c>
      <c r="O7" s="34" t="s">
        <v>383</v>
      </c>
    </row>
    <row r="8" spans="1:15" ht="18" hidden="1" customHeight="1" outlineLevel="1">
      <c r="A8" s="22">
        <v>8</v>
      </c>
      <c r="B8" s="23" t="s">
        <v>303</v>
      </c>
      <c r="C8" s="46">
        <v>44138</v>
      </c>
      <c r="D8" s="25" t="s">
        <v>372</v>
      </c>
      <c r="E8" s="26" t="s">
        <v>23</v>
      </c>
      <c r="F8" s="44" t="s">
        <v>21</v>
      </c>
      <c r="G8" s="26" t="s">
        <v>388</v>
      </c>
      <c r="H8" s="28" t="s">
        <v>389</v>
      </c>
      <c r="I8" s="26" t="s">
        <v>385</v>
      </c>
      <c r="J8" s="23">
        <v>9</v>
      </c>
      <c r="K8" s="29">
        <v>8413.2000000000007</v>
      </c>
      <c r="L8" s="30">
        <v>75718.8</v>
      </c>
      <c r="M8" s="31" t="s">
        <v>378</v>
      </c>
      <c r="N8" s="32">
        <v>44228</v>
      </c>
      <c r="O8" s="23" t="s">
        <v>383</v>
      </c>
    </row>
    <row r="9" spans="1:15" ht="18" hidden="1" customHeight="1" outlineLevel="1">
      <c r="A9" s="33">
        <v>9</v>
      </c>
      <c r="B9" s="34" t="s">
        <v>303</v>
      </c>
      <c r="C9" s="47">
        <v>44138</v>
      </c>
      <c r="D9" s="36" t="s">
        <v>372</v>
      </c>
      <c r="E9" s="37" t="s">
        <v>23</v>
      </c>
      <c r="F9" s="38" t="s">
        <v>21</v>
      </c>
      <c r="G9" s="37" t="s">
        <v>388</v>
      </c>
      <c r="H9" s="39" t="s">
        <v>389</v>
      </c>
      <c r="I9" s="37" t="s">
        <v>382</v>
      </c>
      <c r="J9" s="34">
        <v>2</v>
      </c>
      <c r="K9" s="40">
        <v>3582.9</v>
      </c>
      <c r="L9" s="41">
        <v>7165.8</v>
      </c>
      <c r="M9" s="42" t="s">
        <v>378</v>
      </c>
      <c r="N9" s="43">
        <v>44228</v>
      </c>
      <c r="O9" s="34" t="s">
        <v>383</v>
      </c>
    </row>
    <row r="10" spans="1:15" ht="18" hidden="1" customHeight="1" outlineLevel="1">
      <c r="A10" s="22">
        <v>10</v>
      </c>
      <c r="B10" s="23" t="s">
        <v>303</v>
      </c>
      <c r="C10" s="46">
        <v>44138</v>
      </c>
      <c r="D10" s="25" t="s">
        <v>372</v>
      </c>
      <c r="E10" s="26" t="s">
        <v>23</v>
      </c>
      <c r="F10" s="44" t="s">
        <v>21</v>
      </c>
      <c r="G10" s="26" t="s">
        <v>388</v>
      </c>
      <c r="H10" s="28" t="s">
        <v>389</v>
      </c>
      <c r="I10" s="26" t="s">
        <v>384</v>
      </c>
      <c r="J10" s="23">
        <v>2</v>
      </c>
      <c r="K10" s="29">
        <v>5792.18</v>
      </c>
      <c r="L10" s="30">
        <v>11584.36</v>
      </c>
      <c r="M10" s="31" t="s">
        <v>378</v>
      </c>
      <c r="N10" s="32">
        <v>44228</v>
      </c>
      <c r="O10" s="23" t="s">
        <v>383</v>
      </c>
    </row>
    <row r="11" spans="1:15" ht="18" hidden="1" customHeight="1" outlineLevel="1">
      <c r="A11" s="33">
        <v>11</v>
      </c>
      <c r="B11" s="34" t="s">
        <v>303</v>
      </c>
      <c r="C11" s="47">
        <v>44138</v>
      </c>
      <c r="D11" s="36" t="s">
        <v>372</v>
      </c>
      <c r="E11" s="37" t="s">
        <v>23</v>
      </c>
      <c r="F11" s="38" t="s">
        <v>21</v>
      </c>
      <c r="G11" s="37" t="s">
        <v>388</v>
      </c>
      <c r="H11" s="39" t="s">
        <v>389</v>
      </c>
      <c r="I11" s="37" t="s">
        <v>376</v>
      </c>
      <c r="J11" s="34">
        <v>2</v>
      </c>
      <c r="K11" s="40">
        <v>2600</v>
      </c>
      <c r="L11" s="41">
        <v>5200</v>
      </c>
      <c r="M11" s="42" t="s">
        <v>378</v>
      </c>
      <c r="N11" s="43">
        <v>44228</v>
      </c>
      <c r="O11" s="34" t="s">
        <v>379</v>
      </c>
    </row>
    <row r="12" spans="1:15" ht="18" hidden="1" customHeight="1" outlineLevel="1">
      <c r="A12" s="22">
        <v>12</v>
      </c>
      <c r="B12" s="23" t="s">
        <v>303</v>
      </c>
      <c r="C12" s="46">
        <v>44138</v>
      </c>
      <c r="D12" s="25" t="s">
        <v>372</v>
      </c>
      <c r="E12" s="26" t="s">
        <v>23</v>
      </c>
      <c r="F12" s="44" t="s">
        <v>21</v>
      </c>
      <c r="G12" s="26" t="s">
        <v>388</v>
      </c>
      <c r="H12" s="28" t="s">
        <v>389</v>
      </c>
      <c r="I12" s="48" t="s">
        <v>387</v>
      </c>
      <c r="J12" s="23">
        <v>4</v>
      </c>
      <c r="K12" s="29">
        <v>1893.38</v>
      </c>
      <c r="L12" s="30">
        <v>7573.52</v>
      </c>
      <c r="M12" s="31" t="s">
        <v>378</v>
      </c>
      <c r="N12" s="32">
        <v>44228</v>
      </c>
      <c r="O12" s="23" t="s">
        <v>383</v>
      </c>
    </row>
    <row r="13" spans="1:15" ht="18" hidden="1" customHeight="1" outlineLevel="1">
      <c r="A13" s="33">
        <v>13</v>
      </c>
      <c r="B13" s="34" t="s">
        <v>355</v>
      </c>
      <c r="C13" s="49">
        <v>44126</v>
      </c>
      <c r="D13" s="36" t="s">
        <v>372</v>
      </c>
      <c r="E13" s="37" t="s">
        <v>37</v>
      </c>
      <c r="F13" s="38" t="s">
        <v>25</v>
      </c>
      <c r="G13" s="37" t="s">
        <v>390</v>
      </c>
      <c r="H13" s="39" t="s">
        <v>391</v>
      </c>
      <c r="I13" s="37" t="s">
        <v>382</v>
      </c>
      <c r="J13" s="34">
        <v>4</v>
      </c>
      <c r="K13" s="40">
        <v>3582.9</v>
      </c>
      <c r="L13" s="41">
        <v>14331.6</v>
      </c>
      <c r="M13" s="42" t="s">
        <v>378</v>
      </c>
      <c r="N13" s="43">
        <v>44197</v>
      </c>
      <c r="O13" s="34" t="s">
        <v>383</v>
      </c>
    </row>
    <row r="14" spans="1:15" ht="18" hidden="1" customHeight="1" outlineLevel="1">
      <c r="A14" s="22">
        <v>14</v>
      </c>
      <c r="B14" s="23" t="s">
        <v>180</v>
      </c>
      <c r="C14" s="46">
        <v>44139</v>
      </c>
      <c r="D14" s="25" t="s">
        <v>372</v>
      </c>
      <c r="E14" s="26" t="s">
        <v>37</v>
      </c>
      <c r="F14" s="44" t="s">
        <v>25</v>
      </c>
      <c r="G14" s="26" t="s">
        <v>392</v>
      </c>
      <c r="H14" s="28" t="s">
        <v>393</v>
      </c>
      <c r="I14" s="26" t="s">
        <v>376</v>
      </c>
      <c r="J14" s="23">
        <v>1</v>
      </c>
      <c r="K14" s="29">
        <v>2600</v>
      </c>
      <c r="L14" s="30">
        <v>2600</v>
      </c>
      <c r="M14" s="31" t="s">
        <v>378</v>
      </c>
      <c r="N14" s="32">
        <v>44256</v>
      </c>
      <c r="O14" s="23" t="s">
        <v>379</v>
      </c>
    </row>
    <row r="15" spans="1:15" ht="18" hidden="1" customHeight="1" outlineLevel="1">
      <c r="A15" s="33">
        <v>15</v>
      </c>
      <c r="B15" s="34" t="s">
        <v>182</v>
      </c>
      <c r="C15" s="47">
        <v>44279</v>
      </c>
      <c r="D15" s="36" t="s">
        <v>394</v>
      </c>
      <c r="E15" s="37" t="s">
        <v>8</v>
      </c>
      <c r="F15" s="38" t="s">
        <v>75</v>
      </c>
      <c r="G15" s="37" t="s">
        <v>395</v>
      </c>
      <c r="H15" s="39" t="s">
        <v>396</v>
      </c>
      <c r="I15" s="37" t="s">
        <v>397</v>
      </c>
      <c r="J15" s="34">
        <v>158</v>
      </c>
      <c r="K15" s="40">
        <v>18.149999999999999</v>
      </c>
      <c r="L15" s="41">
        <v>2867.7</v>
      </c>
      <c r="M15" s="42" t="s">
        <v>378</v>
      </c>
      <c r="N15" s="43">
        <v>44256</v>
      </c>
      <c r="O15" s="34" t="s">
        <v>398</v>
      </c>
    </row>
    <row r="16" spans="1:15" ht="18" hidden="1" customHeight="1" outlineLevel="1">
      <c r="A16" s="22">
        <v>16</v>
      </c>
      <c r="B16" s="23" t="s">
        <v>182</v>
      </c>
      <c r="C16" s="46">
        <v>44279</v>
      </c>
      <c r="D16" s="25" t="s">
        <v>394</v>
      </c>
      <c r="E16" s="26" t="s">
        <v>8</v>
      </c>
      <c r="F16" s="44" t="s">
        <v>75</v>
      </c>
      <c r="G16" s="26" t="s">
        <v>395</v>
      </c>
      <c r="H16" s="28" t="s">
        <v>396</v>
      </c>
      <c r="I16" s="26" t="s">
        <v>399</v>
      </c>
      <c r="J16" s="23">
        <v>126</v>
      </c>
      <c r="K16" s="530">
        <v>68.87</v>
      </c>
      <c r="L16" s="30">
        <v>8677.6200000000008</v>
      </c>
      <c r="M16" s="31" t="s">
        <v>378</v>
      </c>
      <c r="N16" s="32">
        <v>44256</v>
      </c>
      <c r="O16" s="23" t="s">
        <v>400</v>
      </c>
    </row>
    <row r="17" spans="1:15" ht="18" hidden="1" customHeight="1" outlineLevel="1">
      <c r="A17" s="33">
        <v>17</v>
      </c>
      <c r="B17" s="34" t="s">
        <v>182</v>
      </c>
      <c r="C17" s="47">
        <v>44279</v>
      </c>
      <c r="D17" s="36" t="s">
        <v>394</v>
      </c>
      <c r="E17" s="37" t="s">
        <v>8</v>
      </c>
      <c r="F17" s="38" t="s">
        <v>75</v>
      </c>
      <c r="G17" s="37" t="s">
        <v>395</v>
      </c>
      <c r="H17" s="39" t="s">
        <v>396</v>
      </c>
      <c r="I17" s="37" t="s">
        <v>401</v>
      </c>
      <c r="J17" s="34">
        <v>68</v>
      </c>
      <c r="K17" s="40">
        <v>47.84</v>
      </c>
      <c r="L17" s="41">
        <v>3253.1200000000003</v>
      </c>
      <c r="M17" s="42" t="s">
        <v>378</v>
      </c>
      <c r="N17" s="43">
        <v>44256</v>
      </c>
      <c r="O17" s="34" t="s">
        <v>400</v>
      </c>
    </row>
    <row r="18" spans="1:15" ht="18" hidden="1" customHeight="1" outlineLevel="1">
      <c r="A18" s="22">
        <v>18</v>
      </c>
      <c r="B18" s="23" t="s">
        <v>182</v>
      </c>
      <c r="C18" s="46">
        <v>44279</v>
      </c>
      <c r="D18" s="25" t="s">
        <v>394</v>
      </c>
      <c r="E18" s="26" t="s">
        <v>8</v>
      </c>
      <c r="F18" s="44" t="s">
        <v>75</v>
      </c>
      <c r="G18" s="26" t="s">
        <v>395</v>
      </c>
      <c r="H18" s="28" t="s">
        <v>396</v>
      </c>
      <c r="I18" s="26" t="s">
        <v>402</v>
      </c>
      <c r="J18" s="23">
        <v>2</v>
      </c>
      <c r="K18" s="29">
        <v>155.66</v>
      </c>
      <c r="L18" s="30">
        <v>311.32</v>
      </c>
      <c r="M18" s="31" t="s">
        <v>403</v>
      </c>
      <c r="N18" s="32">
        <v>44256</v>
      </c>
      <c r="O18" s="23"/>
    </row>
    <row r="19" spans="1:15" ht="18" hidden="1" customHeight="1" outlineLevel="1">
      <c r="A19" s="33">
        <v>19</v>
      </c>
      <c r="B19" s="34" t="s">
        <v>182</v>
      </c>
      <c r="C19" s="47">
        <v>44279</v>
      </c>
      <c r="D19" s="36" t="s">
        <v>394</v>
      </c>
      <c r="E19" s="37" t="s">
        <v>8</v>
      </c>
      <c r="F19" s="38" t="s">
        <v>75</v>
      </c>
      <c r="G19" s="37" t="s">
        <v>395</v>
      </c>
      <c r="H19" s="39" t="s">
        <v>396</v>
      </c>
      <c r="I19" s="37" t="s">
        <v>404</v>
      </c>
      <c r="J19" s="34">
        <v>2</v>
      </c>
      <c r="K19" s="40">
        <v>194.58</v>
      </c>
      <c r="L19" s="41">
        <v>389.16</v>
      </c>
      <c r="M19" s="42" t="s">
        <v>403</v>
      </c>
      <c r="N19" s="43">
        <v>44256</v>
      </c>
      <c r="O19" s="34"/>
    </row>
    <row r="20" spans="1:15" ht="18" hidden="1" customHeight="1" outlineLevel="1">
      <c r="A20" s="22">
        <v>20</v>
      </c>
      <c r="B20" s="23" t="s">
        <v>182</v>
      </c>
      <c r="C20" s="46">
        <v>44279</v>
      </c>
      <c r="D20" s="25" t="s">
        <v>394</v>
      </c>
      <c r="E20" s="26" t="s">
        <v>8</v>
      </c>
      <c r="F20" s="44" t="s">
        <v>75</v>
      </c>
      <c r="G20" s="26" t="s">
        <v>395</v>
      </c>
      <c r="H20" s="28" t="s">
        <v>396</v>
      </c>
      <c r="I20" s="26" t="s">
        <v>405</v>
      </c>
      <c r="J20" s="23">
        <v>19</v>
      </c>
      <c r="K20" s="29">
        <v>233.49</v>
      </c>
      <c r="L20" s="30">
        <v>4436.3100000000004</v>
      </c>
      <c r="M20" s="31" t="s">
        <v>403</v>
      </c>
      <c r="N20" s="32">
        <v>44256</v>
      </c>
      <c r="O20" s="23"/>
    </row>
    <row r="21" spans="1:15" ht="18" hidden="1" customHeight="1" outlineLevel="1">
      <c r="A21" s="33">
        <v>21</v>
      </c>
      <c r="B21" s="34" t="s">
        <v>182</v>
      </c>
      <c r="C21" s="47">
        <v>44279</v>
      </c>
      <c r="D21" s="36" t="s">
        <v>394</v>
      </c>
      <c r="E21" s="37" t="s">
        <v>8</v>
      </c>
      <c r="F21" s="38" t="s">
        <v>75</v>
      </c>
      <c r="G21" s="37" t="s">
        <v>395</v>
      </c>
      <c r="H21" s="39" t="s">
        <v>396</v>
      </c>
      <c r="I21" s="37" t="s">
        <v>406</v>
      </c>
      <c r="J21" s="34">
        <v>19</v>
      </c>
      <c r="K21" s="40">
        <v>155.66</v>
      </c>
      <c r="L21" s="41">
        <v>2957.54</v>
      </c>
      <c r="M21" s="42" t="s">
        <v>403</v>
      </c>
      <c r="N21" s="43">
        <v>44256</v>
      </c>
      <c r="O21" s="34"/>
    </row>
    <row r="22" spans="1:15" ht="18" hidden="1" customHeight="1" outlineLevel="1">
      <c r="A22" s="22">
        <v>22</v>
      </c>
      <c r="B22" s="23" t="s">
        <v>180</v>
      </c>
      <c r="C22" s="50">
        <v>44139</v>
      </c>
      <c r="D22" s="25" t="s">
        <v>372</v>
      </c>
      <c r="E22" s="51" t="s">
        <v>37</v>
      </c>
      <c r="F22" s="52" t="s">
        <v>25</v>
      </c>
      <c r="G22" s="51" t="s">
        <v>392</v>
      </c>
      <c r="H22" s="28" t="s">
        <v>393</v>
      </c>
      <c r="I22" s="48" t="s">
        <v>387</v>
      </c>
      <c r="J22" s="53">
        <v>2</v>
      </c>
      <c r="K22" s="54">
        <f>L22/J22</f>
        <v>1402.5</v>
      </c>
      <c r="L22" s="55">
        <v>2805</v>
      </c>
      <c r="M22" s="31" t="s">
        <v>378</v>
      </c>
      <c r="N22" s="32">
        <v>44256</v>
      </c>
      <c r="O22" s="23" t="s">
        <v>383</v>
      </c>
    </row>
    <row r="23" spans="1:15" ht="18" hidden="1" customHeight="1" outlineLevel="1">
      <c r="A23" s="33">
        <v>23</v>
      </c>
      <c r="B23" s="56" t="s">
        <v>61</v>
      </c>
      <c r="C23" s="46">
        <v>44140</v>
      </c>
      <c r="D23" s="36" t="s">
        <v>372</v>
      </c>
      <c r="E23" s="57" t="s">
        <v>37</v>
      </c>
      <c r="F23" s="44" t="s">
        <v>25</v>
      </c>
      <c r="G23" s="26" t="s">
        <v>407</v>
      </c>
      <c r="H23" s="39" t="s">
        <v>408</v>
      </c>
      <c r="I23" s="37" t="s">
        <v>385</v>
      </c>
      <c r="J23" s="58">
        <v>3</v>
      </c>
      <c r="K23" s="59">
        <v>6232</v>
      </c>
      <c r="L23" s="30">
        <v>18696</v>
      </c>
      <c r="M23" s="60" t="s">
        <v>378</v>
      </c>
      <c r="N23" s="43">
        <v>44228</v>
      </c>
      <c r="O23" s="34" t="s">
        <v>383</v>
      </c>
    </row>
    <row r="24" spans="1:15" ht="18" hidden="1" customHeight="1" outlineLevel="1">
      <c r="A24" s="22">
        <v>24</v>
      </c>
      <c r="B24" s="23" t="s">
        <v>354</v>
      </c>
      <c r="C24" s="46">
        <v>44140</v>
      </c>
      <c r="D24" s="25" t="s">
        <v>372</v>
      </c>
      <c r="E24" s="61" t="s">
        <v>8</v>
      </c>
      <c r="F24" s="52" t="s">
        <v>75</v>
      </c>
      <c r="G24" s="51" t="s">
        <v>409</v>
      </c>
      <c r="H24" s="28" t="s">
        <v>410</v>
      </c>
      <c r="I24" s="26" t="s">
        <v>385</v>
      </c>
      <c r="J24" s="62">
        <v>2</v>
      </c>
      <c r="K24" s="63">
        <v>8413.2000000000007</v>
      </c>
      <c r="L24" s="55">
        <v>16826.400000000001</v>
      </c>
      <c r="M24" s="27" t="s">
        <v>378</v>
      </c>
      <c r="N24" s="32">
        <v>44228</v>
      </c>
      <c r="O24" s="23" t="s">
        <v>383</v>
      </c>
    </row>
    <row r="25" spans="1:15" ht="18" hidden="1" customHeight="1" outlineLevel="1">
      <c r="A25" s="33">
        <v>25</v>
      </c>
      <c r="B25" s="34" t="s">
        <v>354</v>
      </c>
      <c r="C25" s="46">
        <v>44140</v>
      </c>
      <c r="D25" s="36" t="s">
        <v>372</v>
      </c>
      <c r="E25" s="57" t="s">
        <v>8</v>
      </c>
      <c r="F25" s="44" t="s">
        <v>75</v>
      </c>
      <c r="G25" s="26" t="s">
        <v>409</v>
      </c>
      <c r="H25" s="39" t="s">
        <v>410</v>
      </c>
      <c r="I25" s="37" t="s">
        <v>382</v>
      </c>
      <c r="J25" s="58">
        <v>3</v>
      </c>
      <c r="K25" s="59">
        <v>3582.9</v>
      </c>
      <c r="L25" s="30">
        <v>10748.7</v>
      </c>
      <c r="M25" s="60" t="s">
        <v>378</v>
      </c>
      <c r="N25" s="43">
        <v>44228</v>
      </c>
      <c r="O25" s="34" t="s">
        <v>383</v>
      </c>
    </row>
    <row r="26" spans="1:15" ht="18" hidden="1" customHeight="1" outlineLevel="1">
      <c r="A26" s="22">
        <v>26</v>
      </c>
      <c r="B26" s="23" t="s">
        <v>354</v>
      </c>
      <c r="C26" s="46">
        <v>44140</v>
      </c>
      <c r="D26" s="25" t="s">
        <v>372</v>
      </c>
      <c r="E26" s="57" t="s">
        <v>8</v>
      </c>
      <c r="F26" s="44" t="s">
        <v>75</v>
      </c>
      <c r="G26" s="26" t="s">
        <v>409</v>
      </c>
      <c r="H26" s="28" t="s">
        <v>410</v>
      </c>
      <c r="I26" s="26" t="s">
        <v>376</v>
      </c>
      <c r="J26" s="58">
        <v>1</v>
      </c>
      <c r="K26" s="59">
        <v>2600</v>
      </c>
      <c r="L26" s="30">
        <v>2600</v>
      </c>
      <c r="M26" s="27" t="s">
        <v>378</v>
      </c>
      <c r="N26" s="32">
        <v>44228</v>
      </c>
      <c r="O26" s="23" t="s">
        <v>379</v>
      </c>
    </row>
    <row r="27" spans="1:15" ht="18" hidden="1" customHeight="1" outlineLevel="1">
      <c r="A27" s="33">
        <v>27</v>
      </c>
      <c r="B27" s="34" t="s">
        <v>150</v>
      </c>
      <c r="C27" s="46">
        <v>44140</v>
      </c>
      <c r="D27" s="36" t="s">
        <v>372</v>
      </c>
      <c r="E27" s="26" t="s">
        <v>8</v>
      </c>
      <c r="F27" s="44" t="s">
        <v>75</v>
      </c>
      <c r="G27" s="26" t="s">
        <v>411</v>
      </c>
      <c r="H27" s="39" t="s">
        <v>412</v>
      </c>
      <c r="I27" s="45" t="s">
        <v>387</v>
      </c>
      <c r="J27" s="23">
        <v>9</v>
      </c>
      <c r="K27" s="29">
        <v>1402.5</v>
      </c>
      <c r="L27" s="30">
        <v>12622.5</v>
      </c>
      <c r="M27" s="42" t="s">
        <v>378</v>
      </c>
      <c r="N27" s="43">
        <v>44256</v>
      </c>
      <c r="O27" s="34" t="s">
        <v>383</v>
      </c>
    </row>
    <row r="28" spans="1:15" ht="18" hidden="1" customHeight="1" outlineLevel="1">
      <c r="A28" s="22">
        <v>28</v>
      </c>
      <c r="B28" s="23" t="s">
        <v>315</v>
      </c>
      <c r="C28" s="64">
        <v>44159</v>
      </c>
      <c r="D28" s="25" t="s">
        <v>372</v>
      </c>
      <c r="E28" s="26" t="s">
        <v>8</v>
      </c>
      <c r="F28" s="44" t="s">
        <v>75</v>
      </c>
      <c r="G28" s="26" t="s">
        <v>413</v>
      </c>
      <c r="H28" s="65" t="s">
        <v>414</v>
      </c>
      <c r="I28" s="26" t="s">
        <v>382</v>
      </c>
      <c r="J28" s="23">
        <v>5</v>
      </c>
      <c r="K28" s="29">
        <v>3582.9</v>
      </c>
      <c r="L28" s="30">
        <v>17914.5</v>
      </c>
      <c r="M28" s="31" t="s">
        <v>378</v>
      </c>
      <c r="N28" s="32">
        <v>44256</v>
      </c>
      <c r="O28" s="23" t="s">
        <v>383</v>
      </c>
    </row>
    <row r="29" spans="1:15" ht="18" hidden="1" customHeight="1" outlineLevel="1">
      <c r="A29" s="33">
        <v>29</v>
      </c>
      <c r="B29" s="34" t="s">
        <v>315</v>
      </c>
      <c r="C29" s="49">
        <v>44159</v>
      </c>
      <c r="D29" s="36" t="s">
        <v>372</v>
      </c>
      <c r="E29" s="37" t="s">
        <v>8</v>
      </c>
      <c r="F29" s="38" t="s">
        <v>75</v>
      </c>
      <c r="G29" s="37" t="s">
        <v>413</v>
      </c>
      <c r="H29" s="66" t="s">
        <v>414</v>
      </c>
      <c r="I29" s="45" t="s">
        <v>387</v>
      </c>
      <c r="J29" s="34">
        <v>7</v>
      </c>
      <c r="K29" s="40">
        <v>1893.38</v>
      </c>
      <c r="L29" s="41">
        <v>13253.66</v>
      </c>
      <c r="M29" s="42" t="s">
        <v>378</v>
      </c>
      <c r="N29" s="43">
        <v>44256</v>
      </c>
      <c r="O29" s="34" t="s">
        <v>383</v>
      </c>
    </row>
    <row r="30" spans="1:15" ht="18" hidden="1" customHeight="1" outlineLevel="1">
      <c r="A30" s="22">
        <v>30</v>
      </c>
      <c r="B30" s="23" t="s">
        <v>354</v>
      </c>
      <c r="C30" s="46">
        <v>44140</v>
      </c>
      <c r="D30" s="25" t="s">
        <v>372</v>
      </c>
      <c r="E30" s="26" t="s">
        <v>8</v>
      </c>
      <c r="F30" s="44" t="s">
        <v>75</v>
      </c>
      <c r="G30" s="26" t="s">
        <v>409</v>
      </c>
      <c r="H30" s="28" t="s">
        <v>410</v>
      </c>
      <c r="I30" s="48" t="s">
        <v>387</v>
      </c>
      <c r="J30" s="23">
        <v>2</v>
      </c>
      <c r="K30" s="29">
        <v>1893.38</v>
      </c>
      <c r="L30" s="30">
        <v>3786.76</v>
      </c>
      <c r="M30" s="31" t="s">
        <v>378</v>
      </c>
      <c r="N30" s="32">
        <v>44228</v>
      </c>
      <c r="O30" s="23" t="s">
        <v>383</v>
      </c>
    </row>
    <row r="31" spans="1:15" ht="18" hidden="1" customHeight="1" outlineLevel="1">
      <c r="A31" s="33">
        <v>35</v>
      </c>
      <c r="B31" s="34" t="s">
        <v>147</v>
      </c>
      <c r="C31" s="47">
        <v>44141</v>
      </c>
      <c r="D31" s="36" t="s">
        <v>372</v>
      </c>
      <c r="E31" s="37" t="s">
        <v>8</v>
      </c>
      <c r="F31" s="38" t="s">
        <v>75</v>
      </c>
      <c r="G31" s="37" t="s">
        <v>415</v>
      </c>
      <c r="H31" s="39" t="s">
        <v>416</v>
      </c>
      <c r="I31" s="37" t="s">
        <v>376</v>
      </c>
      <c r="J31" s="34">
        <v>2</v>
      </c>
      <c r="K31" s="40">
        <v>2600</v>
      </c>
      <c r="L31" s="41">
        <v>5200</v>
      </c>
      <c r="M31" s="42" t="s">
        <v>378</v>
      </c>
      <c r="N31" s="43">
        <v>44228</v>
      </c>
      <c r="O31" s="34" t="s">
        <v>379</v>
      </c>
    </row>
    <row r="32" spans="1:15" ht="18" hidden="1" customHeight="1" outlineLevel="1">
      <c r="A32" s="22">
        <v>36</v>
      </c>
      <c r="B32" s="23" t="s">
        <v>7</v>
      </c>
      <c r="C32" s="46">
        <v>44141</v>
      </c>
      <c r="D32" s="25" t="s">
        <v>372</v>
      </c>
      <c r="E32" s="26" t="s">
        <v>8</v>
      </c>
      <c r="F32" s="44" t="s">
        <v>75</v>
      </c>
      <c r="G32" s="26" t="s">
        <v>417</v>
      </c>
      <c r="H32" s="28" t="s">
        <v>418</v>
      </c>
      <c r="I32" s="26" t="s">
        <v>385</v>
      </c>
      <c r="J32" s="23">
        <v>19</v>
      </c>
      <c r="K32" s="29">
        <v>8413.2000000000007</v>
      </c>
      <c r="L32" s="30">
        <v>159850.80000000002</v>
      </c>
      <c r="M32" s="31" t="s">
        <v>378</v>
      </c>
      <c r="N32" s="32">
        <v>44228</v>
      </c>
      <c r="O32" s="23" t="s">
        <v>383</v>
      </c>
    </row>
    <row r="33" spans="1:15" ht="18" hidden="1" customHeight="1" outlineLevel="1">
      <c r="A33" s="33">
        <v>37</v>
      </c>
      <c r="B33" s="34" t="s">
        <v>7</v>
      </c>
      <c r="C33" s="47">
        <v>44141</v>
      </c>
      <c r="D33" s="36" t="s">
        <v>372</v>
      </c>
      <c r="E33" s="37" t="s">
        <v>8</v>
      </c>
      <c r="F33" s="38" t="s">
        <v>75</v>
      </c>
      <c r="G33" s="37" t="s">
        <v>417</v>
      </c>
      <c r="H33" s="39" t="s">
        <v>418</v>
      </c>
      <c r="I33" s="37" t="s">
        <v>384</v>
      </c>
      <c r="J33" s="34">
        <v>8</v>
      </c>
      <c r="K33" s="40">
        <v>5792.18</v>
      </c>
      <c r="L33" s="41">
        <v>46337.440000000002</v>
      </c>
      <c r="M33" s="42" t="s">
        <v>378</v>
      </c>
      <c r="N33" s="43">
        <v>44228</v>
      </c>
      <c r="O33" s="34" t="s">
        <v>383</v>
      </c>
    </row>
    <row r="34" spans="1:15" ht="18" hidden="1" customHeight="1" outlineLevel="1">
      <c r="A34" s="22">
        <v>38</v>
      </c>
      <c r="B34" s="23" t="s">
        <v>147</v>
      </c>
      <c r="C34" s="46">
        <v>44141</v>
      </c>
      <c r="D34" s="25" t="s">
        <v>372</v>
      </c>
      <c r="E34" s="26" t="s">
        <v>8</v>
      </c>
      <c r="F34" s="44" t="s">
        <v>75</v>
      </c>
      <c r="G34" s="26" t="s">
        <v>415</v>
      </c>
      <c r="H34" s="28" t="s">
        <v>416</v>
      </c>
      <c r="I34" s="48" t="s">
        <v>387</v>
      </c>
      <c r="J34" s="23">
        <v>4</v>
      </c>
      <c r="K34" s="29">
        <v>1402.5</v>
      </c>
      <c r="L34" s="30">
        <v>5610</v>
      </c>
      <c r="M34" s="31" t="s">
        <v>378</v>
      </c>
      <c r="N34" s="32">
        <v>44228</v>
      </c>
      <c r="O34" s="23" t="s">
        <v>383</v>
      </c>
    </row>
    <row r="35" spans="1:15" ht="18" hidden="1" customHeight="1" outlineLevel="1">
      <c r="A35" s="33">
        <v>39</v>
      </c>
      <c r="B35" s="34" t="s">
        <v>147</v>
      </c>
      <c r="C35" s="47">
        <v>44141</v>
      </c>
      <c r="D35" s="36" t="s">
        <v>372</v>
      </c>
      <c r="E35" s="37" t="s">
        <v>8</v>
      </c>
      <c r="F35" s="38" t="s">
        <v>75</v>
      </c>
      <c r="G35" s="37" t="s">
        <v>419</v>
      </c>
      <c r="H35" s="39" t="s">
        <v>420</v>
      </c>
      <c r="I35" s="45" t="s">
        <v>387</v>
      </c>
      <c r="J35" s="34">
        <v>6</v>
      </c>
      <c r="K35" s="40">
        <f>L35/J35</f>
        <v>1402.5</v>
      </c>
      <c r="L35" s="41">
        <v>8415</v>
      </c>
      <c r="M35" s="42" t="s">
        <v>378</v>
      </c>
      <c r="N35" s="43">
        <v>44228</v>
      </c>
      <c r="O35" s="34" t="s">
        <v>383</v>
      </c>
    </row>
    <row r="36" spans="1:15" ht="18" hidden="1" customHeight="1" outlineLevel="1">
      <c r="A36" s="22">
        <v>40</v>
      </c>
      <c r="B36" s="23" t="s">
        <v>191</v>
      </c>
      <c r="C36" s="44"/>
      <c r="D36" s="25" t="s">
        <v>421</v>
      </c>
      <c r="E36" s="26" t="s">
        <v>85</v>
      </c>
      <c r="F36" s="44" t="s">
        <v>39</v>
      </c>
      <c r="G36" s="26" t="s">
        <v>422</v>
      </c>
      <c r="H36" s="28" t="s">
        <v>423</v>
      </c>
      <c r="I36" s="26" t="s">
        <v>424</v>
      </c>
      <c r="J36" s="23">
        <v>8</v>
      </c>
      <c r="K36" s="29">
        <v>15.19</v>
      </c>
      <c r="L36" s="30">
        <v>121.52</v>
      </c>
      <c r="M36" s="25" t="s">
        <v>425</v>
      </c>
      <c r="N36" s="32">
        <v>44256</v>
      </c>
      <c r="O36" s="23" t="s">
        <v>426</v>
      </c>
    </row>
    <row r="37" spans="1:15" ht="18" hidden="1" customHeight="1" outlineLevel="1">
      <c r="A37" s="33">
        <v>42</v>
      </c>
      <c r="B37" s="34" t="s">
        <v>191</v>
      </c>
      <c r="C37" s="38"/>
      <c r="D37" s="36" t="s">
        <v>421</v>
      </c>
      <c r="E37" s="37" t="s">
        <v>85</v>
      </c>
      <c r="F37" s="38" t="s">
        <v>39</v>
      </c>
      <c r="G37" s="37" t="s">
        <v>422</v>
      </c>
      <c r="H37" s="39" t="s">
        <v>423</v>
      </c>
      <c r="I37" s="37" t="s">
        <v>427</v>
      </c>
      <c r="J37" s="34">
        <v>190</v>
      </c>
      <c r="K37" s="40">
        <v>85</v>
      </c>
      <c r="L37" s="41">
        <v>16150</v>
      </c>
      <c r="M37" s="36" t="s">
        <v>425</v>
      </c>
      <c r="N37" s="43">
        <v>44228</v>
      </c>
      <c r="O37" s="34" t="s">
        <v>428</v>
      </c>
    </row>
    <row r="38" spans="1:15" ht="18" hidden="1" customHeight="1" outlineLevel="1">
      <c r="A38" s="22">
        <v>43</v>
      </c>
      <c r="B38" s="23" t="s">
        <v>191</v>
      </c>
      <c r="C38" s="44"/>
      <c r="D38" s="25" t="s">
        <v>421</v>
      </c>
      <c r="E38" s="26" t="s">
        <v>85</v>
      </c>
      <c r="F38" s="44" t="s">
        <v>39</v>
      </c>
      <c r="G38" s="26" t="s">
        <v>422</v>
      </c>
      <c r="H38" s="28" t="s">
        <v>423</v>
      </c>
      <c r="I38" s="26" t="s">
        <v>429</v>
      </c>
      <c r="J38" s="23">
        <v>45</v>
      </c>
      <c r="K38" s="29">
        <v>4.72</v>
      </c>
      <c r="L38" s="30">
        <v>212.39999999999998</v>
      </c>
      <c r="M38" s="25" t="s">
        <v>425</v>
      </c>
      <c r="N38" s="32">
        <v>44228</v>
      </c>
      <c r="O38" s="23" t="s">
        <v>430</v>
      </c>
    </row>
    <row r="39" spans="1:15" ht="18" hidden="1" customHeight="1" outlineLevel="1">
      <c r="A39" s="33">
        <v>44</v>
      </c>
      <c r="B39" s="34" t="s">
        <v>191</v>
      </c>
      <c r="C39" s="38"/>
      <c r="D39" s="36" t="s">
        <v>421</v>
      </c>
      <c r="E39" s="37" t="s">
        <v>85</v>
      </c>
      <c r="F39" s="38" t="s">
        <v>39</v>
      </c>
      <c r="G39" s="37" t="s">
        <v>422</v>
      </c>
      <c r="H39" s="39" t="s">
        <v>423</v>
      </c>
      <c r="I39" s="37" t="s">
        <v>431</v>
      </c>
      <c r="J39" s="34">
        <v>131</v>
      </c>
      <c r="K39" s="40">
        <v>42.35</v>
      </c>
      <c r="L39" s="41">
        <v>465.85</v>
      </c>
      <c r="M39" s="36" t="s">
        <v>425</v>
      </c>
      <c r="N39" s="43">
        <v>44228</v>
      </c>
      <c r="O39" s="34" t="s">
        <v>430</v>
      </c>
    </row>
    <row r="40" spans="1:15" ht="18" hidden="1" customHeight="1" outlineLevel="1">
      <c r="A40" s="22">
        <v>45</v>
      </c>
      <c r="B40" s="23" t="s">
        <v>191</v>
      </c>
      <c r="C40" s="44"/>
      <c r="D40" s="25" t="s">
        <v>421</v>
      </c>
      <c r="E40" s="26" t="s">
        <v>85</v>
      </c>
      <c r="F40" s="44" t="s">
        <v>39</v>
      </c>
      <c r="G40" s="26" t="s">
        <v>422</v>
      </c>
      <c r="H40" s="28" t="s">
        <v>423</v>
      </c>
      <c r="I40" s="26" t="s">
        <v>404</v>
      </c>
      <c r="J40" s="23">
        <v>35</v>
      </c>
      <c r="K40" s="29">
        <v>194.58</v>
      </c>
      <c r="L40" s="30">
        <v>6810.3</v>
      </c>
      <c r="M40" s="25" t="s">
        <v>432</v>
      </c>
      <c r="N40" s="32">
        <v>44228</v>
      </c>
      <c r="O40" s="23" t="s">
        <v>433</v>
      </c>
    </row>
    <row r="41" spans="1:15" ht="18" hidden="1" customHeight="1" outlineLevel="1">
      <c r="A41" s="33">
        <v>46</v>
      </c>
      <c r="B41" s="34" t="s">
        <v>191</v>
      </c>
      <c r="C41" s="38"/>
      <c r="D41" s="36" t="s">
        <v>421</v>
      </c>
      <c r="E41" s="37" t="s">
        <v>85</v>
      </c>
      <c r="F41" s="38" t="s">
        <v>39</v>
      </c>
      <c r="G41" s="37" t="s">
        <v>422</v>
      </c>
      <c r="H41" s="39" t="s">
        <v>423</v>
      </c>
      <c r="I41" s="37" t="s">
        <v>405</v>
      </c>
      <c r="J41" s="34">
        <v>54</v>
      </c>
      <c r="K41" s="40">
        <v>233.49</v>
      </c>
      <c r="L41" s="41">
        <v>12608.460000000001</v>
      </c>
      <c r="M41" s="36" t="s">
        <v>432</v>
      </c>
      <c r="N41" s="43">
        <v>44228</v>
      </c>
      <c r="O41" s="34" t="s">
        <v>434</v>
      </c>
    </row>
    <row r="42" spans="1:15" ht="18" hidden="1" customHeight="1" outlineLevel="1">
      <c r="A42" s="22">
        <v>47</v>
      </c>
      <c r="B42" s="23" t="s">
        <v>191</v>
      </c>
      <c r="C42" s="44"/>
      <c r="D42" s="25" t="s">
        <v>421</v>
      </c>
      <c r="E42" s="26" t="s">
        <v>85</v>
      </c>
      <c r="F42" s="44" t="s">
        <v>39</v>
      </c>
      <c r="G42" s="26" t="s">
        <v>422</v>
      </c>
      <c r="H42" s="28" t="s">
        <v>423</v>
      </c>
      <c r="I42" s="26" t="s">
        <v>402</v>
      </c>
      <c r="J42" s="23">
        <v>23</v>
      </c>
      <c r="K42" s="29">
        <v>155.66</v>
      </c>
      <c r="L42" s="30">
        <v>3580.18</v>
      </c>
      <c r="M42" s="25" t="s">
        <v>432</v>
      </c>
      <c r="N42" s="32">
        <v>44228</v>
      </c>
      <c r="O42" s="23" t="s">
        <v>434</v>
      </c>
    </row>
    <row r="43" spans="1:15" ht="18" hidden="1" customHeight="1" outlineLevel="1">
      <c r="A43" s="33">
        <v>48</v>
      </c>
      <c r="B43" s="34" t="s">
        <v>191</v>
      </c>
      <c r="C43" s="38"/>
      <c r="D43" s="36" t="s">
        <v>421</v>
      </c>
      <c r="E43" s="37" t="s">
        <v>85</v>
      </c>
      <c r="F43" s="38" t="s">
        <v>39</v>
      </c>
      <c r="G43" s="37" t="s">
        <v>422</v>
      </c>
      <c r="H43" s="39" t="s">
        <v>423</v>
      </c>
      <c r="I43" s="37" t="s">
        <v>406</v>
      </c>
      <c r="J43" s="34">
        <v>56</v>
      </c>
      <c r="K43" s="40">
        <v>155.66</v>
      </c>
      <c r="L43" s="41">
        <v>8716.9599999999991</v>
      </c>
      <c r="M43" s="36" t="s">
        <v>432</v>
      </c>
      <c r="N43" s="43">
        <v>44228</v>
      </c>
      <c r="O43" s="34" t="s">
        <v>434</v>
      </c>
    </row>
    <row r="44" spans="1:15" ht="18" hidden="1" customHeight="1" outlineLevel="1">
      <c r="A44" s="22">
        <v>49</v>
      </c>
      <c r="B44" s="23" t="s">
        <v>188</v>
      </c>
      <c r="C44" s="64">
        <v>44153</v>
      </c>
      <c r="D44" s="25" t="s">
        <v>372</v>
      </c>
      <c r="E44" s="26" t="s">
        <v>37</v>
      </c>
      <c r="F44" s="44" t="s">
        <v>25</v>
      </c>
      <c r="G44" s="26" t="s">
        <v>435</v>
      </c>
      <c r="H44" s="28" t="s">
        <v>436</v>
      </c>
      <c r="I44" s="26" t="s">
        <v>376</v>
      </c>
      <c r="J44" s="23">
        <v>2</v>
      </c>
      <c r="K44" s="29">
        <v>2600</v>
      </c>
      <c r="L44" s="30">
        <v>5200</v>
      </c>
      <c r="M44" s="31" t="s">
        <v>378</v>
      </c>
      <c r="N44" s="32">
        <v>44197</v>
      </c>
      <c r="O44" s="23" t="s">
        <v>379</v>
      </c>
    </row>
    <row r="45" spans="1:15" ht="18" hidden="1" customHeight="1" outlineLevel="1">
      <c r="A45" s="33">
        <v>50</v>
      </c>
      <c r="B45" s="34" t="s">
        <v>188</v>
      </c>
      <c r="C45" s="49">
        <v>44153</v>
      </c>
      <c r="D45" s="36" t="s">
        <v>372</v>
      </c>
      <c r="E45" s="37" t="s">
        <v>37</v>
      </c>
      <c r="F45" s="38" t="s">
        <v>25</v>
      </c>
      <c r="G45" s="37" t="s">
        <v>437</v>
      </c>
      <c r="H45" s="39" t="s">
        <v>436</v>
      </c>
      <c r="I45" s="45" t="s">
        <v>387</v>
      </c>
      <c r="J45" s="34">
        <v>4</v>
      </c>
      <c r="K45" s="40">
        <f t="shared" ref="K45:K48" si="0">L45/J45</f>
        <v>1402.5</v>
      </c>
      <c r="L45" s="41">
        <v>5610</v>
      </c>
      <c r="M45" s="42" t="s">
        <v>378</v>
      </c>
      <c r="N45" s="43">
        <v>44256</v>
      </c>
      <c r="O45" s="34" t="s">
        <v>383</v>
      </c>
    </row>
    <row r="46" spans="1:15" ht="18" hidden="1" customHeight="1" outlineLevel="1">
      <c r="A46" s="22">
        <v>51</v>
      </c>
      <c r="B46" s="23" t="s">
        <v>199</v>
      </c>
      <c r="C46" s="64">
        <v>44154</v>
      </c>
      <c r="D46" s="25" t="s">
        <v>372</v>
      </c>
      <c r="E46" s="26" t="s">
        <v>23</v>
      </c>
      <c r="F46" s="44" t="s">
        <v>21</v>
      </c>
      <c r="G46" s="26" t="s">
        <v>438</v>
      </c>
      <c r="H46" s="28" t="s">
        <v>439</v>
      </c>
      <c r="I46" s="26" t="s">
        <v>382</v>
      </c>
      <c r="J46" s="23">
        <v>3</v>
      </c>
      <c r="K46" s="29">
        <f t="shared" si="0"/>
        <v>2654</v>
      </c>
      <c r="L46" s="30">
        <v>7962</v>
      </c>
      <c r="M46" s="67" t="s">
        <v>378</v>
      </c>
      <c r="N46" s="32">
        <v>44228</v>
      </c>
      <c r="O46" s="23" t="s">
        <v>383</v>
      </c>
    </row>
    <row r="47" spans="1:15" ht="18" hidden="1" customHeight="1" outlineLevel="1">
      <c r="A47" s="33">
        <v>52</v>
      </c>
      <c r="B47" s="34" t="s">
        <v>199</v>
      </c>
      <c r="C47" s="49">
        <v>44154</v>
      </c>
      <c r="D47" s="36" t="s">
        <v>372</v>
      </c>
      <c r="E47" s="37" t="s">
        <v>23</v>
      </c>
      <c r="F47" s="38" t="s">
        <v>21</v>
      </c>
      <c r="G47" s="37" t="s">
        <v>438</v>
      </c>
      <c r="H47" s="39" t="s">
        <v>439</v>
      </c>
      <c r="I47" s="37" t="s">
        <v>385</v>
      </c>
      <c r="J47" s="34">
        <v>2</v>
      </c>
      <c r="K47" s="40">
        <f t="shared" si="0"/>
        <v>6232</v>
      </c>
      <c r="L47" s="41">
        <v>12464</v>
      </c>
      <c r="M47" s="42" t="s">
        <v>378</v>
      </c>
      <c r="N47" s="43">
        <v>44228</v>
      </c>
      <c r="O47" s="34" t="s">
        <v>383</v>
      </c>
    </row>
    <row r="48" spans="1:15" ht="18" hidden="1" customHeight="1" outlineLevel="1">
      <c r="A48" s="22">
        <v>53</v>
      </c>
      <c r="B48" s="23" t="s">
        <v>199</v>
      </c>
      <c r="C48" s="64">
        <v>44154</v>
      </c>
      <c r="D48" s="25" t="s">
        <v>372</v>
      </c>
      <c r="E48" s="26" t="s">
        <v>23</v>
      </c>
      <c r="F48" s="44" t="s">
        <v>21</v>
      </c>
      <c r="G48" s="26" t="s">
        <v>438</v>
      </c>
      <c r="H48" s="28" t="s">
        <v>439</v>
      </c>
      <c r="I48" s="48" t="s">
        <v>387</v>
      </c>
      <c r="J48" s="23">
        <v>2</v>
      </c>
      <c r="K48" s="29">
        <f t="shared" si="0"/>
        <v>1402.5</v>
      </c>
      <c r="L48" s="30">
        <v>2805</v>
      </c>
      <c r="M48" s="31" t="s">
        <v>378</v>
      </c>
      <c r="N48" s="32">
        <v>44228</v>
      </c>
      <c r="O48" s="23" t="s">
        <v>383</v>
      </c>
    </row>
    <row r="49" spans="1:15" ht="18" hidden="1" customHeight="1" outlineLevel="1">
      <c r="A49" s="33">
        <v>54</v>
      </c>
      <c r="B49" s="34" t="s">
        <v>259</v>
      </c>
      <c r="C49" s="49">
        <v>44158</v>
      </c>
      <c r="D49" s="36" t="s">
        <v>372</v>
      </c>
      <c r="E49" s="37" t="s">
        <v>23</v>
      </c>
      <c r="F49" s="38" t="s">
        <v>21</v>
      </c>
      <c r="G49" s="37" t="s">
        <v>440</v>
      </c>
      <c r="H49" s="39" t="s">
        <v>441</v>
      </c>
      <c r="I49" s="37" t="s">
        <v>376</v>
      </c>
      <c r="J49" s="34">
        <v>2</v>
      </c>
      <c r="K49" s="40">
        <v>2600</v>
      </c>
      <c r="L49" s="41">
        <v>5200</v>
      </c>
      <c r="M49" s="42" t="s">
        <v>378</v>
      </c>
      <c r="N49" s="43">
        <v>44317</v>
      </c>
      <c r="O49" s="34" t="s">
        <v>379</v>
      </c>
    </row>
    <row r="50" spans="1:15" ht="18" hidden="1" customHeight="1" outlineLevel="1">
      <c r="A50" s="22">
        <v>55</v>
      </c>
      <c r="B50" s="23" t="s">
        <v>259</v>
      </c>
      <c r="C50" s="64">
        <v>44158</v>
      </c>
      <c r="D50" s="25" t="s">
        <v>372</v>
      </c>
      <c r="E50" s="26" t="s">
        <v>23</v>
      </c>
      <c r="F50" s="44" t="s">
        <v>21</v>
      </c>
      <c r="G50" s="26" t="s">
        <v>440</v>
      </c>
      <c r="H50" s="28" t="s">
        <v>441</v>
      </c>
      <c r="I50" s="48" t="s">
        <v>387</v>
      </c>
      <c r="J50" s="23">
        <v>4</v>
      </c>
      <c r="K50" s="29">
        <v>1893.38</v>
      </c>
      <c r="L50" s="30">
        <v>7573.52</v>
      </c>
      <c r="M50" s="31" t="s">
        <v>378</v>
      </c>
      <c r="N50" s="32">
        <v>44317</v>
      </c>
      <c r="O50" s="23" t="s">
        <v>383</v>
      </c>
    </row>
    <row r="51" spans="1:15" ht="18" hidden="1" customHeight="1" outlineLevel="1">
      <c r="A51" s="33">
        <v>56</v>
      </c>
      <c r="B51" s="34" t="s">
        <v>119</v>
      </c>
      <c r="C51" s="49">
        <v>44159</v>
      </c>
      <c r="D51" s="36" t="s">
        <v>372</v>
      </c>
      <c r="E51" s="37" t="s">
        <v>104</v>
      </c>
      <c r="F51" s="38" t="s">
        <v>442</v>
      </c>
      <c r="G51" s="37" t="s">
        <v>443</v>
      </c>
      <c r="H51" s="39" t="s">
        <v>444</v>
      </c>
      <c r="I51" s="45" t="s">
        <v>387</v>
      </c>
      <c r="J51" s="34">
        <v>4</v>
      </c>
      <c r="K51" s="40">
        <v>1893.38</v>
      </c>
      <c r="L51" s="41">
        <v>7573.52</v>
      </c>
      <c r="M51" s="42" t="s">
        <v>378</v>
      </c>
      <c r="N51" s="43">
        <v>44256</v>
      </c>
      <c r="O51" s="34" t="s">
        <v>383</v>
      </c>
    </row>
    <row r="52" spans="1:15" ht="18" hidden="1" customHeight="1" outlineLevel="1">
      <c r="A52" s="22">
        <v>57</v>
      </c>
      <c r="B52" s="23" t="s">
        <v>119</v>
      </c>
      <c r="C52" s="64">
        <v>44159</v>
      </c>
      <c r="D52" s="25" t="s">
        <v>372</v>
      </c>
      <c r="E52" s="26" t="s">
        <v>104</v>
      </c>
      <c r="F52" s="44" t="s">
        <v>442</v>
      </c>
      <c r="G52" s="26" t="s">
        <v>443</v>
      </c>
      <c r="H52" s="28" t="s">
        <v>444</v>
      </c>
      <c r="I52" s="26" t="s">
        <v>376</v>
      </c>
      <c r="J52" s="23">
        <v>2</v>
      </c>
      <c r="K52" s="29">
        <v>2600</v>
      </c>
      <c r="L52" s="30">
        <v>5200</v>
      </c>
      <c r="M52" s="31" t="s">
        <v>378</v>
      </c>
      <c r="N52" s="32">
        <v>44256</v>
      </c>
      <c r="O52" s="23" t="s">
        <v>379</v>
      </c>
    </row>
    <row r="53" spans="1:15" ht="18" hidden="1" customHeight="1" outlineLevel="1">
      <c r="A53" s="33">
        <v>58</v>
      </c>
      <c r="B53" s="34" t="s">
        <v>141</v>
      </c>
      <c r="C53" s="49">
        <v>44182</v>
      </c>
      <c r="D53" s="36" t="s">
        <v>372</v>
      </c>
      <c r="E53" s="37" t="s">
        <v>4</v>
      </c>
      <c r="F53" s="38" t="s">
        <v>32</v>
      </c>
      <c r="G53" s="37" t="s">
        <v>445</v>
      </c>
      <c r="H53" s="39" t="s">
        <v>446</v>
      </c>
      <c r="I53" s="45" t="s">
        <v>387</v>
      </c>
      <c r="J53" s="34">
        <v>2</v>
      </c>
      <c r="K53" s="40">
        <v>1893.38</v>
      </c>
      <c r="L53" s="41">
        <v>3786.76</v>
      </c>
      <c r="M53" s="42" t="s">
        <v>378</v>
      </c>
      <c r="N53" s="43">
        <v>44317</v>
      </c>
      <c r="O53" s="34" t="s">
        <v>383</v>
      </c>
    </row>
    <row r="54" spans="1:15" ht="18" hidden="1" customHeight="1" outlineLevel="1">
      <c r="A54" s="22">
        <v>59</v>
      </c>
      <c r="B54" s="23" t="s">
        <v>234</v>
      </c>
      <c r="C54" s="64">
        <v>44160</v>
      </c>
      <c r="D54" s="25" t="s">
        <v>372</v>
      </c>
      <c r="E54" s="26" t="s">
        <v>23</v>
      </c>
      <c r="F54" s="44" t="s">
        <v>39</v>
      </c>
      <c r="G54" s="26" t="s">
        <v>447</v>
      </c>
      <c r="H54" s="28" t="s">
        <v>448</v>
      </c>
      <c r="I54" s="26" t="s">
        <v>382</v>
      </c>
      <c r="J54" s="23">
        <v>5</v>
      </c>
      <c r="K54" s="29">
        <v>3582.9</v>
      </c>
      <c r="L54" s="30">
        <v>17914.5</v>
      </c>
      <c r="M54" s="31" t="s">
        <v>378</v>
      </c>
      <c r="N54" s="32">
        <v>44287</v>
      </c>
      <c r="O54" s="23" t="s">
        <v>383</v>
      </c>
    </row>
    <row r="55" spans="1:15" ht="18" hidden="1" customHeight="1" outlineLevel="1">
      <c r="A55" s="33">
        <v>60</v>
      </c>
      <c r="B55" s="34" t="s">
        <v>234</v>
      </c>
      <c r="C55" s="49">
        <v>44160</v>
      </c>
      <c r="D55" s="36" t="s">
        <v>372</v>
      </c>
      <c r="E55" s="37" t="s">
        <v>23</v>
      </c>
      <c r="F55" s="38" t="s">
        <v>39</v>
      </c>
      <c r="G55" s="37" t="s">
        <v>447</v>
      </c>
      <c r="H55" s="39" t="s">
        <v>448</v>
      </c>
      <c r="I55" s="37" t="s">
        <v>384</v>
      </c>
      <c r="J55" s="34">
        <v>5</v>
      </c>
      <c r="K55" s="40">
        <v>5792.18</v>
      </c>
      <c r="L55" s="41">
        <v>28960.9</v>
      </c>
      <c r="M55" s="42" t="s">
        <v>378</v>
      </c>
      <c r="N55" s="43">
        <v>44287</v>
      </c>
      <c r="O55" s="34" t="s">
        <v>383</v>
      </c>
    </row>
    <row r="56" spans="1:15" ht="18" hidden="1" customHeight="1" outlineLevel="1">
      <c r="A56" s="22">
        <v>61</v>
      </c>
      <c r="B56" s="23" t="s">
        <v>234</v>
      </c>
      <c r="C56" s="64">
        <v>44160</v>
      </c>
      <c r="D56" s="25" t="s">
        <v>372</v>
      </c>
      <c r="E56" s="26" t="s">
        <v>23</v>
      </c>
      <c r="F56" s="44" t="s">
        <v>39</v>
      </c>
      <c r="G56" s="26" t="s">
        <v>447</v>
      </c>
      <c r="H56" s="28" t="s">
        <v>448</v>
      </c>
      <c r="I56" s="26" t="s">
        <v>385</v>
      </c>
      <c r="J56" s="23">
        <v>4</v>
      </c>
      <c r="K56" s="29">
        <v>8413.2000000000007</v>
      </c>
      <c r="L56" s="30">
        <v>33652.800000000003</v>
      </c>
      <c r="M56" s="31" t="s">
        <v>378</v>
      </c>
      <c r="N56" s="32">
        <v>44287</v>
      </c>
      <c r="O56" s="23" t="s">
        <v>383</v>
      </c>
    </row>
    <row r="57" spans="1:15" ht="18" hidden="1" customHeight="1" outlineLevel="1">
      <c r="A57" s="33">
        <v>62</v>
      </c>
      <c r="B57" s="34" t="s">
        <v>234</v>
      </c>
      <c r="C57" s="49">
        <v>44160</v>
      </c>
      <c r="D57" s="36" t="s">
        <v>372</v>
      </c>
      <c r="E57" s="37" t="s">
        <v>23</v>
      </c>
      <c r="F57" s="38" t="s">
        <v>21</v>
      </c>
      <c r="G57" s="37" t="s">
        <v>449</v>
      </c>
      <c r="H57" s="39" t="s">
        <v>448</v>
      </c>
      <c r="I57" s="37" t="s">
        <v>376</v>
      </c>
      <c r="J57" s="34">
        <v>2</v>
      </c>
      <c r="K57" s="40">
        <v>2600</v>
      </c>
      <c r="L57" s="41">
        <v>5200</v>
      </c>
      <c r="M57" s="42" t="s">
        <v>378</v>
      </c>
      <c r="N57" s="43">
        <v>44287</v>
      </c>
      <c r="O57" s="34" t="s">
        <v>379</v>
      </c>
    </row>
    <row r="58" spans="1:15" ht="18" hidden="1" customHeight="1" outlineLevel="1">
      <c r="A58" s="22">
        <v>63</v>
      </c>
      <c r="B58" s="23" t="s">
        <v>141</v>
      </c>
      <c r="C58" s="64">
        <v>44182</v>
      </c>
      <c r="D58" s="25" t="s">
        <v>372</v>
      </c>
      <c r="E58" s="26" t="s">
        <v>4</v>
      </c>
      <c r="F58" s="44" t="s">
        <v>32</v>
      </c>
      <c r="G58" s="26" t="s">
        <v>445</v>
      </c>
      <c r="H58" s="28" t="s">
        <v>446</v>
      </c>
      <c r="I58" s="26" t="s">
        <v>376</v>
      </c>
      <c r="J58" s="23">
        <v>1</v>
      </c>
      <c r="K58" s="29">
        <v>2600</v>
      </c>
      <c r="L58" s="30">
        <v>2600</v>
      </c>
      <c r="M58" s="31" t="s">
        <v>378</v>
      </c>
      <c r="N58" s="32">
        <v>44317</v>
      </c>
      <c r="O58" s="23" t="s">
        <v>379</v>
      </c>
    </row>
    <row r="59" spans="1:15" ht="18" hidden="1" customHeight="1" outlineLevel="1">
      <c r="A59" s="33">
        <v>64</v>
      </c>
      <c r="B59" s="34" t="s">
        <v>234</v>
      </c>
      <c r="C59" s="49">
        <v>44160</v>
      </c>
      <c r="D59" s="36" t="s">
        <v>372</v>
      </c>
      <c r="E59" s="37" t="s">
        <v>23</v>
      </c>
      <c r="F59" s="38" t="s">
        <v>21</v>
      </c>
      <c r="G59" s="37" t="s">
        <v>449</v>
      </c>
      <c r="H59" s="39" t="s">
        <v>448</v>
      </c>
      <c r="I59" s="45" t="s">
        <v>387</v>
      </c>
      <c r="J59" s="34">
        <v>4</v>
      </c>
      <c r="K59" s="40">
        <v>1893.38</v>
      </c>
      <c r="L59" s="41">
        <v>7573.52</v>
      </c>
      <c r="M59" s="42" t="s">
        <v>378</v>
      </c>
      <c r="N59" s="43">
        <v>44287</v>
      </c>
      <c r="O59" s="34" t="s">
        <v>383</v>
      </c>
    </row>
    <row r="60" spans="1:15" ht="18" hidden="1" customHeight="1" outlineLevel="1">
      <c r="A60" s="22">
        <v>65</v>
      </c>
      <c r="B60" s="23" t="s">
        <v>3</v>
      </c>
      <c r="C60" s="64">
        <v>44162</v>
      </c>
      <c r="D60" s="25" t="s">
        <v>372</v>
      </c>
      <c r="E60" s="26" t="s">
        <v>4</v>
      </c>
      <c r="F60" s="44" t="s">
        <v>32</v>
      </c>
      <c r="G60" s="26" t="s">
        <v>450</v>
      </c>
      <c r="H60" s="28" t="s">
        <v>451</v>
      </c>
      <c r="I60" s="48" t="s">
        <v>387</v>
      </c>
      <c r="J60" s="23">
        <v>2</v>
      </c>
      <c r="K60" s="29">
        <v>1893.38</v>
      </c>
      <c r="L60" s="30">
        <v>3786.76</v>
      </c>
      <c r="M60" s="31" t="s">
        <v>378</v>
      </c>
      <c r="N60" s="32">
        <v>44256</v>
      </c>
      <c r="O60" s="23" t="s">
        <v>383</v>
      </c>
    </row>
    <row r="61" spans="1:15" ht="18" hidden="1" customHeight="1" outlineLevel="1">
      <c r="A61" s="33">
        <v>66</v>
      </c>
      <c r="B61" s="34" t="s">
        <v>3</v>
      </c>
      <c r="C61" s="49">
        <v>44162</v>
      </c>
      <c r="D61" s="36" t="s">
        <v>372</v>
      </c>
      <c r="E61" s="37" t="s">
        <v>4</v>
      </c>
      <c r="F61" s="38" t="s">
        <v>32</v>
      </c>
      <c r="G61" s="37" t="s">
        <v>450</v>
      </c>
      <c r="H61" s="39" t="s">
        <v>451</v>
      </c>
      <c r="I61" s="37" t="s">
        <v>376</v>
      </c>
      <c r="J61" s="34">
        <v>1</v>
      </c>
      <c r="K61" s="40">
        <v>2600</v>
      </c>
      <c r="L61" s="41">
        <v>2600</v>
      </c>
      <c r="M61" s="42" t="s">
        <v>378</v>
      </c>
      <c r="N61" s="43">
        <v>44256</v>
      </c>
      <c r="O61" s="34" t="s">
        <v>379</v>
      </c>
    </row>
    <row r="62" spans="1:15" ht="18" hidden="1" customHeight="1" outlineLevel="1">
      <c r="A62" s="22">
        <v>67</v>
      </c>
      <c r="B62" s="23" t="s">
        <v>242</v>
      </c>
      <c r="C62" s="46">
        <v>44173</v>
      </c>
      <c r="D62" s="25" t="s">
        <v>372</v>
      </c>
      <c r="E62" s="26" t="s">
        <v>8</v>
      </c>
      <c r="F62" s="44" t="s">
        <v>75</v>
      </c>
      <c r="G62" s="26" t="s">
        <v>452</v>
      </c>
      <c r="H62" s="28" t="s">
        <v>453</v>
      </c>
      <c r="I62" s="26" t="s">
        <v>385</v>
      </c>
      <c r="J62" s="23">
        <v>2</v>
      </c>
      <c r="K62" s="29">
        <v>8413.2000000000007</v>
      </c>
      <c r="L62" s="30">
        <v>16826.400000000001</v>
      </c>
      <c r="M62" s="31" t="s">
        <v>378</v>
      </c>
      <c r="N62" s="32">
        <v>44197</v>
      </c>
      <c r="O62" s="23" t="s">
        <v>383</v>
      </c>
    </row>
    <row r="63" spans="1:15" ht="18" hidden="1" customHeight="1" outlineLevel="1">
      <c r="A63" s="33">
        <v>68</v>
      </c>
      <c r="B63" s="34" t="s">
        <v>242</v>
      </c>
      <c r="C63" s="47">
        <v>44173</v>
      </c>
      <c r="D63" s="36" t="s">
        <v>372</v>
      </c>
      <c r="E63" s="37" t="s">
        <v>8</v>
      </c>
      <c r="F63" s="38" t="s">
        <v>75</v>
      </c>
      <c r="G63" s="37" t="s">
        <v>452</v>
      </c>
      <c r="H63" s="39" t="s">
        <v>453</v>
      </c>
      <c r="I63" s="37" t="s">
        <v>384</v>
      </c>
      <c r="J63" s="34">
        <v>1</v>
      </c>
      <c r="K63" s="40">
        <v>5792.18</v>
      </c>
      <c r="L63" s="41">
        <v>5792.18</v>
      </c>
      <c r="M63" s="42" t="s">
        <v>378</v>
      </c>
      <c r="N63" s="43">
        <v>44197</v>
      </c>
      <c r="O63" s="34" t="s">
        <v>383</v>
      </c>
    </row>
    <row r="64" spans="1:15" ht="18" hidden="1" customHeight="1" outlineLevel="1">
      <c r="A64" s="22">
        <v>69</v>
      </c>
      <c r="B64" s="23" t="s">
        <v>242</v>
      </c>
      <c r="C64" s="46">
        <v>44173</v>
      </c>
      <c r="D64" s="25" t="s">
        <v>372</v>
      </c>
      <c r="E64" s="26" t="s">
        <v>8</v>
      </c>
      <c r="F64" s="44" t="s">
        <v>75</v>
      </c>
      <c r="G64" s="26" t="s">
        <v>452</v>
      </c>
      <c r="H64" s="28" t="s">
        <v>453</v>
      </c>
      <c r="I64" s="26" t="s">
        <v>382</v>
      </c>
      <c r="J64" s="23">
        <v>1</v>
      </c>
      <c r="K64" s="29">
        <v>3582.9</v>
      </c>
      <c r="L64" s="30">
        <v>3582.9</v>
      </c>
      <c r="M64" s="31" t="s">
        <v>378</v>
      </c>
      <c r="N64" s="32">
        <v>44197</v>
      </c>
      <c r="O64" s="23" t="s">
        <v>383</v>
      </c>
    </row>
    <row r="65" spans="1:15" ht="18" hidden="1" customHeight="1" outlineLevel="1">
      <c r="A65" s="33">
        <v>70</v>
      </c>
      <c r="B65" s="34" t="s">
        <v>242</v>
      </c>
      <c r="C65" s="47">
        <v>44173</v>
      </c>
      <c r="D65" s="36" t="s">
        <v>372</v>
      </c>
      <c r="E65" s="37" t="s">
        <v>8</v>
      </c>
      <c r="F65" s="38" t="s">
        <v>75</v>
      </c>
      <c r="G65" s="37" t="s">
        <v>452</v>
      </c>
      <c r="H65" s="39" t="s">
        <v>453</v>
      </c>
      <c r="I65" s="45" t="s">
        <v>387</v>
      </c>
      <c r="J65" s="34">
        <v>6</v>
      </c>
      <c r="K65" s="40">
        <v>1893.38</v>
      </c>
      <c r="L65" s="41">
        <v>11360.28</v>
      </c>
      <c r="M65" s="42" t="s">
        <v>378</v>
      </c>
      <c r="N65" s="43">
        <v>44197</v>
      </c>
      <c r="O65" s="34" t="s">
        <v>383</v>
      </c>
    </row>
    <row r="66" spans="1:15" ht="18" hidden="1" customHeight="1" outlineLevel="1">
      <c r="A66" s="22">
        <v>71</v>
      </c>
      <c r="B66" s="23" t="s">
        <v>143</v>
      </c>
      <c r="C66" s="68">
        <v>44193</v>
      </c>
      <c r="D66" s="25" t="s">
        <v>372</v>
      </c>
      <c r="E66" s="26" t="s">
        <v>41</v>
      </c>
      <c r="F66" s="27" t="s">
        <v>373</v>
      </c>
      <c r="G66" s="26" t="s">
        <v>454</v>
      </c>
      <c r="H66" s="28" t="s">
        <v>455</v>
      </c>
      <c r="I66" s="26" t="s">
        <v>384</v>
      </c>
      <c r="J66" s="23">
        <v>3</v>
      </c>
      <c r="K66" s="29">
        <v>5792.18</v>
      </c>
      <c r="L66" s="30">
        <v>17376.54</v>
      </c>
      <c r="M66" s="31" t="s">
        <v>378</v>
      </c>
      <c r="N66" s="32">
        <v>44228</v>
      </c>
      <c r="O66" s="23" t="s">
        <v>383</v>
      </c>
    </row>
    <row r="67" spans="1:15" ht="18" hidden="1" customHeight="1" outlineLevel="1">
      <c r="A67" s="33">
        <v>72</v>
      </c>
      <c r="B67" s="34" t="s">
        <v>143</v>
      </c>
      <c r="C67" s="69">
        <v>44193</v>
      </c>
      <c r="D67" s="36" t="s">
        <v>372</v>
      </c>
      <c r="E67" s="37" t="s">
        <v>41</v>
      </c>
      <c r="F67" s="60" t="s">
        <v>373</v>
      </c>
      <c r="G67" s="37" t="s">
        <v>454</v>
      </c>
      <c r="H67" s="39" t="s">
        <v>455</v>
      </c>
      <c r="I67" s="37" t="s">
        <v>385</v>
      </c>
      <c r="J67" s="34">
        <v>7</v>
      </c>
      <c r="K67" s="40">
        <v>8413.2000000000007</v>
      </c>
      <c r="L67" s="41">
        <v>58892.400000000009</v>
      </c>
      <c r="M67" s="42" t="s">
        <v>378</v>
      </c>
      <c r="N67" s="43">
        <v>44228</v>
      </c>
      <c r="O67" s="34" t="s">
        <v>383</v>
      </c>
    </row>
    <row r="68" spans="1:15" ht="18" hidden="1" customHeight="1" outlineLevel="1">
      <c r="A68" s="22">
        <v>74</v>
      </c>
      <c r="B68" s="70" t="s">
        <v>306</v>
      </c>
      <c r="C68" s="24">
        <v>44197</v>
      </c>
      <c r="D68" s="31" t="s">
        <v>421</v>
      </c>
      <c r="E68" s="71" t="s">
        <v>65</v>
      </c>
      <c r="F68" s="27" t="s">
        <v>50</v>
      </c>
      <c r="G68" s="71" t="s">
        <v>456</v>
      </c>
      <c r="H68" s="72" t="s">
        <v>457</v>
      </c>
      <c r="I68" s="26" t="s">
        <v>427</v>
      </c>
      <c r="J68" s="70">
        <v>105</v>
      </c>
      <c r="K68" s="73">
        <v>98.69</v>
      </c>
      <c r="L68" s="74">
        <v>10362.449999999999</v>
      </c>
      <c r="M68" s="31" t="s">
        <v>425</v>
      </c>
      <c r="N68" s="32">
        <v>44197</v>
      </c>
      <c r="O68" s="23" t="s">
        <v>428</v>
      </c>
    </row>
    <row r="69" spans="1:15" ht="18" hidden="1" customHeight="1" outlineLevel="1">
      <c r="A69" s="33">
        <v>75</v>
      </c>
      <c r="B69" s="75" t="s">
        <v>306</v>
      </c>
      <c r="C69" s="35">
        <v>44197</v>
      </c>
      <c r="D69" s="42" t="s">
        <v>421</v>
      </c>
      <c r="E69" s="76" t="s">
        <v>65</v>
      </c>
      <c r="F69" s="60" t="s">
        <v>50</v>
      </c>
      <c r="G69" s="76" t="s">
        <v>456</v>
      </c>
      <c r="H69" s="77" t="s">
        <v>457</v>
      </c>
      <c r="I69" s="37" t="s">
        <v>429</v>
      </c>
      <c r="J69" s="75">
        <v>449</v>
      </c>
      <c r="K69" s="78">
        <v>6.45</v>
      </c>
      <c r="L69" s="79">
        <v>2896.05</v>
      </c>
      <c r="M69" s="42" t="s">
        <v>425</v>
      </c>
      <c r="N69" s="43">
        <v>44197</v>
      </c>
      <c r="O69" s="34" t="s">
        <v>430</v>
      </c>
    </row>
    <row r="70" spans="1:15" ht="18" hidden="1" customHeight="1" outlineLevel="1">
      <c r="A70" s="22">
        <v>76</v>
      </c>
      <c r="B70" s="70" t="s">
        <v>306</v>
      </c>
      <c r="C70" s="24">
        <v>44197</v>
      </c>
      <c r="D70" s="31" t="s">
        <v>421</v>
      </c>
      <c r="E70" s="71" t="s">
        <v>65</v>
      </c>
      <c r="F70" s="27" t="s">
        <v>50</v>
      </c>
      <c r="G70" s="71" t="s">
        <v>456</v>
      </c>
      <c r="H70" s="72" t="s">
        <v>457</v>
      </c>
      <c r="I70" s="26" t="s">
        <v>402</v>
      </c>
      <c r="J70" s="70">
        <v>110</v>
      </c>
      <c r="K70" s="73">
        <v>155.66</v>
      </c>
      <c r="L70" s="74">
        <v>17122.599999999999</v>
      </c>
      <c r="M70" s="31" t="s">
        <v>425</v>
      </c>
      <c r="N70" s="32">
        <v>44197</v>
      </c>
      <c r="O70" s="23" t="s">
        <v>434</v>
      </c>
    </row>
    <row r="71" spans="1:15" ht="18" hidden="1" customHeight="1" outlineLevel="1">
      <c r="A71" s="33">
        <v>77</v>
      </c>
      <c r="B71" s="75" t="s">
        <v>306</v>
      </c>
      <c r="C71" s="35">
        <v>44197</v>
      </c>
      <c r="D71" s="42" t="s">
        <v>421</v>
      </c>
      <c r="E71" s="76" t="s">
        <v>65</v>
      </c>
      <c r="F71" s="60" t="s">
        <v>50</v>
      </c>
      <c r="G71" s="76" t="s">
        <v>456</v>
      </c>
      <c r="H71" s="77" t="s">
        <v>457</v>
      </c>
      <c r="I71" s="37" t="s">
        <v>404</v>
      </c>
      <c r="J71" s="75">
        <v>110</v>
      </c>
      <c r="K71" s="78">
        <v>194.58</v>
      </c>
      <c r="L71" s="79">
        <v>21403.800000000003</v>
      </c>
      <c r="M71" s="42" t="s">
        <v>425</v>
      </c>
      <c r="N71" s="43">
        <v>44197</v>
      </c>
      <c r="O71" s="34" t="s">
        <v>434</v>
      </c>
    </row>
    <row r="72" spans="1:15" ht="18" hidden="1" customHeight="1" outlineLevel="1">
      <c r="A72" s="22">
        <v>78</v>
      </c>
      <c r="B72" s="70" t="s">
        <v>306</v>
      </c>
      <c r="C72" s="24">
        <v>44197</v>
      </c>
      <c r="D72" s="31" t="s">
        <v>421</v>
      </c>
      <c r="E72" s="71" t="s">
        <v>65</v>
      </c>
      <c r="F72" s="27" t="s">
        <v>50</v>
      </c>
      <c r="G72" s="71" t="s">
        <v>456</v>
      </c>
      <c r="H72" s="72" t="s">
        <v>457</v>
      </c>
      <c r="I72" s="26" t="s">
        <v>405</v>
      </c>
      <c r="J72" s="70">
        <v>81</v>
      </c>
      <c r="K72" s="73">
        <v>233.49</v>
      </c>
      <c r="L72" s="74">
        <v>18912.690000000002</v>
      </c>
      <c r="M72" s="31" t="s">
        <v>425</v>
      </c>
      <c r="N72" s="32">
        <v>44197</v>
      </c>
      <c r="O72" s="23" t="s">
        <v>434</v>
      </c>
    </row>
    <row r="73" spans="1:15" ht="18" hidden="1" customHeight="1" outlineLevel="1">
      <c r="A73" s="33">
        <v>79</v>
      </c>
      <c r="B73" s="75" t="s">
        <v>306</v>
      </c>
      <c r="C73" s="35">
        <v>44197</v>
      </c>
      <c r="D73" s="42" t="s">
        <v>421</v>
      </c>
      <c r="E73" s="76" t="s">
        <v>65</v>
      </c>
      <c r="F73" s="60" t="s">
        <v>50</v>
      </c>
      <c r="G73" s="76" t="s">
        <v>456</v>
      </c>
      <c r="H73" s="77" t="s">
        <v>457</v>
      </c>
      <c r="I73" s="37" t="s">
        <v>406</v>
      </c>
      <c r="J73" s="75">
        <v>81</v>
      </c>
      <c r="K73" s="78">
        <v>155.66</v>
      </c>
      <c r="L73" s="79">
        <v>12608.46</v>
      </c>
      <c r="M73" s="42" t="s">
        <v>425</v>
      </c>
      <c r="N73" s="43">
        <v>44197</v>
      </c>
      <c r="O73" s="34" t="s">
        <v>434</v>
      </c>
    </row>
    <row r="74" spans="1:15" ht="18" hidden="1" customHeight="1" outlineLevel="1">
      <c r="A74" s="22">
        <v>80</v>
      </c>
      <c r="B74" s="70" t="s">
        <v>152</v>
      </c>
      <c r="C74" s="24">
        <v>44220</v>
      </c>
      <c r="D74" s="31" t="s">
        <v>421</v>
      </c>
      <c r="E74" s="71" t="s">
        <v>30</v>
      </c>
      <c r="F74" s="27" t="s">
        <v>35</v>
      </c>
      <c r="G74" s="71" t="s">
        <v>458</v>
      </c>
      <c r="H74" s="72" t="s">
        <v>459</v>
      </c>
      <c r="I74" s="26" t="s">
        <v>402</v>
      </c>
      <c r="J74" s="70">
        <v>65</v>
      </c>
      <c r="K74" s="73">
        <v>155.66</v>
      </c>
      <c r="L74" s="74">
        <v>10117.9</v>
      </c>
      <c r="M74" s="31" t="s">
        <v>432</v>
      </c>
      <c r="N74" s="32">
        <v>44197</v>
      </c>
      <c r="O74" s="23" t="s">
        <v>434</v>
      </c>
    </row>
    <row r="75" spans="1:15" ht="18" hidden="1" customHeight="1" outlineLevel="1">
      <c r="A75" s="33">
        <v>81</v>
      </c>
      <c r="B75" s="75" t="s">
        <v>201</v>
      </c>
      <c r="C75" s="35">
        <v>44201</v>
      </c>
      <c r="D75" s="42" t="s">
        <v>421</v>
      </c>
      <c r="E75" s="76" t="s">
        <v>65</v>
      </c>
      <c r="F75" s="60" t="s">
        <v>50</v>
      </c>
      <c r="G75" s="76" t="s">
        <v>460</v>
      </c>
      <c r="H75" s="77" t="s">
        <v>461</v>
      </c>
      <c r="I75" s="37" t="s">
        <v>427</v>
      </c>
      <c r="J75" s="75">
        <v>93</v>
      </c>
      <c r="K75" s="78">
        <v>98.69</v>
      </c>
      <c r="L75" s="79">
        <v>9178.17</v>
      </c>
      <c r="M75" s="42" t="s">
        <v>425</v>
      </c>
      <c r="N75" s="43">
        <v>44197</v>
      </c>
      <c r="O75" s="34" t="s">
        <v>428</v>
      </c>
    </row>
    <row r="76" spans="1:15" ht="18" hidden="1" customHeight="1" outlineLevel="1">
      <c r="A76" s="22">
        <v>82</v>
      </c>
      <c r="B76" s="70" t="s">
        <v>201</v>
      </c>
      <c r="C76" s="24">
        <v>44201</v>
      </c>
      <c r="D76" s="31" t="s">
        <v>421</v>
      </c>
      <c r="E76" s="71" t="s">
        <v>65</v>
      </c>
      <c r="F76" s="27" t="s">
        <v>50</v>
      </c>
      <c r="G76" s="71" t="s">
        <v>460</v>
      </c>
      <c r="H76" s="72" t="s">
        <v>461</v>
      </c>
      <c r="I76" s="26" t="s">
        <v>429</v>
      </c>
      <c r="J76" s="70">
        <v>152</v>
      </c>
      <c r="K76" s="73">
        <v>6.45</v>
      </c>
      <c r="L76" s="74">
        <v>980.4</v>
      </c>
      <c r="M76" s="31" t="s">
        <v>378</v>
      </c>
      <c r="N76" s="32">
        <v>44197</v>
      </c>
      <c r="O76" s="23" t="s">
        <v>430</v>
      </c>
    </row>
    <row r="77" spans="1:15" ht="18" hidden="1" customHeight="1" outlineLevel="1">
      <c r="A77" s="33">
        <v>83</v>
      </c>
      <c r="B77" s="75" t="s">
        <v>201</v>
      </c>
      <c r="C77" s="35">
        <v>44201</v>
      </c>
      <c r="D77" s="42" t="s">
        <v>421</v>
      </c>
      <c r="E77" s="76" t="s">
        <v>65</v>
      </c>
      <c r="F77" s="60" t="s">
        <v>50</v>
      </c>
      <c r="G77" s="76" t="s">
        <v>460</v>
      </c>
      <c r="H77" s="77" t="s">
        <v>461</v>
      </c>
      <c r="I77" s="37" t="s">
        <v>431</v>
      </c>
      <c r="J77" s="75">
        <v>104</v>
      </c>
      <c r="K77" s="78">
        <v>47</v>
      </c>
      <c r="L77" s="79">
        <v>4888</v>
      </c>
      <c r="M77" s="42" t="s">
        <v>425</v>
      </c>
      <c r="N77" s="43">
        <v>44197</v>
      </c>
      <c r="O77" s="34" t="s">
        <v>430</v>
      </c>
    </row>
    <row r="78" spans="1:15" ht="18" hidden="1" customHeight="1" outlineLevel="1">
      <c r="A78" s="22">
        <v>84</v>
      </c>
      <c r="B78" s="70" t="s">
        <v>201</v>
      </c>
      <c r="C78" s="24">
        <v>44201</v>
      </c>
      <c r="D78" s="31" t="s">
        <v>421</v>
      </c>
      <c r="E78" s="71" t="s">
        <v>65</v>
      </c>
      <c r="F78" s="27" t="s">
        <v>50</v>
      </c>
      <c r="G78" s="71" t="s">
        <v>460</v>
      </c>
      <c r="H78" s="72" t="s">
        <v>461</v>
      </c>
      <c r="I78" s="26" t="s">
        <v>402</v>
      </c>
      <c r="J78" s="70">
        <v>119</v>
      </c>
      <c r="K78" s="73">
        <v>155.66</v>
      </c>
      <c r="L78" s="74">
        <v>18523.54</v>
      </c>
      <c r="M78" s="31" t="s">
        <v>432</v>
      </c>
      <c r="N78" s="32">
        <v>44197</v>
      </c>
      <c r="O78" s="23" t="s">
        <v>434</v>
      </c>
    </row>
    <row r="79" spans="1:15" ht="18" hidden="1" customHeight="1" outlineLevel="1">
      <c r="A79" s="33">
        <v>85</v>
      </c>
      <c r="B79" s="75" t="s">
        <v>201</v>
      </c>
      <c r="C79" s="35">
        <v>44201</v>
      </c>
      <c r="D79" s="42" t="s">
        <v>421</v>
      </c>
      <c r="E79" s="76" t="s">
        <v>65</v>
      </c>
      <c r="F79" s="60" t="s">
        <v>50</v>
      </c>
      <c r="G79" s="76" t="s">
        <v>460</v>
      </c>
      <c r="H79" s="77" t="s">
        <v>461</v>
      </c>
      <c r="I79" s="37" t="s">
        <v>406</v>
      </c>
      <c r="J79" s="75">
        <v>35</v>
      </c>
      <c r="K79" s="78">
        <v>155.66</v>
      </c>
      <c r="L79" s="79">
        <v>5448.0999999999995</v>
      </c>
      <c r="M79" s="42" t="s">
        <v>425</v>
      </c>
      <c r="N79" s="43">
        <v>44197</v>
      </c>
      <c r="O79" s="34" t="s">
        <v>434</v>
      </c>
    </row>
    <row r="80" spans="1:15" ht="18" hidden="1" customHeight="1" outlineLevel="1">
      <c r="A80" s="22">
        <v>86</v>
      </c>
      <c r="B80" s="70" t="s">
        <v>201</v>
      </c>
      <c r="C80" s="24">
        <v>44201</v>
      </c>
      <c r="D80" s="31" t="s">
        <v>421</v>
      </c>
      <c r="E80" s="71" t="s">
        <v>65</v>
      </c>
      <c r="F80" s="27" t="s">
        <v>50</v>
      </c>
      <c r="G80" s="71" t="s">
        <v>460</v>
      </c>
      <c r="H80" s="72" t="s">
        <v>461</v>
      </c>
      <c r="I80" s="26" t="s">
        <v>404</v>
      </c>
      <c r="J80" s="70">
        <v>96</v>
      </c>
      <c r="K80" s="73">
        <v>194.58</v>
      </c>
      <c r="L80" s="74">
        <v>18679.68</v>
      </c>
      <c r="M80" s="31" t="s">
        <v>425</v>
      </c>
      <c r="N80" s="32">
        <v>44197</v>
      </c>
      <c r="O80" s="23" t="s">
        <v>434</v>
      </c>
    </row>
    <row r="81" spans="1:15" ht="18" hidden="1" customHeight="1" outlineLevel="1">
      <c r="A81" s="33">
        <v>87</v>
      </c>
      <c r="B81" s="75" t="s">
        <v>201</v>
      </c>
      <c r="C81" s="35">
        <v>44201</v>
      </c>
      <c r="D81" s="42" t="s">
        <v>421</v>
      </c>
      <c r="E81" s="76" t="s">
        <v>65</v>
      </c>
      <c r="F81" s="60" t="s">
        <v>50</v>
      </c>
      <c r="G81" s="76" t="s">
        <v>460</v>
      </c>
      <c r="H81" s="77" t="s">
        <v>461</v>
      </c>
      <c r="I81" s="37" t="s">
        <v>405</v>
      </c>
      <c r="J81" s="75">
        <v>33</v>
      </c>
      <c r="K81" s="78">
        <v>233.49</v>
      </c>
      <c r="L81" s="79">
        <v>7705.17</v>
      </c>
      <c r="M81" s="42" t="s">
        <v>425</v>
      </c>
      <c r="N81" s="43">
        <v>44197</v>
      </c>
      <c r="O81" s="34" t="s">
        <v>434</v>
      </c>
    </row>
    <row r="82" spans="1:15" ht="18" hidden="1" customHeight="1" outlineLevel="1">
      <c r="A82" s="22">
        <v>88</v>
      </c>
      <c r="B82" s="70" t="s">
        <v>152</v>
      </c>
      <c r="C82" s="24">
        <v>44220</v>
      </c>
      <c r="D82" s="31" t="s">
        <v>421</v>
      </c>
      <c r="E82" s="71" t="s">
        <v>30</v>
      </c>
      <c r="F82" s="27" t="s">
        <v>35</v>
      </c>
      <c r="G82" s="71" t="s">
        <v>458</v>
      </c>
      <c r="H82" s="72" t="s">
        <v>459</v>
      </c>
      <c r="I82" s="26" t="s">
        <v>427</v>
      </c>
      <c r="J82" s="70">
        <v>34</v>
      </c>
      <c r="K82" s="73">
        <v>98.69</v>
      </c>
      <c r="L82" s="74">
        <v>3355.46</v>
      </c>
      <c r="M82" s="31" t="s">
        <v>378</v>
      </c>
      <c r="N82" s="32">
        <v>44197</v>
      </c>
      <c r="O82" s="23" t="s">
        <v>428</v>
      </c>
    </row>
    <row r="83" spans="1:15" ht="18" hidden="1" customHeight="1" outlineLevel="1">
      <c r="A83" s="33">
        <v>89</v>
      </c>
      <c r="B83" s="75" t="s">
        <v>152</v>
      </c>
      <c r="C83" s="35">
        <v>44220</v>
      </c>
      <c r="D83" s="42" t="s">
        <v>421</v>
      </c>
      <c r="E83" s="76" t="s">
        <v>30</v>
      </c>
      <c r="F83" s="60" t="s">
        <v>35</v>
      </c>
      <c r="G83" s="76" t="s">
        <v>458</v>
      </c>
      <c r="H83" s="77" t="s">
        <v>459</v>
      </c>
      <c r="I83" s="37" t="s">
        <v>429</v>
      </c>
      <c r="J83" s="75">
        <v>65</v>
      </c>
      <c r="K83" s="78">
        <v>6.45</v>
      </c>
      <c r="L83" s="79">
        <v>419.25</v>
      </c>
      <c r="M83" s="42" t="s">
        <v>432</v>
      </c>
      <c r="N83" s="43">
        <v>44197</v>
      </c>
      <c r="O83" s="34" t="s">
        <v>430</v>
      </c>
    </row>
    <row r="84" spans="1:15" ht="18" hidden="1" customHeight="1" outlineLevel="1">
      <c r="A84" s="22">
        <v>90</v>
      </c>
      <c r="B84" s="70" t="s">
        <v>152</v>
      </c>
      <c r="C84" s="24">
        <v>44220</v>
      </c>
      <c r="D84" s="31" t="s">
        <v>421</v>
      </c>
      <c r="E84" s="71" t="s">
        <v>30</v>
      </c>
      <c r="F84" s="27" t="s">
        <v>35</v>
      </c>
      <c r="G84" s="71" t="s">
        <v>458</v>
      </c>
      <c r="H84" s="72" t="s">
        <v>459</v>
      </c>
      <c r="I84" s="26" t="s">
        <v>431</v>
      </c>
      <c r="J84" s="70">
        <v>68</v>
      </c>
      <c r="K84" s="73">
        <v>47</v>
      </c>
      <c r="L84" s="74">
        <v>3196</v>
      </c>
      <c r="M84" s="31" t="s">
        <v>432</v>
      </c>
      <c r="N84" s="32">
        <v>44197</v>
      </c>
      <c r="O84" s="23" t="s">
        <v>430</v>
      </c>
    </row>
    <row r="85" spans="1:15" ht="18" hidden="1" customHeight="1" outlineLevel="1">
      <c r="A85" s="33">
        <v>91</v>
      </c>
      <c r="B85" s="75" t="s">
        <v>152</v>
      </c>
      <c r="C85" s="35">
        <v>44220</v>
      </c>
      <c r="D85" s="42" t="s">
        <v>421</v>
      </c>
      <c r="E85" s="76" t="s">
        <v>30</v>
      </c>
      <c r="F85" s="60" t="s">
        <v>35</v>
      </c>
      <c r="G85" s="76" t="s">
        <v>458</v>
      </c>
      <c r="H85" s="77" t="s">
        <v>459</v>
      </c>
      <c r="I85" s="37" t="s">
        <v>424</v>
      </c>
      <c r="J85" s="75">
        <v>33</v>
      </c>
      <c r="K85" s="78">
        <v>18</v>
      </c>
      <c r="L85" s="79">
        <v>594</v>
      </c>
      <c r="M85" s="42" t="s">
        <v>378</v>
      </c>
      <c r="N85" s="43">
        <v>44197</v>
      </c>
      <c r="O85" s="34" t="s">
        <v>426</v>
      </c>
    </row>
    <row r="86" spans="1:15" ht="18" hidden="1" customHeight="1" outlineLevel="1">
      <c r="A86" s="22">
        <v>92</v>
      </c>
      <c r="B86" s="70" t="s">
        <v>152</v>
      </c>
      <c r="C86" s="24">
        <v>44220</v>
      </c>
      <c r="D86" s="31" t="s">
        <v>421</v>
      </c>
      <c r="E86" s="71" t="s">
        <v>30</v>
      </c>
      <c r="F86" s="27" t="s">
        <v>35</v>
      </c>
      <c r="G86" s="71" t="s">
        <v>458</v>
      </c>
      <c r="H86" s="72" t="s">
        <v>459</v>
      </c>
      <c r="I86" s="26" t="s">
        <v>404</v>
      </c>
      <c r="J86" s="70">
        <v>66</v>
      </c>
      <c r="K86" s="73">
        <v>194.58</v>
      </c>
      <c r="L86" s="74">
        <v>12842.28</v>
      </c>
      <c r="M86" s="31" t="s">
        <v>432</v>
      </c>
      <c r="N86" s="32">
        <v>44197</v>
      </c>
      <c r="O86" s="23" t="s">
        <v>434</v>
      </c>
    </row>
    <row r="87" spans="1:15" ht="18" hidden="1" customHeight="1" outlineLevel="1">
      <c r="A87" s="33">
        <v>93</v>
      </c>
      <c r="B87" s="75" t="s">
        <v>209</v>
      </c>
      <c r="C87" s="80">
        <v>44229</v>
      </c>
      <c r="D87" s="42" t="s">
        <v>462</v>
      </c>
      <c r="E87" s="76" t="s">
        <v>89</v>
      </c>
      <c r="F87" s="60" t="s">
        <v>28</v>
      </c>
      <c r="G87" s="76" t="s">
        <v>463</v>
      </c>
      <c r="H87" s="77" t="s">
        <v>464</v>
      </c>
      <c r="I87" s="37" t="s">
        <v>427</v>
      </c>
      <c r="J87" s="75">
        <v>78</v>
      </c>
      <c r="K87" s="78">
        <v>98.69</v>
      </c>
      <c r="L87" s="79">
        <v>7697.82</v>
      </c>
      <c r="M87" s="42" t="s">
        <v>378</v>
      </c>
      <c r="N87" s="43">
        <v>44228</v>
      </c>
      <c r="O87" s="34" t="s">
        <v>428</v>
      </c>
    </row>
    <row r="88" spans="1:15" ht="18" hidden="1" customHeight="1" outlineLevel="1">
      <c r="A88" s="22">
        <v>94</v>
      </c>
      <c r="B88" s="70" t="s">
        <v>209</v>
      </c>
      <c r="C88" s="81">
        <v>44229</v>
      </c>
      <c r="D88" s="31" t="s">
        <v>462</v>
      </c>
      <c r="E88" s="71" t="s">
        <v>89</v>
      </c>
      <c r="F88" s="27" t="s">
        <v>28</v>
      </c>
      <c r="G88" s="71" t="s">
        <v>463</v>
      </c>
      <c r="H88" s="72" t="s">
        <v>464</v>
      </c>
      <c r="I88" s="26" t="s">
        <v>429</v>
      </c>
      <c r="J88" s="70">
        <v>150</v>
      </c>
      <c r="K88" s="73">
        <v>6.45</v>
      </c>
      <c r="L88" s="74">
        <v>967.5</v>
      </c>
      <c r="M88" s="31" t="s">
        <v>378</v>
      </c>
      <c r="N88" s="32">
        <v>44228</v>
      </c>
      <c r="O88" s="23" t="s">
        <v>430</v>
      </c>
    </row>
    <row r="89" spans="1:15" ht="18" hidden="1" customHeight="1" outlineLevel="1">
      <c r="A89" s="33">
        <v>95</v>
      </c>
      <c r="B89" s="75" t="s">
        <v>209</v>
      </c>
      <c r="C89" s="80">
        <v>44229</v>
      </c>
      <c r="D89" s="42" t="s">
        <v>462</v>
      </c>
      <c r="E89" s="76" t="s">
        <v>89</v>
      </c>
      <c r="F89" s="60" t="s">
        <v>28</v>
      </c>
      <c r="G89" s="76" t="s">
        <v>463</v>
      </c>
      <c r="H89" s="77" t="s">
        <v>464</v>
      </c>
      <c r="I89" s="37" t="s">
        <v>404</v>
      </c>
      <c r="J89" s="75">
        <v>30</v>
      </c>
      <c r="K89" s="78">
        <v>194.58</v>
      </c>
      <c r="L89" s="79">
        <v>5837.4000000000005</v>
      </c>
      <c r="M89" s="82" t="s">
        <v>432</v>
      </c>
      <c r="N89" s="43">
        <v>44228</v>
      </c>
      <c r="O89" s="34" t="s">
        <v>434</v>
      </c>
    </row>
    <row r="90" spans="1:15" ht="18" hidden="1" customHeight="1" outlineLevel="1">
      <c r="A90" s="22">
        <v>96</v>
      </c>
      <c r="B90" s="70" t="s">
        <v>209</v>
      </c>
      <c r="C90" s="81">
        <v>44229</v>
      </c>
      <c r="D90" s="31" t="s">
        <v>462</v>
      </c>
      <c r="E90" s="71" t="s">
        <v>89</v>
      </c>
      <c r="F90" s="27" t="s">
        <v>28</v>
      </c>
      <c r="G90" s="71" t="s">
        <v>463</v>
      </c>
      <c r="H90" s="72" t="s">
        <v>464</v>
      </c>
      <c r="I90" s="26" t="s">
        <v>402</v>
      </c>
      <c r="J90" s="70">
        <v>30</v>
      </c>
      <c r="K90" s="73">
        <v>155.66</v>
      </c>
      <c r="L90" s="74">
        <v>4669.8</v>
      </c>
      <c r="M90" s="82" t="s">
        <v>432</v>
      </c>
      <c r="N90" s="32">
        <v>44228</v>
      </c>
      <c r="O90" s="23" t="s">
        <v>434</v>
      </c>
    </row>
    <row r="91" spans="1:15" ht="18" hidden="1" customHeight="1" outlineLevel="1">
      <c r="A91" s="33">
        <v>97</v>
      </c>
      <c r="B91" s="75" t="s">
        <v>209</v>
      </c>
      <c r="C91" s="80">
        <v>44229</v>
      </c>
      <c r="D91" s="42" t="s">
        <v>462</v>
      </c>
      <c r="E91" s="76" t="s">
        <v>89</v>
      </c>
      <c r="F91" s="60" t="s">
        <v>28</v>
      </c>
      <c r="G91" s="76" t="s">
        <v>463</v>
      </c>
      <c r="H91" s="77" t="s">
        <v>464</v>
      </c>
      <c r="I91" s="37" t="s">
        <v>405</v>
      </c>
      <c r="J91" s="75">
        <v>20</v>
      </c>
      <c r="K91" s="78">
        <v>233.49</v>
      </c>
      <c r="L91" s="79">
        <v>4669.8</v>
      </c>
      <c r="M91" s="82" t="s">
        <v>432</v>
      </c>
      <c r="N91" s="43">
        <v>44228</v>
      </c>
      <c r="O91" s="34" t="s">
        <v>434</v>
      </c>
    </row>
    <row r="92" spans="1:15" ht="18" hidden="1" customHeight="1" outlineLevel="1">
      <c r="A92" s="22">
        <v>98</v>
      </c>
      <c r="B92" s="70" t="s">
        <v>209</v>
      </c>
      <c r="C92" s="81">
        <v>44229</v>
      </c>
      <c r="D92" s="31" t="s">
        <v>462</v>
      </c>
      <c r="E92" s="71" t="s">
        <v>89</v>
      </c>
      <c r="F92" s="27" t="s">
        <v>28</v>
      </c>
      <c r="G92" s="71" t="s">
        <v>463</v>
      </c>
      <c r="H92" s="72" t="s">
        <v>464</v>
      </c>
      <c r="I92" s="26" t="s">
        <v>406</v>
      </c>
      <c r="J92" s="70">
        <v>20</v>
      </c>
      <c r="K92" s="73">
        <v>155.66</v>
      </c>
      <c r="L92" s="74">
        <v>3113.2</v>
      </c>
      <c r="M92" s="82" t="s">
        <v>432</v>
      </c>
      <c r="N92" s="32">
        <v>44228</v>
      </c>
      <c r="O92" s="23" t="s">
        <v>434</v>
      </c>
    </row>
    <row r="93" spans="1:15" ht="18" hidden="1" customHeight="1" outlineLevel="1">
      <c r="A93" s="33">
        <v>99</v>
      </c>
      <c r="B93" s="75" t="s">
        <v>287</v>
      </c>
      <c r="C93" s="80">
        <v>44305</v>
      </c>
      <c r="D93" s="36" t="s">
        <v>372</v>
      </c>
      <c r="E93" s="76" t="s">
        <v>104</v>
      </c>
      <c r="F93" s="38" t="s">
        <v>442</v>
      </c>
      <c r="G93" s="76" t="s">
        <v>465</v>
      </c>
      <c r="H93" s="77" t="s">
        <v>466</v>
      </c>
      <c r="I93" s="37" t="s">
        <v>382</v>
      </c>
      <c r="J93" s="75">
        <v>10</v>
      </c>
      <c r="K93" s="78">
        <v>3958.7</v>
      </c>
      <c r="L93" s="79">
        <v>39587</v>
      </c>
      <c r="M93" s="42" t="s">
        <v>378</v>
      </c>
      <c r="N93" s="43">
        <v>44287</v>
      </c>
      <c r="O93" s="34" t="s">
        <v>383</v>
      </c>
    </row>
    <row r="94" spans="1:15" ht="18" hidden="1" customHeight="1" outlineLevel="1">
      <c r="A94" s="22">
        <v>100</v>
      </c>
      <c r="B94" s="70" t="s">
        <v>209</v>
      </c>
      <c r="C94" s="81">
        <v>44229</v>
      </c>
      <c r="D94" s="31" t="s">
        <v>462</v>
      </c>
      <c r="E94" s="71" t="s">
        <v>89</v>
      </c>
      <c r="F94" s="27" t="s">
        <v>28</v>
      </c>
      <c r="G94" s="71" t="s">
        <v>463</v>
      </c>
      <c r="H94" s="72" t="s">
        <v>464</v>
      </c>
      <c r="I94" s="26" t="s">
        <v>431</v>
      </c>
      <c r="J94" s="70">
        <v>78</v>
      </c>
      <c r="K94" s="73">
        <v>47</v>
      </c>
      <c r="L94" s="74">
        <v>3666</v>
      </c>
      <c r="M94" s="31" t="s">
        <v>378</v>
      </c>
      <c r="N94" s="32">
        <v>44228</v>
      </c>
      <c r="O94" s="23" t="s">
        <v>430</v>
      </c>
    </row>
    <row r="95" spans="1:15" ht="18" hidden="1" customHeight="1" outlineLevel="1">
      <c r="A95" s="33">
        <v>101</v>
      </c>
      <c r="B95" s="75" t="s">
        <v>287</v>
      </c>
      <c r="C95" s="80">
        <v>44305</v>
      </c>
      <c r="D95" s="36" t="s">
        <v>372</v>
      </c>
      <c r="E95" s="76" t="s">
        <v>104</v>
      </c>
      <c r="F95" s="38" t="s">
        <v>442</v>
      </c>
      <c r="G95" s="76" t="s">
        <v>465</v>
      </c>
      <c r="H95" s="83" t="s">
        <v>466</v>
      </c>
      <c r="I95" s="37" t="s">
        <v>385</v>
      </c>
      <c r="J95" s="75">
        <v>5</v>
      </c>
      <c r="K95" s="78">
        <v>9586.34</v>
      </c>
      <c r="L95" s="79">
        <v>47931.7</v>
      </c>
      <c r="M95" s="42" t="s">
        <v>378</v>
      </c>
      <c r="N95" s="43">
        <v>44287</v>
      </c>
      <c r="O95" s="34" t="s">
        <v>383</v>
      </c>
    </row>
    <row r="96" spans="1:15" ht="18" hidden="1" customHeight="1" outlineLevel="1">
      <c r="A96" s="22">
        <v>102</v>
      </c>
      <c r="B96" s="70" t="s">
        <v>287</v>
      </c>
      <c r="C96" s="81">
        <v>44305</v>
      </c>
      <c r="D96" s="25" t="s">
        <v>372</v>
      </c>
      <c r="E96" s="71" t="s">
        <v>104</v>
      </c>
      <c r="F96" s="44" t="s">
        <v>442</v>
      </c>
      <c r="G96" s="71" t="s">
        <v>465</v>
      </c>
      <c r="H96" s="72" t="s">
        <v>466</v>
      </c>
      <c r="I96" s="26" t="s">
        <v>376</v>
      </c>
      <c r="J96" s="70">
        <v>2</v>
      </c>
      <c r="K96" s="73">
        <v>2600</v>
      </c>
      <c r="L96" s="74">
        <v>5200</v>
      </c>
      <c r="M96" s="31" t="s">
        <v>378</v>
      </c>
      <c r="N96" s="32">
        <v>44287</v>
      </c>
      <c r="O96" s="23" t="s">
        <v>379</v>
      </c>
    </row>
    <row r="97" spans="1:15" ht="18" hidden="1" customHeight="1" outlineLevel="1">
      <c r="A97" s="33">
        <v>103</v>
      </c>
      <c r="B97" s="75" t="s">
        <v>287</v>
      </c>
      <c r="C97" s="80">
        <v>44305</v>
      </c>
      <c r="D97" s="36" t="s">
        <v>372</v>
      </c>
      <c r="E97" s="76" t="s">
        <v>104</v>
      </c>
      <c r="F97" s="38" t="s">
        <v>442</v>
      </c>
      <c r="G97" s="76" t="s">
        <v>465</v>
      </c>
      <c r="H97" s="77" t="s">
        <v>466</v>
      </c>
      <c r="I97" s="45" t="s">
        <v>387</v>
      </c>
      <c r="J97" s="75">
        <v>7</v>
      </c>
      <c r="K97" s="78">
        <v>2120.71</v>
      </c>
      <c r="L97" s="79">
        <v>14844.970000000001</v>
      </c>
      <c r="M97" s="42" t="s">
        <v>378</v>
      </c>
      <c r="N97" s="43">
        <v>44317</v>
      </c>
      <c r="O97" s="34" t="s">
        <v>383</v>
      </c>
    </row>
    <row r="98" spans="1:15" ht="18" hidden="1" customHeight="1" outlineLevel="1">
      <c r="A98" s="22">
        <v>104</v>
      </c>
      <c r="B98" s="70" t="s">
        <v>309</v>
      </c>
      <c r="C98" s="81">
        <v>44300</v>
      </c>
      <c r="D98" s="25" t="s">
        <v>372</v>
      </c>
      <c r="E98" s="71" t="s">
        <v>41</v>
      </c>
      <c r="F98" s="27" t="s">
        <v>373</v>
      </c>
      <c r="G98" s="71" t="s">
        <v>467</v>
      </c>
      <c r="H98" s="72" t="s">
        <v>468</v>
      </c>
      <c r="I98" s="26" t="s">
        <v>385</v>
      </c>
      <c r="J98" s="70">
        <v>8</v>
      </c>
      <c r="K98" s="73">
        <v>9586.34</v>
      </c>
      <c r="L98" s="74">
        <v>76690.720000000001</v>
      </c>
      <c r="M98" s="31" t="s">
        <v>378</v>
      </c>
      <c r="N98" s="84">
        <v>44348</v>
      </c>
      <c r="O98" s="23" t="s">
        <v>383</v>
      </c>
    </row>
    <row r="99" spans="1:15" ht="18" hidden="1" customHeight="1" outlineLevel="1">
      <c r="A99" s="33">
        <v>105</v>
      </c>
      <c r="B99" s="75" t="s">
        <v>309</v>
      </c>
      <c r="C99" s="80">
        <v>44300</v>
      </c>
      <c r="D99" s="36" t="s">
        <v>372</v>
      </c>
      <c r="E99" s="76" t="s">
        <v>41</v>
      </c>
      <c r="F99" s="60" t="s">
        <v>373</v>
      </c>
      <c r="G99" s="76" t="s">
        <v>467</v>
      </c>
      <c r="H99" s="77" t="s">
        <v>468</v>
      </c>
      <c r="I99" s="37" t="s">
        <v>382</v>
      </c>
      <c r="J99" s="75">
        <v>4</v>
      </c>
      <c r="K99" s="78">
        <v>3958.7</v>
      </c>
      <c r="L99" s="79">
        <v>15834.8</v>
      </c>
      <c r="M99" s="42" t="s">
        <v>378</v>
      </c>
      <c r="N99" s="85">
        <v>44348</v>
      </c>
      <c r="O99" s="34" t="s">
        <v>383</v>
      </c>
    </row>
    <row r="100" spans="1:15" ht="18" hidden="1" customHeight="1" outlineLevel="1">
      <c r="A100" s="22">
        <v>106</v>
      </c>
      <c r="B100" s="70" t="s">
        <v>309</v>
      </c>
      <c r="C100" s="81">
        <v>44300</v>
      </c>
      <c r="D100" s="25" t="s">
        <v>372</v>
      </c>
      <c r="E100" s="71" t="s">
        <v>41</v>
      </c>
      <c r="F100" s="27" t="s">
        <v>373</v>
      </c>
      <c r="G100" s="71" t="s">
        <v>467</v>
      </c>
      <c r="H100" s="72" t="s">
        <v>468</v>
      </c>
      <c r="I100" s="26" t="s">
        <v>376</v>
      </c>
      <c r="J100" s="70">
        <v>1</v>
      </c>
      <c r="K100" s="73">
        <v>2600</v>
      </c>
      <c r="L100" s="74">
        <v>2600</v>
      </c>
      <c r="M100" s="31" t="s">
        <v>378</v>
      </c>
      <c r="N100" s="84">
        <v>44348</v>
      </c>
      <c r="O100" s="23" t="s">
        <v>379</v>
      </c>
    </row>
    <row r="101" spans="1:15" ht="18" hidden="1" customHeight="1" outlineLevel="1">
      <c r="A101" s="33">
        <v>107</v>
      </c>
      <c r="B101" s="75" t="s">
        <v>309</v>
      </c>
      <c r="C101" s="80">
        <v>44300</v>
      </c>
      <c r="D101" s="36" t="s">
        <v>372</v>
      </c>
      <c r="E101" s="76" t="s">
        <v>41</v>
      </c>
      <c r="F101" s="60" t="s">
        <v>373</v>
      </c>
      <c r="G101" s="76" t="s">
        <v>467</v>
      </c>
      <c r="H101" s="77" t="s">
        <v>468</v>
      </c>
      <c r="I101" s="37" t="s">
        <v>384</v>
      </c>
      <c r="J101" s="75">
        <v>4</v>
      </c>
      <c r="K101" s="78">
        <v>6329.25</v>
      </c>
      <c r="L101" s="79">
        <v>25317</v>
      </c>
      <c r="M101" s="42" t="s">
        <v>378</v>
      </c>
      <c r="N101" s="85">
        <v>44348</v>
      </c>
      <c r="O101" s="34" t="s">
        <v>383</v>
      </c>
    </row>
    <row r="102" spans="1:15" ht="18" hidden="1" customHeight="1" outlineLevel="1">
      <c r="A102" s="22">
        <v>108</v>
      </c>
      <c r="B102" s="70" t="s">
        <v>309</v>
      </c>
      <c r="C102" s="81">
        <v>44300</v>
      </c>
      <c r="D102" s="25" t="s">
        <v>372</v>
      </c>
      <c r="E102" s="71" t="s">
        <v>41</v>
      </c>
      <c r="F102" s="27" t="s">
        <v>373</v>
      </c>
      <c r="G102" s="71" t="s">
        <v>467</v>
      </c>
      <c r="H102" s="72" t="s">
        <v>468</v>
      </c>
      <c r="I102" s="48" t="s">
        <v>387</v>
      </c>
      <c r="J102" s="70">
        <v>2</v>
      </c>
      <c r="K102" s="73">
        <v>2120.71</v>
      </c>
      <c r="L102" s="74">
        <v>4241.42</v>
      </c>
      <c r="M102" s="31" t="s">
        <v>378</v>
      </c>
      <c r="N102" s="84">
        <v>44348</v>
      </c>
      <c r="O102" s="23" t="s">
        <v>383</v>
      </c>
    </row>
    <row r="103" spans="1:15" ht="18" hidden="1" customHeight="1" outlineLevel="1">
      <c r="A103" s="33">
        <v>109</v>
      </c>
      <c r="B103" s="75" t="s">
        <v>323</v>
      </c>
      <c r="C103" s="80">
        <v>44302</v>
      </c>
      <c r="D103" s="36" t="s">
        <v>372</v>
      </c>
      <c r="E103" s="76" t="s">
        <v>37</v>
      </c>
      <c r="F103" s="38" t="s">
        <v>25</v>
      </c>
      <c r="G103" s="76" t="s">
        <v>469</v>
      </c>
      <c r="H103" s="77" t="s">
        <v>470</v>
      </c>
      <c r="I103" s="37" t="s">
        <v>376</v>
      </c>
      <c r="J103" s="75">
        <v>2</v>
      </c>
      <c r="K103" s="78">
        <v>2600</v>
      </c>
      <c r="L103" s="79">
        <v>5200</v>
      </c>
      <c r="M103" s="42" t="s">
        <v>378</v>
      </c>
      <c r="N103" s="85">
        <v>44348</v>
      </c>
      <c r="O103" s="34" t="s">
        <v>379</v>
      </c>
    </row>
    <row r="104" spans="1:15" ht="18" hidden="1" customHeight="1" outlineLevel="1">
      <c r="A104" s="22">
        <v>110</v>
      </c>
      <c r="B104" s="70" t="s">
        <v>323</v>
      </c>
      <c r="C104" s="81">
        <v>44302</v>
      </c>
      <c r="D104" s="25" t="s">
        <v>372</v>
      </c>
      <c r="E104" s="71" t="s">
        <v>37</v>
      </c>
      <c r="F104" s="44" t="s">
        <v>25</v>
      </c>
      <c r="G104" s="71" t="s">
        <v>469</v>
      </c>
      <c r="H104" s="72" t="s">
        <v>470</v>
      </c>
      <c r="I104" s="48" t="s">
        <v>387</v>
      </c>
      <c r="J104" s="70">
        <v>4</v>
      </c>
      <c r="K104" s="73">
        <v>2120.71</v>
      </c>
      <c r="L104" s="74">
        <v>8482.84</v>
      </c>
      <c r="M104" s="31" t="s">
        <v>378</v>
      </c>
      <c r="N104" s="84">
        <v>44348</v>
      </c>
      <c r="O104" s="23" t="s">
        <v>383</v>
      </c>
    </row>
    <row r="105" spans="1:15" ht="18" hidden="1" customHeight="1" outlineLevel="1">
      <c r="A105" s="33">
        <v>111</v>
      </c>
      <c r="B105" s="75" t="s">
        <v>323</v>
      </c>
      <c r="C105" s="80">
        <v>44302</v>
      </c>
      <c r="D105" s="36" t="s">
        <v>372</v>
      </c>
      <c r="E105" s="76" t="s">
        <v>37</v>
      </c>
      <c r="F105" s="38" t="s">
        <v>25</v>
      </c>
      <c r="G105" s="76" t="s">
        <v>471</v>
      </c>
      <c r="H105" s="77" t="s">
        <v>472</v>
      </c>
      <c r="I105" s="45" t="s">
        <v>387</v>
      </c>
      <c r="J105" s="75">
        <v>1</v>
      </c>
      <c r="K105" s="78">
        <v>2120.71</v>
      </c>
      <c r="L105" s="79">
        <v>2120.71</v>
      </c>
      <c r="M105" s="42" t="s">
        <v>378</v>
      </c>
      <c r="N105" s="85">
        <v>44409</v>
      </c>
      <c r="O105" s="34" t="s">
        <v>383</v>
      </c>
    </row>
    <row r="106" spans="1:15" ht="18" hidden="1" customHeight="1" outlineLevel="1">
      <c r="A106" s="22">
        <v>112</v>
      </c>
      <c r="B106" s="70" t="s">
        <v>323</v>
      </c>
      <c r="C106" s="81">
        <v>44302</v>
      </c>
      <c r="D106" s="25" t="s">
        <v>372</v>
      </c>
      <c r="E106" s="71" t="s">
        <v>37</v>
      </c>
      <c r="F106" s="44" t="s">
        <v>25</v>
      </c>
      <c r="G106" s="71" t="s">
        <v>471</v>
      </c>
      <c r="H106" s="72" t="s">
        <v>472</v>
      </c>
      <c r="I106" s="26" t="s">
        <v>382</v>
      </c>
      <c r="J106" s="70">
        <v>7</v>
      </c>
      <c r="K106" s="73">
        <v>3958.7</v>
      </c>
      <c r="L106" s="74">
        <v>27710.899999999998</v>
      </c>
      <c r="M106" s="31" t="s">
        <v>378</v>
      </c>
      <c r="N106" s="84">
        <v>44409</v>
      </c>
      <c r="O106" s="23" t="s">
        <v>383</v>
      </c>
    </row>
    <row r="107" spans="1:15" ht="18" hidden="1" customHeight="1" outlineLevel="1">
      <c r="A107" s="33">
        <v>113</v>
      </c>
      <c r="B107" s="75" t="s">
        <v>323</v>
      </c>
      <c r="C107" s="80">
        <v>44302</v>
      </c>
      <c r="D107" s="36" t="s">
        <v>372</v>
      </c>
      <c r="E107" s="76" t="s">
        <v>37</v>
      </c>
      <c r="F107" s="38" t="s">
        <v>25</v>
      </c>
      <c r="G107" s="76" t="s">
        <v>471</v>
      </c>
      <c r="H107" s="77" t="s">
        <v>472</v>
      </c>
      <c r="I107" s="37" t="s">
        <v>384</v>
      </c>
      <c r="J107" s="75">
        <v>2</v>
      </c>
      <c r="K107" s="78">
        <v>6329.25</v>
      </c>
      <c r="L107" s="79">
        <v>12658.5</v>
      </c>
      <c r="M107" s="42" t="s">
        <v>378</v>
      </c>
      <c r="N107" s="85">
        <v>44409</v>
      </c>
      <c r="O107" s="34" t="s">
        <v>383</v>
      </c>
    </row>
    <row r="108" spans="1:15" ht="18" hidden="1" customHeight="1" outlineLevel="1">
      <c r="A108" s="22">
        <v>114</v>
      </c>
      <c r="B108" s="70" t="s">
        <v>324</v>
      </c>
      <c r="C108" s="81">
        <v>44305</v>
      </c>
      <c r="D108" s="25" t="s">
        <v>372</v>
      </c>
      <c r="E108" s="71" t="s">
        <v>23</v>
      </c>
      <c r="F108" s="44" t="s">
        <v>21</v>
      </c>
      <c r="G108" s="71" t="s">
        <v>473</v>
      </c>
      <c r="H108" s="72" t="s">
        <v>474</v>
      </c>
      <c r="I108" s="26" t="s">
        <v>382</v>
      </c>
      <c r="J108" s="70">
        <v>10</v>
      </c>
      <c r="K108" s="73">
        <v>3958.7</v>
      </c>
      <c r="L108" s="74">
        <v>39587</v>
      </c>
      <c r="M108" s="31" t="s">
        <v>378</v>
      </c>
      <c r="N108" s="32">
        <v>44317</v>
      </c>
      <c r="O108" s="23" t="s">
        <v>383</v>
      </c>
    </row>
    <row r="109" spans="1:15" ht="18" hidden="1" customHeight="1" outlineLevel="1">
      <c r="A109" s="33">
        <v>115</v>
      </c>
      <c r="B109" s="75" t="s">
        <v>324</v>
      </c>
      <c r="C109" s="80">
        <v>44305</v>
      </c>
      <c r="D109" s="36" t="s">
        <v>372</v>
      </c>
      <c r="E109" s="76" t="s">
        <v>23</v>
      </c>
      <c r="F109" s="38" t="s">
        <v>21</v>
      </c>
      <c r="G109" s="76" t="s">
        <v>473</v>
      </c>
      <c r="H109" s="77" t="s">
        <v>474</v>
      </c>
      <c r="I109" s="37" t="s">
        <v>385</v>
      </c>
      <c r="J109" s="75">
        <v>4</v>
      </c>
      <c r="K109" s="78">
        <v>9586.34</v>
      </c>
      <c r="L109" s="79">
        <v>38345.360000000001</v>
      </c>
      <c r="M109" s="42" t="s">
        <v>378</v>
      </c>
      <c r="N109" s="43">
        <v>44317</v>
      </c>
      <c r="O109" s="34" t="s">
        <v>383</v>
      </c>
    </row>
    <row r="110" spans="1:15" ht="18" hidden="1" customHeight="1" outlineLevel="1">
      <c r="A110" s="22">
        <v>116</v>
      </c>
      <c r="B110" s="70" t="s">
        <v>324</v>
      </c>
      <c r="C110" s="81">
        <v>44305</v>
      </c>
      <c r="D110" s="25" t="s">
        <v>372</v>
      </c>
      <c r="E110" s="71" t="s">
        <v>23</v>
      </c>
      <c r="F110" s="44" t="s">
        <v>21</v>
      </c>
      <c r="G110" s="71" t="s">
        <v>473</v>
      </c>
      <c r="H110" s="72" t="s">
        <v>474</v>
      </c>
      <c r="I110" s="48" t="s">
        <v>387</v>
      </c>
      <c r="J110" s="70">
        <v>2</v>
      </c>
      <c r="K110" s="73">
        <v>2120.71</v>
      </c>
      <c r="L110" s="74">
        <v>4241.42</v>
      </c>
      <c r="M110" s="31" t="s">
        <v>378</v>
      </c>
      <c r="N110" s="32">
        <v>44317</v>
      </c>
      <c r="O110" s="23" t="s">
        <v>383</v>
      </c>
    </row>
    <row r="111" spans="1:15" ht="18" hidden="1" customHeight="1" outlineLevel="1">
      <c r="A111" s="33">
        <v>117</v>
      </c>
      <c r="B111" s="75" t="s">
        <v>132</v>
      </c>
      <c r="C111" s="80">
        <v>44306</v>
      </c>
      <c r="D111" s="36" t="s">
        <v>372</v>
      </c>
      <c r="E111" s="76" t="s">
        <v>37</v>
      </c>
      <c r="F111" s="38" t="s">
        <v>25</v>
      </c>
      <c r="G111" s="76" t="s">
        <v>475</v>
      </c>
      <c r="H111" s="77" t="s">
        <v>476</v>
      </c>
      <c r="I111" s="45" t="s">
        <v>387</v>
      </c>
      <c r="J111" s="75">
        <v>4</v>
      </c>
      <c r="K111" s="78">
        <v>1893.38</v>
      </c>
      <c r="L111" s="79">
        <v>7573.52</v>
      </c>
      <c r="M111" s="42" t="s">
        <v>378</v>
      </c>
      <c r="N111" s="85">
        <v>44348</v>
      </c>
      <c r="O111" s="34" t="s">
        <v>383</v>
      </c>
    </row>
    <row r="112" spans="1:15" ht="18" hidden="1" customHeight="1" outlineLevel="1">
      <c r="A112" s="22">
        <v>118</v>
      </c>
      <c r="B112" s="70" t="s">
        <v>132</v>
      </c>
      <c r="C112" s="81">
        <v>44306</v>
      </c>
      <c r="D112" s="25" t="s">
        <v>372</v>
      </c>
      <c r="E112" s="71" t="s">
        <v>37</v>
      </c>
      <c r="F112" s="44" t="s">
        <v>25</v>
      </c>
      <c r="G112" s="71" t="s">
        <v>475</v>
      </c>
      <c r="H112" s="72" t="s">
        <v>476</v>
      </c>
      <c r="I112" s="26" t="s">
        <v>376</v>
      </c>
      <c r="J112" s="70">
        <v>2</v>
      </c>
      <c r="K112" s="73">
        <v>2600</v>
      </c>
      <c r="L112" s="74">
        <v>5200</v>
      </c>
      <c r="M112" s="31" t="s">
        <v>378</v>
      </c>
      <c r="N112" s="84">
        <v>44348</v>
      </c>
      <c r="O112" s="23" t="s">
        <v>379</v>
      </c>
    </row>
    <row r="113" spans="1:15" ht="18" hidden="1" customHeight="1" outlineLevel="1">
      <c r="A113" s="33">
        <v>119</v>
      </c>
      <c r="B113" s="75" t="s">
        <v>228</v>
      </c>
      <c r="C113" s="80">
        <v>44306</v>
      </c>
      <c r="D113" s="36" t="s">
        <v>372</v>
      </c>
      <c r="E113" s="76" t="s">
        <v>41</v>
      </c>
      <c r="F113" s="60" t="s">
        <v>373</v>
      </c>
      <c r="G113" s="76" t="s">
        <v>477</v>
      </c>
      <c r="H113" s="77" t="s">
        <v>478</v>
      </c>
      <c r="I113" s="45" t="s">
        <v>387</v>
      </c>
      <c r="J113" s="75">
        <v>2</v>
      </c>
      <c r="K113" s="78">
        <v>2120.71</v>
      </c>
      <c r="L113" s="79">
        <v>4241.42</v>
      </c>
      <c r="M113" s="42" t="s">
        <v>378</v>
      </c>
      <c r="N113" s="85">
        <v>44501</v>
      </c>
      <c r="O113" s="34" t="s">
        <v>383</v>
      </c>
    </row>
    <row r="114" spans="1:15" ht="18" hidden="1" customHeight="1" outlineLevel="1">
      <c r="A114" s="22">
        <v>120</v>
      </c>
      <c r="B114" s="70" t="s">
        <v>228</v>
      </c>
      <c r="C114" s="81">
        <v>44306</v>
      </c>
      <c r="D114" s="25" t="s">
        <v>372</v>
      </c>
      <c r="E114" s="71" t="s">
        <v>41</v>
      </c>
      <c r="F114" s="27" t="s">
        <v>373</v>
      </c>
      <c r="G114" s="71" t="s">
        <v>477</v>
      </c>
      <c r="H114" s="72" t="s">
        <v>478</v>
      </c>
      <c r="I114" s="26" t="s">
        <v>382</v>
      </c>
      <c r="J114" s="70">
        <v>2</v>
      </c>
      <c r="K114" s="73">
        <v>3958.7</v>
      </c>
      <c r="L114" s="74">
        <v>7917.4</v>
      </c>
      <c r="M114" s="31" t="s">
        <v>378</v>
      </c>
      <c r="N114" s="84">
        <v>44501</v>
      </c>
      <c r="O114" s="23" t="s">
        <v>383</v>
      </c>
    </row>
    <row r="115" spans="1:15" ht="18" hidden="1" customHeight="1" outlineLevel="1">
      <c r="A115" s="33">
        <v>121</v>
      </c>
      <c r="B115" s="75" t="s">
        <v>228</v>
      </c>
      <c r="C115" s="80">
        <v>44306</v>
      </c>
      <c r="D115" s="36" t="s">
        <v>372</v>
      </c>
      <c r="E115" s="76" t="s">
        <v>41</v>
      </c>
      <c r="F115" s="60" t="s">
        <v>373</v>
      </c>
      <c r="G115" s="76" t="s">
        <v>477</v>
      </c>
      <c r="H115" s="77" t="s">
        <v>478</v>
      </c>
      <c r="I115" s="37" t="s">
        <v>384</v>
      </c>
      <c r="J115" s="75">
        <v>1</v>
      </c>
      <c r="K115" s="78">
        <v>6329.25</v>
      </c>
      <c r="L115" s="79">
        <v>6329.25</v>
      </c>
      <c r="M115" s="42" t="s">
        <v>378</v>
      </c>
      <c r="N115" s="85">
        <v>44501</v>
      </c>
      <c r="O115" s="34" t="s">
        <v>383</v>
      </c>
    </row>
    <row r="116" spans="1:15" ht="18" hidden="1" customHeight="1" outlineLevel="1">
      <c r="A116" s="22">
        <v>122</v>
      </c>
      <c r="B116" s="70" t="s">
        <v>228</v>
      </c>
      <c r="C116" s="81">
        <v>44306</v>
      </c>
      <c r="D116" s="25" t="s">
        <v>372</v>
      </c>
      <c r="E116" s="71" t="s">
        <v>41</v>
      </c>
      <c r="F116" s="27" t="s">
        <v>373</v>
      </c>
      <c r="G116" s="71" t="s">
        <v>477</v>
      </c>
      <c r="H116" s="72" t="s">
        <v>478</v>
      </c>
      <c r="I116" s="26" t="s">
        <v>385</v>
      </c>
      <c r="J116" s="70">
        <v>3</v>
      </c>
      <c r="K116" s="73">
        <v>9586.34</v>
      </c>
      <c r="L116" s="74">
        <v>28759.02</v>
      </c>
      <c r="M116" s="31" t="s">
        <v>378</v>
      </c>
      <c r="N116" s="84">
        <v>44501</v>
      </c>
      <c r="O116" s="23" t="s">
        <v>383</v>
      </c>
    </row>
    <row r="117" spans="1:15" ht="18" hidden="1" customHeight="1" outlineLevel="1">
      <c r="A117" s="33">
        <v>123</v>
      </c>
      <c r="B117" s="75" t="s">
        <v>22</v>
      </c>
      <c r="C117" s="80">
        <v>44309</v>
      </c>
      <c r="D117" s="36" t="s">
        <v>372</v>
      </c>
      <c r="E117" s="76" t="s">
        <v>23</v>
      </c>
      <c r="F117" s="38" t="s">
        <v>21</v>
      </c>
      <c r="G117" s="76" t="s">
        <v>479</v>
      </c>
      <c r="H117" s="77" t="s">
        <v>480</v>
      </c>
      <c r="I117" s="45" t="s">
        <v>387</v>
      </c>
      <c r="J117" s="75">
        <v>6</v>
      </c>
      <c r="K117" s="78">
        <v>1893.38</v>
      </c>
      <c r="L117" s="79">
        <v>11360.28</v>
      </c>
      <c r="M117" s="42" t="s">
        <v>378</v>
      </c>
      <c r="N117" s="85">
        <v>44348</v>
      </c>
      <c r="O117" s="34" t="s">
        <v>383</v>
      </c>
    </row>
    <row r="118" spans="1:15" ht="18" hidden="1" customHeight="1" outlineLevel="1">
      <c r="A118" s="22">
        <v>124</v>
      </c>
      <c r="B118" s="70" t="s">
        <v>133</v>
      </c>
      <c r="C118" s="81">
        <v>44385</v>
      </c>
      <c r="D118" s="25" t="s">
        <v>372</v>
      </c>
      <c r="E118" s="71" t="s">
        <v>23</v>
      </c>
      <c r="F118" s="44" t="s">
        <v>21</v>
      </c>
      <c r="G118" s="71" t="s">
        <v>481</v>
      </c>
      <c r="H118" s="72" t="s">
        <v>482</v>
      </c>
      <c r="I118" s="48" t="s">
        <v>387</v>
      </c>
      <c r="J118" s="70">
        <v>4</v>
      </c>
      <c r="K118" s="73">
        <v>2120.71</v>
      </c>
      <c r="L118" s="74">
        <v>8482.84</v>
      </c>
      <c r="M118" s="31" t="s">
        <v>378</v>
      </c>
      <c r="N118" s="84">
        <v>44348</v>
      </c>
      <c r="O118" s="23" t="s">
        <v>383</v>
      </c>
    </row>
    <row r="119" spans="1:15" ht="18" hidden="1" customHeight="1" outlineLevel="1">
      <c r="A119" s="33">
        <v>125</v>
      </c>
      <c r="B119" s="75" t="s">
        <v>133</v>
      </c>
      <c r="C119" s="80">
        <v>44385</v>
      </c>
      <c r="D119" s="36" t="s">
        <v>372</v>
      </c>
      <c r="E119" s="76" t="s">
        <v>23</v>
      </c>
      <c r="F119" s="38" t="s">
        <v>21</v>
      </c>
      <c r="G119" s="76" t="s">
        <v>481</v>
      </c>
      <c r="H119" s="77" t="s">
        <v>482</v>
      </c>
      <c r="I119" s="37" t="s">
        <v>382</v>
      </c>
      <c r="J119" s="75">
        <v>8</v>
      </c>
      <c r="K119" s="78">
        <v>3958.7</v>
      </c>
      <c r="L119" s="79">
        <v>31669.599999999999</v>
      </c>
      <c r="M119" s="42" t="s">
        <v>378</v>
      </c>
      <c r="N119" s="85">
        <v>44348</v>
      </c>
      <c r="O119" s="34" t="s">
        <v>383</v>
      </c>
    </row>
    <row r="120" spans="1:15" ht="18" hidden="1" customHeight="1" outlineLevel="1">
      <c r="A120" s="22">
        <v>126</v>
      </c>
      <c r="B120" s="70" t="s">
        <v>133</v>
      </c>
      <c r="C120" s="81">
        <v>44385</v>
      </c>
      <c r="D120" s="25" t="s">
        <v>372</v>
      </c>
      <c r="E120" s="71" t="s">
        <v>23</v>
      </c>
      <c r="F120" s="44" t="s">
        <v>21</v>
      </c>
      <c r="G120" s="71" t="s">
        <v>481</v>
      </c>
      <c r="H120" s="72" t="s">
        <v>482</v>
      </c>
      <c r="I120" s="26" t="s">
        <v>385</v>
      </c>
      <c r="J120" s="70">
        <v>6</v>
      </c>
      <c r="K120" s="73">
        <v>9586.34</v>
      </c>
      <c r="L120" s="74">
        <v>57518.04</v>
      </c>
      <c r="M120" s="31" t="s">
        <v>378</v>
      </c>
      <c r="N120" s="84">
        <v>44348</v>
      </c>
      <c r="O120" s="23" t="s">
        <v>383</v>
      </c>
    </row>
    <row r="121" spans="1:15" ht="18" hidden="1" customHeight="1" outlineLevel="1">
      <c r="A121" s="33">
        <v>127</v>
      </c>
      <c r="B121" s="75" t="s">
        <v>133</v>
      </c>
      <c r="C121" s="80">
        <v>44385</v>
      </c>
      <c r="D121" s="36" t="s">
        <v>372</v>
      </c>
      <c r="E121" s="76" t="s">
        <v>23</v>
      </c>
      <c r="F121" s="38" t="s">
        <v>21</v>
      </c>
      <c r="G121" s="76" t="s">
        <v>481</v>
      </c>
      <c r="H121" s="77" t="s">
        <v>482</v>
      </c>
      <c r="I121" s="37" t="s">
        <v>376</v>
      </c>
      <c r="J121" s="75">
        <v>2</v>
      </c>
      <c r="K121" s="78">
        <v>2600</v>
      </c>
      <c r="L121" s="79">
        <v>5200</v>
      </c>
      <c r="M121" s="42" t="s">
        <v>378</v>
      </c>
      <c r="N121" s="85">
        <v>44348</v>
      </c>
      <c r="O121" s="34" t="s">
        <v>379</v>
      </c>
    </row>
    <row r="122" spans="1:15" ht="18" hidden="1" customHeight="1" outlineLevel="1">
      <c r="A122" s="22">
        <v>128</v>
      </c>
      <c r="B122" s="70" t="s">
        <v>22</v>
      </c>
      <c r="C122" s="81">
        <v>44309</v>
      </c>
      <c r="D122" s="25" t="s">
        <v>372</v>
      </c>
      <c r="E122" s="71" t="s">
        <v>23</v>
      </c>
      <c r="F122" s="44" t="s">
        <v>21</v>
      </c>
      <c r="G122" s="71" t="s">
        <v>479</v>
      </c>
      <c r="H122" s="72" t="s">
        <v>480</v>
      </c>
      <c r="I122" s="26" t="s">
        <v>385</v>
      </c>
      <c r="J122" s="70">
        <v>5</v>
      </c>
      <c r="K122" s="73">
        <v>8413.2000000000007</v>
      </c>
      <c r="L122" s="74">
        <v>42066</v>
      </c>
      <c r="M122" s="31" t="s">
        <v>378</v>
      </c>
      <c r="N122" s="84">
        <v>44378</v>
      </c>
      <c r="O122" s="23" t="s">
        <v>383</v>
      </c>
    </row>
    <row r="123" spans="1:15" ht="18" hidden="1" customHeight="1" outlineLevel="1">
      <c r="A123" s="33">
        <v>129</v>
      </c>
      <c r="B123" s="75" t="s">
        <v>22</v>
      </c>
      <c r="C123" s="80">
        <v>44309</v>
      </c>
      <c r="D123" s="36" t="s">
        <v>372</v>
      </c>
      <c r="E123" s="76" t="s">
        <v>23</v>
      </c>
      <c r="F123" s="38" t="s">
        <v>21</v>
      </c>
      <c r="G123" s="76" t="s">
        <v>479</v>
      </c>
      <c r="H123" s="77" t="s">
        <v>480</v>
      </c>
      <c r="I123" s="37" t="s">
        <v>384</v>
      </c>
      <c r="J123" s="75">
        <v>4</v>
      </c>
      <c r="K123" s="78">
        <v>5792.9</v>
      </c>
      <c r="L123" s="79">
        <v>23171.599999999999</v>
      </c>
      <c r="M123" s="42" t="s">
        <v>378</v>
      </c>
      <c r="N123" s="85">
        <v>44378</v>
      </c>
      <c r="O123" s="34" t="s">
        <v>383</v>
      </c>
    </row>
    <row r="124" spans="1:15" ht="18" hidden="1" customHeight="1" outlineLevel="1">
      <c r="A124" s="22">
        <v>130</v>
      </c>
      <c r="B124" s="70" t="s">
        <v>22</v>
      </c>
      <c r="C124" s="81">
        <v>44309</v>
      </c>
      <c r="D124" s="25" t="s">
        <v>372</v>
      </c>
      <c r="E124" s="71" t="s">
        <v>23</v>
      </c>
      <c r="F124" s="44" t="s">
        <v>21</v>
      </c>
      <c r="G124" s="71" t="s">
        <v>479</v>
      </c>
      <c r="H124" s="72" t="s">
        <v>480</v>
      </c>
      <c r="I124" s="26" t="s">
        <v>382</v>
      </c>
      <c r="J124" s="70">
        <v>3</v>
      </c>
      <c r="K124" s="73">
        <v>3582.9</v>
      </c>
      <c r="L124" s="74">
        <v>10748.7</v>
      </c>
      <c r="M124" s="31" t="s">
        <v>378</v>
      </c>
      <c r="N124" s="84">
        <v>44378</v>
      </c>
      <c r="O124" s="23" t="s">
        <v>383</v>
      </c>
    </row>
    <row r="125" spans="1:15" ht="18" hidden="1" customHeight="1" outlineLevel="1">
      <c r="A125" s="33">
        <v>131</v>
      </c>
      <c r="B125" s="75" t="s">
        <v>22</v>
      </c>
      <c r="C125" s="80">
        <v>44309</v>
      </c>
      <c r="D125" s="36" t="s">
        <v>372</v>
      </c>
      <c r="E125" s="76" t="s">
        <v>23</v>
      </c>
      <c r="F125" s="38" t="s">
        <v>21</v>
      </c>
      <c r="G125" s="76" t="s">
        <v>479</v>
      </c>
      <c r="H125" s="77" t="s">
        <v>480</v>
      </c>
      <c r="I125" s="37" t="s">
        <v>376</v>
      </c>
      <c r="J125" s="75">
        <v>2</v>
      </c>
      <c r="K125" s="78">
        <v>2600</v>
      </c>
      <c r="L125" s="79">
        <v>5200</v>
      </c>
      <c r="M125" s="42" t="s">
        <v>378</v>
      </c>
      <c r="N125" s="85">
        <v>44378</v>
      </c>
      <c r="O125" s="34" t="s">
        <v>379</v>
      </c>
    </row>
    <row r="126" spans="1:15" ht="18" hidden="1" customHeight="1" outlineLevel="1">
      <c r="A126" s="22">
        <v>132</v>
      </c>
      <c r="B126" s="70" t="s">
        <v>133</v>
      </c>
      <c r="C126" s="81">
        <v>44309</v>
      </c>
      <c r="D126" s="25" t="s">
        <v>372</v>
      </c>
      <c r="E126" s="71" t="s">
        <v>23</v>
      </c>
      <c r="F126" s="44" t="s">
        <v>21</v>
      </c>
      <c r="G126" s="71" t="s">
        <v>483</v>
      </c>
      <c r="H126" s="72" t="s">
        <v>484</v>
      </c>
      <c r="I126" s="26" t="s">
        <v>385</v>
      </c>
      <c r="J126" s="70">
        <v>3</v>
      </c>
      <c r="K126" s="73">
        <v>9586.34</v>
      </c>
      <c r="L126" s="74">
        <v>28759.02</v>
      </c>
      <c r="M126" s="31" t="s">
        <v>378</v>
      </c>
      <c r="N126" s="84">
        <v>44470</v>
      </c>
      <c r="O126" s="23" t="s">
        <v>383</v>
      </c>
    </row>
    <row r="127" spans="1:15" ht="18" hidden="1" customHeight="1" outlineLevel="1">
      <c r="A127" s="33">
        <v>133</v>
      </c>
      <c r="B127" s="75" t="s">
        <v>78</v>
      </c>
      <c r="C127" s="80">
        <v>44310</v>
      </c>
      <c r="D127" s="36" t="s">
        <v>372</v>
      </c>
      <c r="E127" s="76" t="s">
        <v>37</v>
      </c>
      <c r="F127" s="38" t="s">
        <v>25</v>
      </c>
      <c r="G127" s="76" t="s">
        <v>485</v>
      </c>
      <c r="H127" s="77" t="s">
        <v>486</v>
      </c>
      <c r="I127" s="37" t="s">
        <v>382</v>
      </c>
      <c r="J127" s="75">
        <v>3</v>
      </c>
      <c r="K127" s="78">
        <v>3958.7</v>
      </c>
      <c r="L127" s="79">
        <v>11876.099999999999</v>
      </c>
      <c r="M127" s="42" t="s">
        <v>378</v>
      </c>
      <c r="N127" s="85">
        <v>44348</v>
      </c>
      <c r="O127" s="34" t="s">
        <v>383</v>
      </c>
    </row>
    <row r="128" spans="1:15" ht="18" hidden="1" customHeight="1" outlineLevel="1">
      <c r="A128" s="22">
        <v>134</v>
      </c>
      <c r="B128" s="70" t="s">
        <v>78</v>
      </c>
      <c r="C128" s="81">
        <v>44310</v>
      </c>
      <c r="D128" s="25" t="s">
        <v>372</v>
      </c>
      <c r="E128" s="71" t="s">
        <v>37</v>
      </c>
      <c r="F128" s="44" t="s">
        <v>25</v>
      </c>
      <c r="G128" s="71" t="s">
        <v>485</v>
      </c>
      <c r="H128" s="72" t="s">
        <v>486</v>
      </c>
      <c r="I128" s="26" t="s">
        <v>384</v>
      </c>
      <c r="J128" s="70">
        <v>1</v>
      </c>
      <c r="K128" s="73">
        <v>6329.25</v>
      </c>
      <c r="L128" s="74">
        <v>6329.25</v>
      </c>
      <c r="M128" s="31" t="s">
        <v>378</v>
      </c>
      <c r="N128" s="84">
        <v>44348</v>
      </c>
      <c r="O128" s="23" t="s">
        <v>383</v>
      </c>
    </row>
    <row r="129" spans="1:15" ht="18" hidden="1" customHeight="1" outlineLevel="1">
      <c r="A129" s="33">
        <v>135</v>
      </c>
      <c r="B129" s="75" t="s">
        <v>78</v>
      </c>
      <c r="C129" s="80">
        <v>44310</v>
      </c>
      <c r="D129" s="36" t="s">
        <v>372</v>
      </c>
      <c r="E129" s="76" t="s">
        <v>37</v>
      </c>
      <c r="F129" s="38" t="s">
        <v>25</v>
      </c>
      <c r="G129" s="76" t="s">
        <v>485</v>
      </c>
      <c r="H129" s="77" t="s">
        <v>486</v>
      </c>
      <c r="I129" s="37" t="s">
        <v>385</v>
      </c>
      <c r="J129" s="75">
        <v>3</v>
      </c>
      <c r="K129" s="78">
        <v>9586.34</v>
      </c>
      <c r="L129" s="79">
        <v>28759.02</v>
      </c>
      <c r="M129" s="42" t="s">
        <v>378</v>
      </c>
      <c r="N129" s="85">
        <v>44348</v>
      </c>
      <c r="O129" s="34" t="s">
        <v>383</v>
      </c>
    </row>
    <row r="130" spans="1:15" ht="18" hidden="1" customHeight="1" outlineLevel="1">
      <c r="A130" s="22">
        <v>136</v>
      </c>
      <c r="B130" s="70" t="s">
        <v>271</v>
      </c>
      <c r="C130" s="81">
        <v>44312</v>
      </c>
      <c r="D130" s="25" t="s">
        <v>372</v>
      </c>
      <c r="E130" s="71" t="s">
        <v>37</v>
      </c>
      <c r="F130" s="44" t="s">
        <v>25</v>
      </c>
      <c r="G130" s="71" t="s">
        <v>487</v>
      </c>
      <c r="H130" s="72" t="s">
        <v>488</v>
      </c>
      <c r="I130" s="26" t="s">
        <v>382</v>
      </c>
      <c r="J130" s="70">
        <v>11</v>
      </c>
      <c r="K130" s="73">
        <v>3958.7</v>
      </c>
      <c r="L130" s="74">
        <v>43545.7</v>
      </c>
      <c r="M130" s="31" t="s">
        <v>378</v>
      </c>
      <c r="N130" s="84">
        <v>44409</v>
      </c>
      <c r="O130" s="23" t="s">
        <v>383</v>
      </c>
    </row>
    <row r="131" spans="1:15" ht="18" hidden="1" customHeight="1" outlineLevel="1">
      <c r="A131" s="33">
        <v>137</v>
      </c>
      <c r="B131" s="75" t="s">
        <v>271</v>
      </c>
      <c r="C131" s="80">
        <v>44312</v>
      </c>
      <c r="D131" s="36" t="s">
        <v>372</v>
      </c>
      <c r="E131" s="76" t="s">
        <v>37</v>
      </c>
      <c r="F131" s="38" t="s">
        <v>25</v>
      </c>
      <c r="G131" s="76" t="s">
        <v>487</v>
      </c>
      <c r="H131" s="77" t="s">
        <v>488</v>
      </c>
      <c r="I131" s="37" t="s">
        <v>384</v>
      </c>
      <c r="J131" s="75">
        <v>2</v>
      </c>
      <c r="K131" s="78">
        <v>6329.25</v>
      </c>
      <c r="L131" s="79">
        <v>12658.5</v>
      </c>
      <c r="M131" s="42" t="s">
        <v>378</v>
      </c>
      <c r="N131" s="85">
        <v>44409</v>
      </c>
      <c r="O131" s="34" t="s">
        <v>383</v>
      </c>
    </row>
    <row r="132" spans="1:15" ht="18" hidden="1" customHeight="1" outlineLevel="1">
      <c r="A132" s="22">
        <v>138</v>
      </c>
      <c r="B132" s="70" t="s">
        <v>271</v>
      </c>
      <c r="C132" s="81">
        <v>44312</v>
      </c>
      <c r="D132" s="25" t="s">
        <v>372</v>
      </c>
      <c r="E132" s="71" t="s">
        <v>37</v>
      </c>
      <c r="F132" s="44" t="s">
        <v>25</v>
      </c>
      <c r="G132" s="71" t="s">
        <v>489</v>
      </c>
      <c r="H132" s="72" t="s">
        <v>490</v>
      </c>
      <c r="I132" s="26" t="s">
        <v>385</v>
      </c>
      <c r="J132" s="70">
        <v>3</v>
      </c>
      <c r="K132" s="73">
        <v>9586.34</v>
      </c>
      <c r="L132" s="74">
        <v>28759.02</v>
      </c>
      <c r="M132" s="31" t="s">
        <v>378</v>
      </c>
      <c r="N132" s="84">
        <v>44470</v>
      </c>
      <c r="O132" s="23" t="s">
        <v>383</v>
      </c>
    </row>
    <row r="133" spans="1:15" ht="18" hidden="1" customHeight="1" outlineLevel="1">
      <c r="A133" s="33">
        <v>139</v>
      </c>
      <c r="B133" s="75" t="s">
        <v>134</v>
      </c>
      <c r="C133" s="80">
        <v>44313</v>
      </c>
      <c r="D133" s="36" t="s">
        <v>372</v>
      </c>
      <c r="E133" s="76" t="s">
        <v>23</v>
      </c>
      <c r="F133" s="38" t="s">
        <v>21</v>
      </c>
      <c r="G133" s="76" t="s">
        <v>491</v>
      </c>
      <c r="H133" s="77" t="s">
        <v>492</v>
      </c>
      <c r="I133" s="45" t="s">
        <v>387</v>
      </c>
      <c r="J133" s="75">
        <v>2</v>
      </c>
      <c r="K133" s="78">
        <v>2120.71</v>
      </c>
      <c r="L133" s="79">
        <v>4241.42</v>
      </c>
      <c r="M133" s="42" t="s">
        <v>378</v>
      </c>
      <c r="N133" s="85">
        <v>44348</v>
      </c>
      <c r="O133" s="34" t="s">
        <v>383</v>
      </c>
    </row>
    <row r="134" spans="1:15" ht="18" hidden="1" customHeight="1" outlineLevel="1">
      <c r="A134" s="22">
        <v>140</v>
      </c>
      <c r="B134" s="70" t="s">
        <v>134</v>
      </c>
      <c r="C134" s="81">
        <v>44313</v>
      </c>
      <c r="D134" s="25" t="s">
        <v>372</v>
      </c>
      <c r="E134" s="71" t="s">
        <v>23</v>
      </c>
      <c r="F134" s="44" t="s">
        <v>21</v>
      </c>
      <c r="G134" s="71" t="s">
        <v>491</v>
      </c>
      <c r="H134" s="72" t="s">
        <v>492</v>
      </c>
      <c r="I134" s="26" t="s">
        <v>382</v>
      </c>
      <c r="J134" s="70">
        <v>3</v>
      </c>
      <c r="K134" s="73">
        <v>3958.7</v>
      </c>
      <c r="L134" s="74">
        <v>11876.099999999999</v>
      </c>
      <c r="M134" s="31" t="s">
        <v>378</v>
      </c>
      <c r="N134" s="84">
        <v>44348</v>
      </c>
      <c r="O134" s="23" t="s">
        <v>383</v>
      </c>
    </row>
    <row r="135" spans="1:15" ht="18" hidden="1" customHeight="1" outlineLevel="1">
      <c r="A135" s="33">
        <v>141</v>
      </c>
      <c r="B135" s="75" t="s">
        <v>184</v>
      </c>
      <c r="C135" s="80">
        <v>44313</v>
      </c>
      <c r="D135" s="36" t="s">
        <v>372</v>
      </c>
      <c r="E135" s="76" t="s">
        <v>104</v>
      </c>
      <c r="F135" s="38" t="s">
        <v>442</v>
      </c>
      <c r="G135" s="76" t="s">
        <v>493</v>
      </c>
      <c r="H135" s="77" t="s">
        <v>494</v>
      </c>
      <c r="I135" s="45" t="s">
        <v>387</v>
      </c>
      <c r="J135" s="75">
        <v>2</v>
      </c>
      <c r="K135" s="78">
        <v>1893.38</v>
      </c>
      <c r="L135" s="79">
        <v>4241.42</v>
      </c>
      <c r="M135" s="42" t="s">
        <v>378</v>
      </c>
      <c r="N135" s="85">
        <v>44348</v>
      </c>
      <c r="O135" s="34" t="s">
        <v>383</v>
      </c>
    </row>
    <row r="136" spans="1:15" ht="18" hidden="1" customHeight="1" outlineLevel="1">
      <c r="A136" s="22">
        <v>142</v>
      </c>
      <c r="B136" s="70" t="s">
        <v>184</v>
      </c>
      <c r="C136" s="81">
        <v>44313</v>
      </c>
      <c r="D136" s="25" t="s">
        <v>372</v>
      </c>
      <c r="E136" s="71" t="s">
        <v>104</v>
      </c>
      <c r="F136" s="44" t="s">
        <v>442</v>
      </c>
      <c r="G136" s="71" t="s">
        <v>493</v>
      </c>
      <c r="H136" s="72" t="s">
        <v>494</v>
      </c>
      <c r="I136" s="26" t="s">
        <v>385</v>
      </c>
      <c r="J136" s="70">
        <v>1</v>
      </c>
      <c r="K136" s="73">
        <v>8413.2000000000007</v>
      </c>
      <c r="L136" s="74">
        <v>9586.34</v>
      </c>
      <c r="M136" s="31" t="s">
        <v>378</v>
      </c>
      <c r="N136" s="84">
        <v>44348</v>
      </c>
      <c r="O136" s="23" t="s">
        <v>383</v>
      </c>
    </row>
    <row r="137" spans="1:15" ht="18" hidden="1" customHeight="1" outlineLevel="1">
      <c r="A137" s="33">
        <v>143</v>
      </c>
      <c r="B137" s="75" t="s">
        <v>184</v>
      </c>
      <c r="C137" s="80">
        <v>44313</v>
      </c>
      <c r="D137" s="36" t="s">
        <v>372</v>
      </c>
      <c r="E137" s="76" t="s">
        <v>104</v>
      </c>
      <c r="F137" s="38" t="s">
        <v>442</v>
      </c>
      <c r="G137" s="76" t="s">
        <v>493</v>
      </c>
      <c r="H137" s="77" t="s">
        <v>494</v>
      </c>
      <c r="I137" s="37" t="s">
        <v>382</v>
      </c>
      <c r="J137" s="75">
        <v>2</v>
      </c>
      <c r="K137" s="78">
        <v>3582.9</v>
      </c>
      <c r="L137" s="79">
        <v>7917.4</v>
      </c>
      <c r="M137" s="42" t="s">
        <v>378</v>
      </c>
      <c r="N137" s="85">
        <v>44348</v>
      </c>
      <c r="O137" s="34" t="s">
        <v>383</v>
      </c>
    </row>
    <row r="138" spans="1:15" ht="18" hidden="1" customHeight="1" outlineLevel="1">
      <c r="A138" s="22">
        <v>144</v>
      </c>
      <c r="B138" s="70" t="s">
        <v>184</v>
      </c>
      <c r="C138" s="81">
        <v>44313</v>
      </c>
      <c r="D138" s="25" t="s">
        <v>372</v>
      </c>
      <c r="E138" s="71" t="s">
        <v>104</v>
      </c>
      <c r="F138" s="44" t="s">
        <v>442</v>
      </c>
      <c r="G138" s="71" t="s">
        <v>493</v>
      </c>
      <c r="H138" s="72" t="s">
        <v>494</v>
      </c>
      <c r="I138" s="26" t="s">
        <v>376</v>
      </c>
      <c r="J138" s="70">
        <v>1</v>
      </c>
      <c r="K138" s="73">
        <v>2600</v>
      </c>
      <c r="L138" s="74">
        <v>2600</v>
      </c>
      <c r="M138" s="31" t="s">
        <v>378</v>
      </c>
      <c r="N138" s="84">
        <v>44348</v>
      </c>
      <c r="O138" s="23" t="s">
        <v>379</v>
      </c>
    </row>
    <row r="139" spans="1:15" ht="18" hidden="1" customHeight="1" outlineLevel="1">
      <c r="A139" s="33">
        <v>145</v>
      </c>
      <c r="B139" s="75" t="s">
        <v>327</v>
      </c>
      <c r="C139" s="80">
        <v>44313</v>
      </c>
      <c r="D139" s="36" t="s">
        <v>372</v>
      </c>
      <c r="E139" s="76" t="s">
        <v>23</v>
      </c>
      <c r="F139" s="38" t="s">
        <v>21</v>
      </c>
      <c r="G139" s="76" t="s">
        <v>495</v>
      </c>
      <c r="H139" s="77" t="s">
        <v>496</v>
      </c>
      <c r="I139" s="37" t="s">
        <v>382</v>
      </c>
      <c r="J139" s="75">
        <v>2</v>
      </c>
      <c r="K139" s="78">
        <v>3958.7</v>
      </c>
      <c r="L139" s="79">
        <v>7917.4</v>
      </c>
      <c r="M139" s="42" t="s">
        <v>378</v>
      </c>
      <c r="N139" s="85">
        <v>44348</v>
      </c>
      <c r="O139" s="34" t="s">
        <v>383</v>
      </c>
    </row>
    <row r="140" spans="1:15" ht="18" hidden="1" customHeight="1" outlineLevel="1">
      <c r="A140" s="22">
        <v>146</v>
      </c>
      <c r="B140" s="70" t="s">
        <v>327</v>
      </c>
      <c r="C140" s="81">
        <v>44313</v>
      </c>
      <c r="D140" s="25" t="s">
        <v>372</v>
      </c>
      <c r="E140" s="71" t="s">
        <v>23</v>
      </c>
      <c r="F140" s="44" t="s">
        <v>21</v>
      </c>
      <c r="G140" s="71" t="s">
        <v>495</v>
      </c>
      <c r="H140" s="72" t="s">
        <v>496</v>
      </c>
      <c r="I140" s="26" t="s">
        <v>384</v>
      </c>
      <c r="J140" s="70">
        <v>5</v>
      </c>
      <c r="K140" s="73">
        <v>6329.25</v>
      </c>
      <c r="L140" s="74">
        <v>31646.25</v>
      </c>
      <c r="M140" s="31" t="s">
        <v>378</v>
      </c>
      <c r="N140" s="84">
        <v>44348</v>
      </c>
      <c r="O140" s="23" t="s">
        <v>383</v>
      </c>
    </row>
    <row r="141" spans="1:15" ht="18" hidden="1" customHeight="1" outlineLevel="1">
      <c r="A141" s="33">
        <v>147</v>
      </c>
      <c r="B141" s="75" t="s">
        <v>327</v>
      </c>
      <c r="C141" s="80">
        <v>44313</v>
      </c>
      <c r="D141" s="36" t="s">
        <v>372</v>
      </c>
      <c r="E141" s="76" t="s">
        <v>23</v>
      </c>
      <c r="F141" s="38" t="s">
        <v>21</v>
      </c>
      <c r="G141" s="76" t="s">
        <v>495</v>
      </c>
      <c r="H141" s="77" t="s">
        <v>496</v>
      </c>
      <c r="I141" s="37" t="s">
        <v>376</v>
      </c>
      <c r="J141" s="75">
        <v>2</v>
      </c>
      <c r="K141" s="78">
        <v>2600</v>
      </c>
      <c r="L141" s="79">
        <v>5200</v>
      </c>
      <c r="M141" s="42" t="s">
        <v>378</v>
      </c>
      <c r="N141" s="85">
        <v>44348</v>
      </c>
      <c r="O141" s="34" t="s">
        <v>379</v>
      </c>
    </row>
    <row r="142" spans="1:15" ht="18" hidden="1" customHeight="1" outlineLevel="1">
      <c r="A142" s="22">
        <v>148</v>
      </c>
      <c r="B142" s="70" t="s">
        <v>327</v>
      </c>
      <c r="C142" s="81">
        <v>44313</v>
      </c>
      <c r="D142" s="25" t="s">
        <v>372</v>
      </c>
      <c r="E142" s="71" t="s">
        <v>23</v>
      </c>
      <c r="F142" s="44" t="s">
        <v>21</v>
      </c>
      <c r="G142" s="71" t="s">
        <v>495</v>
      </c>
      <c r="H142" s="72" t="s">
        <v>496</v>
      </c>
      <c r="I142" s="48" t="s">
        <v>387</v>
      </c>
      <c r="J142" s="70">
        <v>1</v>
      </c>
      <c r="K142" s="73">
        <v>2120.71</v>
      </c>
      <c r="L142" s="74">
        <v>2120.71</v>
      </c>
      <c r="M142" s="31" t="s">
        <v>378</v>
      </c>
      <c r="N142" s="84">
        <v>44348</v>
      </c>
      <c r="O142" s="23" t="s">
        <v>383</v>
      </c>
    </row>
    <row r="143" spans="1:15" ht="18" hidden="1" customHeight="1" outlineLevel="1">
      <c r="A143" s="33">
        <v>149</v>
      </c>
      <c r="B143" s="75" t="s">
        <v>327</v>
      </c>
      <c r="C143" s="80">
        <v>44313</v>
      </c>
      <c r="D143" s="36" t="s">
        <v>372</v>
      </c>
      <c r="E143" s="76" t="s">
        <v>23</v>
      </c>
      <c r="F143" s="38" t="s">
        <v>21</v>
      </c>
      <c r="G143" s="76" t="s">
        <v>495</v>
      </c>
      <c r="H143" s="77" t="s">
        <v>496</v>
      </c>
      <c r="I143" s="45" t="s">
        <v>387</v>
      </c>
      <c r="J143" s="75">
        <v>4</v>
      </c>
      <c r="K143" s="78">
        <v>2120.71</v>
      </c>
      <c r="L143" s="79">
        <v>8482.84</v>
      </c>
      <c r="M143" s="42" t="s">
        <v>378</v>
      </c>
      <c r="N143" s="85">
        <v>44348</v>
      </c>
      <c r="O143" s="34" t="s">
        <v>383</v>
      </c>
    </row>
    <row r="144" spans="1:15" ht="18" hidden="1" customHeight="1" outlineLevel="1">
      <c r="A144" s="22">
        <v>150</v>
      </c>
      <c r="B144" s="70" t="s">
        <v>285</v>
      </c>
      <c r="C144" s="81">
        <v>44314</v>
      </c>
      <c r="D144" s="25" t="s">
        <v>372</v>
      </c>
      <c r="E144" s="71" t="s">
        <v>104</v>
      </c>
      <c r="F144" s="44" t="s">
        <v>442</v>
      </c>
      <c r="G144" s="71" t="s">
        <v>497</v>
      </c>
      <c r="H144" s="72" t="s">
        <v>498</v>
      </c>
      <c r="I144" s="26" t="s">
        <v>384</v>
      </c>
      <c r="J144" s="70">
        <v>2</v>
      </c>
      <c r="K144" s="73">
        <v>6329.25</v>
      </c>
      <c r="L144" s="74">
        <v>12658.5</v>
      </c>
      <c r="M144" s="31" t="s">
        <v>378</v>
      </c>
      <c r="N144" s="84">
        <v>44348</v>
      </c>
      <c r="O144" s="23" t="s">
        <v>383</v>
      </c>
    </row>
    <row r="145" spans="1:15" ht="18" hidden="1" customHeight="1" outlineLevel="1">
      <c r="A145" s="33">
        <v>151</v>
      </c>
      <c r="B145" s="75" t="s">
        <v>285</v>
      </c>
      <c r="C145" s="80">
        <v>44314</v>
      </c>
      <c r="D145" s="36" t="s">
        <v>372</v>
      </c>
      <c r="E145" s="76" t="s">
        <v>104</v>
      </c>
      <c r="F145" s="38" t="s">
        <v>442</v>
      </c>
      <c r="G145" s="76" t="s">
        <v>497</v>
      </c>
      <c r="H145" s="77" t="s">
        <v>498</v>
      </c>
      <c r="I145" s="37" t="s">
        <v>382</v>
      </c>
      <c r="J145" s="75">
        <v>1</v>
      </c>
      <c r="K145" s="78">
        <v>3958.7</v>
      </c>
      <c r="L145" s="79">
        <v>3958.7</v>
      </c>
      <c r="M145" s="42" t="s">
        <v>378</v>
      </c>
      <c r="N145" s="85">
        <v>44348</v>
      </c>
      <c r="O145" s="34" t="s">
        <v>383</v>
      </c>
    </row>
    <row r="146" spans="1:15" ht="18" hidden="1" customHeight="1" outlineLevel="1">
      <c r="A146" s="22">
        <v>152</v>
      </c>
      <c r="B146" s="70" t="s">
        <v>207</v>
      </c>
      <c r="C146" s="81">
        <v>44314</v>
      </c>
      <c r="D146" s="25" t="s">
        <v>372</v>
      </c>
      <c r="E146" s="71" t="s">
        <v>8</v>
      </c>
      <c r="F146" s="44" t="s">
        <v>75</v>
      </c>
      <c r="G146" s="71" t="s">
        <v>499</v>
      </c>
      <c r="H146" s="72" t="s">
        <v>500</v>
      </c>
      <c r="I146" s="48" t="s">
        <v>387</v>
      </c>
      <c r="J146" s="70">
        <v>2</v>
      </c>
      <c r="K146" s="73">
        <v>2120.71</v>
      </c>
      <c r="L146" s="74">
        <v>4241.42</v>
      </c>
      <c r="M146" s="31" t="s">
        <v>378</v>
      </c>
      <c r="N146" s="84">
        <v>44440</v>
      </c>
      <c r="O146" s="23" t="s">
        <v>383</v>
      </c>
    </row>
    <row r="147" spans="1:15" ht="18" hidden="1" customHeight="1" outlineLevel="1">
      <c r="A147" s="33">
        <v>153</v>
      </c>
      <c r="B147" s="75" t="s">
        <v>289</v>
      </c>
      <c r="C147" s="80">
        <v>44316</v>
      </c>
      <c r="D147" s="36" t="s">
        <v>372</v>
      </c>
      <c r="E147" s="76" t="s">
        <v>104</v>
      </c>
      <c r="F147" s="38" t="s">
        <v>442</v>
      </c>
      <c r="G147" s="76" t="s">
        <v>501</v>
      </c>
      <c r="H147" s="77" t="s">
        <v>502</v>
      </c>
      <c r="I147" s="45" t="s">
        <v>387</v>
      </c>
      <c r="J147" s="75">
        <v>4</v>
      </c>
      <c r="K147" s="78">
        <v>1893.38</v>
      </c>
      <c r="L147" s="79">
        <v>8482.84</v>
      </c>
      <c r="M147" s="42" t="s">
        <v>378</v>
      </c>
      <c r="N147" s="85">
        <v>44348</v>
      </c>
      <c r="O147" s="34" t="s">
        <v>383</v>
      </c>
    </row>
    <row r="148" spans="1:15" ht="18" hidden="1" customHeight="1" outlineLevel="1">
      <c r="A148" s="22">
        <v>154</v>
      </c>
      <c r="B148" s="70" t="s">
        <v>289</v>
      </c>
      <c r="C148" s="81">
        <v>44316</v>
      </c>
      <c r="D148" s="25" t="s">
        <v>372</v>
      </c>
      <c r="E148" s="71" t="s">
        <v>104</v>
      </c>
      <c r="F148" s="44" t="s">
        <v>442</v>
      </c>
      <c r="G148" s="71" t="s">
        <v>501</v>
      </c>
      <c r="H148" s="72" t="s">
        <v>502</v>
      </c>
      <c r="I148" s="26" t="s">
        <v>385</v>
      </c>
      <c r="J148" s="70">
        <v>6</v>
      </c>
      <c r="K148" s="73">
        <v>8413.2000000000007</v>
      </c>
      <c r="L148" s="74">
        <v>57518.04</v>
      </c>
      <c r="M148" s="31" t="s">
        <v>378</v>
      </c>
      <c r="N148" s="84">
        <v>44348</v>
      </c>
      <c r="O148" s="23" t="s">
        <v>383</v>
      </c>
    </row>
    <row r="149" spans="1:15" ht="18" hidden="1" customHeight="1" outlineLevel="1">
      <c r="A149" s="33">
        <v>155</v>
      </c>
      <c r="B149" s="75" t="s">
        <v>289</v>
      </c>
      <c r="C149" s="80">
        <v>44316</v>
      </c>
      <c r="D149" s="36" t="s">
        <v>372</v>
      </c>
      <c r="E149" s="76" t="s">
        <v>104</v>
      </c>
      <c r="F149" s="38" t="s">
        <v>442</v>
      </c>
      <c r="G149" s="76" t="s">
        <v>501</v>
      </c>
      <c r="H149" s="77" t="s">
        <v>502</v>
      </c>
      <c r="I149" s="37" t="s">
        <v>376</v>
      </c>
      <c r="J149" s="75">
        <v>2</v>
      </c>
      <c r="K149" s="78">
        <v>2600</v>
      </c>
      <c r="L149" s="79">
        <v>5200</v>
      </c>
      <c r="M149" s="42" t="s">
        <v>378</v>
      </c>
      <c r="N149" s="85">
        <v>44348</v>
      </c>
      <c r="O149" s="34" t="s">
        <v>379</v>
      </c>
    </row>
    <row r="150" spans="1:15" ht="18" hidden="1" customHeight="1" outlineLevel="1">
      <c r="A150" s="22">
        <v>156</v>
      </c>
      <c r="B150" s="70" t="s">
        <v>289</v>
      </c>
      <c r="C150" s="81">
        <v>44316</v>
      </c>
      <c r="D150" s="25" t="s">
        <v>372</v>
      </c>
      <c r="E150" s="71" t="s">
        <v>104</v>
      </c>
      <c r="F150" s="44" t="s">
        <v>442</v>
      </c>
      <c r="G150" s="71" t="s">
        <v>501</v>
      </c>
      <c r="H150" s="72" t="s">
        <v>502</v>
      </c>
      <c r="I150" s="26" t="s">
        <v>382</v>
      </c>
      <c r="J150" s="70">
        <v>4</v>
      </c>
      <c r="K150" s="73">
        <v>3582.9</v>
      </c>
      <c r="L150" s="74">
        <v>15834.8</v>
      </c>
      <c r="M150" s="31" t="s">
        <v>378</v>
      </c>
      <c r="N150" s="84">
        <v>44348</v>
      </c>
      <c r="O150" s="23" t="s">
        <v>383</v>
      </c>
    </row>
    <row r="151" spans="1:15" ht="18" hidden="1" customHeight="1" outlineLevel="1">
      <c r="A151" s="33">
        <v>157</v>
      </c>
      <c r="B151" s="75" t="s">
        <v>297</v>
      </c>
      <c r="C151" s="80">
        <v>44316</v>
      </c>
      <c r="D151" s="36" t="s">
        <v>372</v>
      </c>
      <c r="E151" s="76" t="s">
        <v>104</v>
      </c>
      <c r="F151" s="38" t="s">
        <v>442</v>
      </c>
      <c r="G151" s="76" t="s">
        <v>503</v>
      </c>
      <c r="H151" s="77" t="s">
        <v>504</v>
      </c>
      <c r="I151" s="37" t="s">
        <v>376</v>
      </c>
      <c r="J151" s="75">
        <v>2</v>
      </c>
      <c r="K151" s="78">
        <v>2600</v>
      </c>
      <c r="L151" s="79">
        <v>5200</v>
      </c>
      <c r="M151" s="42" t="s">
        <v>378</v>
      </c>
      <c r="N151" s="85">
        <v>44348</v>
      </c>
      <c r="O151" s="34" t="s">
        <v>379</v>
      </c>
    </row>
    <row r="152" spans="1:15" ht="18" hidden="1" customHeight="1" outlineLevel="1">
      <c r="A152" s="22">
        <v>158</v>
      </c>
      <c r="B152" s="70" t="s">
        <v>297</v>
      </c>
      <c r="C152" s="81">
        <v>44316</v>
      </c>
      <c r="D152" s="25" t="s">
        <v>372</v>
      </c>
      <c r="E152" s="71" t="s">
        <v>104</v>
      </c>
      <c r="F152" s="44" t="s">
        <v>442</v>
      </c>
      <c r="G152" s="71" t="s">
        <v>503</v>
      </c>
      <c r="H152" s="72" t="s">
        <v>504</v>
      </c>
      <c r="I152" s="48" t="s">
        <v>387</v>
      </c>
      <c r="J152" s="70">
        <v>4</v>
      </c>
      <c r="K152" s="73">
        <v>2120.71</v>
      </c>
      <c r="L152" s="74">
        <v>8482.84</v>
      </c>
      <c r="M152" s="31" t="s">
        <v>378</v>
      </c>
      <c r="N152" s="84">
        <v>44348</v>
      </c>
      <c r="O152" s="23" t="s">
        <v>383</v>
      </c>
    </row>
    <row r="153" spans="1:15" ht="18" hidden="1" customHeight="1" outlineLevel="1">
      <c r="A153" s="33">
        <v>159</v>
      </c>
      <c r="B153" s="75" t="s">
        <v>297</v>
      </c>
      <c r="C153" s="80">
        <v>44316</v>
      </c>
      <c r="D153" s="36" t="s">
        <v>372</v>
      </c>
      <c r="E153" s="76" t="s">
        <v>104</v>
      </c>
      <c r="F153" s="38" t="s">
        <v>442</v>
      </c>
      <c r="G153" s="76" t="s">
        <v>505</v>
      </c>
      <c r="H153" s="77" t="s">
        <v>506</v>
      </c>
      <c r="I153" s="37" t="s">
        <v>384</v>
      </c>
      <c r="J153" s="86">
        <v>4</v>
      </c>
      <c r="K153" s="78">
        <v>6329.25</v>
      </c>
      <c r="L153" s="79">
        <v>25317</v>
      </c>
      <c r="M153" s="42" t="s">
        <v>378</v>
      </c>
      <c r="N153" s="85">
        <v>44470</v>
      </c>
      <c r="O153" s="34" t="s">
        <v>383</v>
      </c>
    </row>
    <row r="154" spans="1:15" ht="18" hidden="1" customHeight="1" outlineLevel="1">
      <c r="A154" s="22">
        <v>160</v>
      </c>
      <c r="B154" s="70" t="s">
        <v>347</v>
      </c>
      <c r="C154" s="81">
        <v>44319</v>
      </c>
      <c r="D154" s="25" t="s">
        <v>372</v>
      </c>
      <c r="E154" s="71" t="s">
        <v>8</v>
      </c>
      <c r="F154" s="44" t="s">
        <v>75</v>
      </c>
      <c r="G154" s="71" t="s">
        <v>507</v>
      </c>
      <c r="H154" s="72" t="s">
        <v>508</v>
      </c>
      <c r="I154" s="26" t="s">
        <v>382</v>
      </c>
      <c r="J154" s="70">
        <v>5</v>
      </c>
      <c r="K154" s="73">
        <v>3582.9</v>
      </c>
      <c r="L154" s="74">
        <v>17914.5</v>
      </c>
      <c r="M154" s="31" t="s">
        <v>378</v>
      </c>
      <c r="N154" s="84">
        <v>44409</v>
      </c>
      <c r="O154" s="23" t="s">
        <v>383</v>
      </c>
    </row>
    <row r="155" spans="1:15" ht="18" hidden="1" customHeight="1" outlineLevel="1">
      <c r="A155" s="33">
        <v>161</v>
      </c>
      <c r="B155" s="75" t="s">
        <v>347</v>
      </c>
      <c r="C155" s="80">
        <v>44319</v>
      </c>
      <c r="D155" s="36" t="s">
        <v>372</v>
      </c>
      <c r="E155" s="76" t="s">
        <v>8</v>
      </c>
      <c r="F155" s="38" t="s">
        <v>75</v>
      </c>
      <c r="G155" s="76" t="s">
        <v>507</v>
      </c>
      <c r="H155" s="77" t="s">
        <v>508</v>
      </c>
      <c r="I155" s="37" t="s">
        <v>385</v>
      </c>
      <c r="J155" s="75">
        <v>2</v>
      </c>
      <c r="K155" s="78">
        <v>8413.2000000000007</v>
      </c>
      <c r="L155" s="79">
        <v>16826.400000000001</v>
      </c>
      <c r="M155" s="42" t="s">
        <v>378</v>
      </c>
      <c r="N155" s="85">
        <v>44409</v>
      </c>
      <c r="O155" s="34" t="s">
        <v>383</v>
      </c>
    </row>
    <row r="156" spans="1:15" ht="18" hidden="1" customHeight="1" outlineLevel="1">
      <c r="A156" s="22">
        <v>162</v>
      </c>
      <c r="B156" s="70" t="s">
        <v>313</v>
      </c>
      <c r="C156" s="81">
        <v>44319</v>
      </c>
      <c r="D156" s="25" t="s">
        <v>372</v>
      </c>
      <c r="E156" s="71" t="s">
        <v>41</v>
      </c>
      <c r="F156" s="27" t="s">
        <v>373</v>
      </c>
      <c r="G156" s="71" t="s">
        <v>509</v>
      </c>
      <c r="H156" s="72" t="s">
        <v>510</v>
      </c>
      <c r="I156" s="26" t="s">
        <v>382</v>
      </c>
      <c r="J156" s="70">
        <v>10</v>
      </c>
      <c r="K156" s="73">
        <v>3958.7</v>
      </c>
      <c r="L156" s="74">
        <v>39587</v>
      </c>
      <c r="M156" s="31" t="s">
        <v>378</v>
      </c>
      <c r="N156" s="84">
        <v>44440</v>
      </c>
      <c r="O156" s="23" t="s">
        <v>383</v>
      </c>
    </row>
    <row r="157" spans="1:15" ht="18" hidden="1" customHeight="1" outlineLevel="1">
      <c r="A157" s="33">
        <v>163</v>
      </c>
      <c r="B157" s="75" t="s">
        <v>313</v>
      </c>
      <c r="C157" s="80">
        <v>44319</v>
      </c>
      <c r="D157" s="36" t="s">
        <v>372</v>
      </c>
      <c r="E157" s="76" t="s">
        <v>41</v>
      </c>
      <c r="F157" s="60" t="s">
        <v>373</v>
      </c>
      <c r="G157" s="76" t="s">
        <v>509</v>
      </c>
      <c r="H157" s="77" t="s">
        <v>510</v>
      </c>
      <c r="I157" s="45" t="s">
        <v>387</v>
      </c>
      <c r="J157" s="75">
        <v>19</v>
      </c>
      <c r="K157" s="78">
        <v>2120.71</v>
      </c>
      <c r="L157" s="79">
        <v>40293.49</v>
      </c>
      <c r="M157" s="42" t="s">
        <v>378</v>
      </c>
      <c r="N157" s="85">
        <v>44440</v>
      </c>
      <c r="O157" s="34" t="s">
        <v>383</v>
      </c>
    </row>
    <row r="158" spans="1:15" ht="18" hidden="1" customHeight="1" outlineLevel="1">
      <c r="A158" s="22">
        <v>164</v>
      </c>
      <c r="B158" s="70" t="s">
        <v>313</v>
      </c>
      <c r="C158" s="81">
        <v>44319</v>
      </c>
      <c r="D158" s="25" t="s">
        <v>372</v>
      </c>
      <c r="E158" s="71" t="s">
        <v>41</v>
      </c>
      <c r="F158" s="27" t="s">
        <v>373</v>
      </c>
      <c r="G158" s="71" t="s">
        <v>509</v>
      </c>
      <c r="H158" s="72" t="s">
        <v>510</v>
      </c>
      <c r="I158" s="26" t="s">
        <v>384</v>
      </c>
      <c r="J158" s="70">
        <v>7</v>
      </c>
      <c r="K158" s="73">
        <v>6329.25</v>
      </c>
      <c r="L158" s="74">
        <v>44304.75</v>
      </c>
      <c r="M158" s="31" t="s">
        <v>378</v>
      </c>
      <c r="N158" s="84">
        <v>44440</v>
      </c>
      <c r="O158" s="23" t="s">
        <v>383</v>
      </c>
    </row>
    <row r="159" spans="1:15" ht="18" hidden="1" customHeight="1" outlineLevel="1">
      <c r="A159" s="33">
        <v>165</v>
      </c>
      <c r="B159" s="75" t="s">
        <v>313</v>
      </c>
      <c r="C159" s="80">
        <v>44319</v>
      </c>
      <c r="D159" s="36" t="s">
        <v>372</v>
      </c>
      <c r="E159" s="76" t="s">
        <v>41</v>
      </c>
      <c r="F159" s="60" t="s">
        <v>373</v>
      </c>
      <c r="G159" s="76" t="s">
        <v>509</v>
      </c>
      <c r="H159" s="77" t="s">
        <v>510</v>
      </c>
      <c r="I159" s="37" t="s">
        <v>376</v>
      </c>
      <c r="J159" s="75">
        <v>2</v>
      </c>
      <c r="K159" s="78">
        <v>2600</v>
      </c>
      <c r="L159" s="79">
        <v>5200</v>
      </c>
      <c r="M159" s="42" t="s">
        <v>378</v>
      </c>
      <c r="N159" s="85">
        <v>44440</v>
      </c>
      <c r="O159" s="34" t="s">
        <v>379</v>
      </c>
    </row>
    <row r="160" spans="1:15" ht="18" hidden="1" customHeight="1" outlineLevel="1">
      <c r="A160" s="22">
        <v>166</v>
      </c>
      <c r="B160" s="70" t="s">
        <v>127</v>
      </c>
      <c r="C160" s="81">
        <v>44320</v>
      </c>
      <c r="D160" s="25" t="s">
        <v>372</v>
      </c>
      <c r="E160" s="71" t="s">
        <v>4</v>
      </c>
      <c r="F160" s="44" t="s">
        <v>32</v>
      </c>
      <c r="G160" s="71" t="s">
        <v>511</v>
      </c>
      <c r="H160" s="72" t="s">
        <v>512</v>
      </c>
      <c r="I160" s="26" t="s">
        <v>385</v>
      </c>
      <c r="J160" s="70">
        <v>6</v>
      </c>
      <c r="K160" s="73">
        <v>9586.34</v>
      </c>
      <c r="L160" s="74">
        <v>57518.04</v>
      </c>
      <c r="M160" s="31" t="s">
        <v>378</v>
      </c>
      <c r="N160" s="84">
        <v>44440</v>
      </c>
      <c r="O160" s="23" t="s">
        <v>383</v>
      </c>
    </row>
    <row r="161" spans="1:15" ht="18" hidden="1" customHeight="1" outlineLevel="1">
      <c r="A161" s="33">
        <v>167</v>
      </c>
      <c r="B161" s="75" t="s">
        <v>127</v>
      </c>
      <c r="C161" s="80">
        <v>44320</v>
      </c>
      <c r="D161" s="36" t="s">
        <v>372</v>
      </c>
      <c r="E161" s="76" t="s">
        <v>4</v>
      </c>
      <c r="F161" s="38" t="s">
        <v>32</v>
      </c>
      <c r="G161" s="76" t="s">
        <v>511</v>
      </c>
      <c r="H161" s="77" t="s">
        <v>512</v>
      </c>
      <c r="I161" s="45" t="s">
        <v>387</v>
      </c>
      <c r="J161" s="75">
        <v>2</v>
      </c>
      <c r="K161" s="78">
        <v>2120.71</v>
      </c>
      <c r="L161" s="79">
        <v>4241.42</v>
      </c>
      <c r="M161" s="42" t="s">
        <v>378</v>
      </c>
      <c r="N161" s="85">
        <v>44440</v>
      </c>
      <c r="O161" s="34" t="s">
        <v>383</v>
      </c>
    </row>
    <row r="162" spans="1:15" ht="18" hidden="1" customHeight="1" outlineLevel="1">
      <c r="A162" s="22">
        <v>168</v>
      </c>
      <c r="B162" s="70" t="s">
        <v>127</v>
      </c>
      <c r="C162" s="81">
        <v>44320</v>
      </c>
      <c r="D162" s="25" t="s">
        <v>372</v>
      </c>
      <c r="E162" s="71" t="s">
        <v>4</v>
      </c>
      <c r="F162" s="44" t="s">
        <v>32</v>
      </c>
      <c r="G162" s="71" t="s">
        <v>511</v>
      </c>
      <c r="H162" s="72" t="s">
        <v>512</v>
      </c>
      <c r="I162" s="26" t="s">
        <v>376</v>
      </c>
      <c r="J162" s="70">
        <v>1</v>
      </c>
      <c r="K162" s="73">
        <v>2600</v>
      </c>
      <c r="L162" s="74">
        <v>2600</v>
      </c>
      <c r="M162" s="31" t="s">
        <v>378</v>
      </c>
      <c r="N162" s="84">
        <v>44440</v>
      </c>
      <c r="O162" s="23" t="s">
        <v>379</v>
      </c>
    </row>
    <row r="163" spans="1:15" ht="18" hidden="1" customHeight="1" outlineLevel="1">
      <c r="A163" s="33">
        <v>169</v>
      </c>
      <c r="B163" s="75" t="s">
        <v>40</v>
      </c>
      <c r="C163" s="80">
        <v>44320</v>
      </c>
      <c r="D163" s="36" t="s">
        <v>372</v>
      </c>
      <c r="E163" s="76" t="s">
        <v>41</v>
      </c>
      <c r="F163" s="60" t="s">
        <v>373</v>
      </c>
      <c r="G163" s="76" t="s">
        <v>513</v>
      </c>
      <c r="H163" s="77" t="s">
        <v>514</v>
      </c>
      <c r="I163" s="37" t="s">
        <v>385</v>
      </c>
      <c r="J163" s="75">
        <v>2</v>
      </c>
      <c r="K163" s="78">
        <v>9586.34</v>
      </c>
      <c r="L163" s="79">
        <v>19172.68</v>
      </c>
      <c r="M163" s="42" t="s">
        <v>378</v>
      </c>
      <c r="N163" s="85">
        <v>44440</v>
      </c>
      <c r="O163" s="34" t="s">
        <v>383</v>
      </c>
    </row>
    <row r="164" spans="1:15" ht="18" hidden="1" customHeight="1" outlineLevel="1">
      <c r="A164" s="22">
        <v>170</v>
      </c>
      <c r="B164" s="70" t="s">
        <v>40</v>
      </c>
      <c r="C164" s="81">
        <v>44320</v>
      </c>
      <c r="D164" s="25" t="s">
        <v>372</v>
      </c>
      <c r="E164" s="71" t="s">
        <v>41</v>
      </c>
      <c r="F164" s="27" t="s">
        <v>373</v>
      </c>
      <c r="G164" s="71" t="s">
        <v>513</v>
      </c>
      <c r="H164" s="72" t="s">
        <v>514</v>
      </c>
      <c r="I164" s="48" t="s">
        <v>387</v>
      </c>
      <c r="J164" s="70">
        <v>1</v>
      </c>
      <c r="K164" s="73">
        <v>2120.71</v>
      </c>
      <c r="L164" s="74">
        <v>2120.71</v>
      </c>
      <c r="M164" s="31" t="s">
        <v>378</v>
      </c>
      <c r="N164" s="84">
        <v>44440</v>
      </c>
      <c r="O164" s="23" t="s">
        <v>383</v>
      </c>
    </row>
    <row r="165" spans="1:15" ht="18" hidden="1" customHeight="1" outlineLevel="1">
      <c r="A165" s="33">
        <v>171</v>
      </c>
      <c r="B165" s="75" t="s">
        <v>40</v>
      </c>
      <c r="C165" s="80">
        <v>44320</v>
      </c>
      <c r="D165" s="36" t="s">
        <v>372</v>
      </c>
      <c r="E165" s="76" t="s">
        <v>41</v>
      </c>
      <c r="F165" s="60" t="s">
        <v>373</v>
      </c>
      <c r="G165" s="76" t="s">
        <v>513</v>
      </c>
      <c r="H165" s="77" t="s">
        <v>514</v>
      </c>
      <c r="I165" s="37" t="s">
        <v>384</v>
      </c>
      <c r="J165" s="75">
        <v>1</v>
      </c>
      <c r="K165" s="78">
        <v>5792.18</v>
      </c>
      <c r="L165" s="79">
        <v>5792.18</v>
      </c>
      <c r="M165" s="42" t="s">
        <v>378</v>
      </c>
      <c r="N165" s="85">
        <v>44440</v>
      </c>
      <c r="O165" s="34" t="s">
        <v>383</v>
      </c>
    </row>
    <row r="166" spans="1:15" ht="18" hidden="1" customHeight="1" outlineLevel="1">
      <c r="A166" s="22">
        <v>172</v>
      </c>
      <c r="B166" s="70" t="s">
        <v>40</v>
      </c>
      <c r="C166" s="81">
        <v>44320</v>
      </c>
      <c r="D166" s="25" t="s">
        <v>372</v>
      </c>
      <c r="E166" s="71" t="s">
        <v>41</v>
      </c>
      <c r="F166" s="27" t="s">
        <v>373</v>
      </c>
      <c r="G166" s="71" t="s">
        <v>515</v>
      </c>
      <c r="H166" s="72" t="s">
        <v>514</v>
      </c>
      <c r="I166" s="26" t="s">
        <v>382</v>
      </c>
      <c r="J166" s="70">
        <v>1</v>
      </c>
      <c r="K166" s="73">
        <v>3958.7</v>
      </c>
      <c r="L166" s="74">
        <v>3958.7</v>
      </c>
      <c r="M166" s="31" t="s">
        <v>378</v>
      </c>
      <c r="N166" s="84">
        <v>44440</v>
      </c>
      <c r="O166" s="23" t="s">
        <v>383</v>
      </c>
    </row>
    <row r="167" spans="1:15" ht="18" hidden="1" customHeight="1" outlineLevel="1">
      <c r="A167" s="33">
        <v>173</v>
      </c>
      <c r="B167" s="75" t="s">
        <v>181</v>
      </c>
      <c r="C167" s="80">
        <v>44321</v>
      </c>
      <c r="D167" s="36" t="s">
        <v>372</v>
      </c>
      <c r="E167" s="76" t="s">
        <v>41</v>
      </c>
      <c r="F167" s="60" t="s">
        <v>373</v>
      </c>
      <c r="G167" s="76" t="s">
        <v>516</v>
      </c>
      <c r="H167" s="77" t="s">
        <v>517</v>
      </c>
      <c r="I167" s="45" t="s">
        <v>387</v>
      </c>
      <c r="J167" s="75">
        <v>3</v>
      </c>
      <c r="K167" s="78">
        <v>2120.71</v>
      </c>
      <c r="L167" s="79">
        <v>6362.13</v>
      </c>
      <c r="M167" s="42" t="s">
        <v>378</v>
      </c>
      <c r="N167" s="85">
        <v>44409</v>
      </c>
      <c r="O167" s="34" t="s">
        <v>383</v>
      </c>
    </row>
    <row r="168" spans="1:15" ht="18" hidden="1" customHeight="1" outlineLevel="1">
      <c r="A168" s="22">
        <v>174</v>
      </c>
      <c r="B168" s="70" t="s">
        <v>221</v>
      </c>
      <c r="C168" s="81">
        <v>44321</v>
      </c>
      <c r="D168" s="25" t="s">
        <v>372</v>
      </c>
      <c r="E168" s="71" t="s">
        <v>104</v>
      </c>
      <c r="F168" s="44" t="s">
        <v>442</v>
      </c>
      <c r="G168" s="71" t="s">
        <v>518</v>
      </c>
      <c r="H168" s="72" t="s">
        <v>519</v>
      </c>
      <c r="I168" s="26" t="s">
        <v>385</v>
      </c>
      <c r="J168" s="70">
        <v>10</v>
      </c>
      <c r="K168" s="73">
        <v>8413.2000000000007</v>
      </c>
      <c r="L168" s="74">
        <v>84132</v>
      </c>
      <c r="M168" s="31" t="s">
        <v>378</v>
      </c>
      <c r="N168" s="84">
        <v>44378</v>
      </c>
      <c r="O168" s="23" t="s">
        <v>383</v>
      </c>
    </row>
    <row r="169" spans="1:15" ht="18" hidden="1" customHeight="1" outlineLevel="1">
      <c r="A169" s="33">
        <v>175</v>
      </c>
      <c r="B169" s="75" t="s">
        <v>305</v>
      </c>
      <c r="C169" s="80">
        <v>44321</v>
      </c>
      <c r="D169" s="36" t="s">
        <v>372</v>
      </c>
      <c r="E169" s="76" t="s">
        <v>8</v>
      </c>
      <c r="F169" s="38" t="s">
        <v>75</v>
      </c>
      <c r="G169" s="76" t="s">
        <v>520</v>
      </c>
      <c r="H169" s="77" t="s">
        <v>521</v>
      </c>
      <c r="I169" s="45" t="s">
        <v>387</v>
      </c>
      <c r="J169" s="75">
        <v>2</v>
      </c>
      <c r="K169" s="78">
        <v>2120.71</v>
      </c>
      <c r="L169" s="79">
        <v>4241.42</v>
      </c>
      <c r="M169" s="42" t="s">
        <v>378</v>
      </c>
      <c r="N169" s="85">
        <v>44348</v>
      </c>
      <c r="O169" s="34" t="s">
        <v>383</v>
      </c>
    </row>
    <row r="170" spans="1:15" ht="18" hidden="1" customHeight="1" outlineLevel="1">
      <c r="A170" s="22">
        <v>176</v>
      </c>
      <c r="B170" s="70" t="s">
        <v>321</v>
      </c>
      <c r="C170" s="81">
        <v>44316</v>
      </c>
      <c r="D170" s="25" t="s">
        <v>372</v>
      </c>
      <c r="E170" s="71" t="s">
        <v>104</v>
      </c>
      <c r="F170" s="44" t="s">
        <v>442</v>
      </c>
      <c r="G170" s="71" t="s">
        <v>522</v>
      </c>
      <c r="H170" s="72" t="s">
        <v>523</v>
      </c>
      <c r="I170" s="26" t="s">
        <v>385</v>
      </c>
      <c r="J170" s="70">
        <v>17</v>
      </c>
      <c r="K170" s="73">
        <v>9586.34</v>
      </c>
      <c r="L170" s="74">
        <v>162967.78</v>
      </c>
      <c r="M170" s="31" t="s">
        <v>378</v>
      </c>
      <c r="N170" s="84">
        <v>44470</v>
      </c>
      <c r="O170" s="23" t="s">
        <v>383</v>
      </c>
    </row>
    <row r="171" spans="1:15" ht="18" hidden="1" customHeight="1" outlineLevel="1">
      <c r="A171" s="33">
        <v>177</v>
      </c>
      <c r="B171" s="75" t="s">
        <v>321</v>
      </c>
      <c r="C171" s="80">
        <v>44316</v>
      </c>
      <c r="D171" s="36" t="s">
        <v>372</v>
      </c>
      <c r="E171" s="76" t="s">
        <v>104</v>
      </c>
      <c r="F171" s="38" t="s">
        <v>442</v>
      </c>
      <c r="G171" s="76" t="s">
        <v>522</v>
      </c>
      <c r="H171" s="77" t="s">
        <v>523</v>
      </c>
      <c r="I171" s="45" t="s">
        <v>387</v>
      </c>
      <c r="J171" s="75">
        <v>2</v>
      </c>
      <c r="K171" s="78">
        <v>2120.71</v>
      </c>
      <c r="L171" s="79">
        <v>4241.42</v>
      </c>
      <c r="M171" s="42" t="s">
        <v>378</v>
      </c>
      <c r="N171" s="85">
        <v>44470</v>
      </c>
      <c r="O171" s="34" t="s">
        <v>383</v>
      </c>
    </row>
    <row r="172" spans="1:15" ht="18" hidden="1" customHeight="1" outlineLevel="1">
      <c r="A172" s="22">
        <v>178</v>
      </c>
      <c r="B172" s="70" t="s">
        <v>147</v>
      </c>
      <c r="C172" s="81">
        <v>44427</v>
      </c>
      <c r="D172" s="25" t="s">
        <v>372</v>
      </c>
      <c r="E172" s="71" t="s">
        <v>8</v>
      </c>
      <c r="F172" s="44" t="s">
        <v>75</v>
      </c>
      <c r="G172" s="71" t="s">
        <v>524</v>
      </c>
      <c r="H172" s="72" t="s">
        <v>525</v>
      </c>
      <c r="I172" s="26" t="s">
        <v>382</v>
      </c>
      <c r="J172" s="70">
        <v>2</v>
      </c>
      <c r="K172" s="73">
        <v>3958.7</v>
      </c>
      <c r="L172" s="74">
        <v>7917.4</v>
      </c>
      <c r="M172" s="31" t="s">
        <v>378</v>
      </c>
      <c r="N172" s="84">
        <v>44409</v>
      </c>
      <c r="O172" s="23" t="s">
        <v>383</v>
      </c>
    </row>
    <row r="173" spans="1:15" ht="18" hidden="1" customHeight="1" outlineLevel="1">
      <c r="A173" s="33">
        <v>179</v>
      </c>
      <c r="B173" s="75" t="s">
        <v>147</v>
      </c>
      <c r="C173" s="80">
        <v>44427</v>
      </c>
      <c r="D173" s="36" t="s">
        <v>372</v>
      </c>
      <c r="E173" s="76" t="s">
        <v>8</v>
      </c>
      <c r="F173" s="38" t="s">
        <v>75</v>
      </c>
      <c r="G173" s="76" t="s">
        <v>524</v>
      </c>
      <c r="H173" s="77" t="s">
        <v>525</v>
      </c>
      <c r="I173" s="37" t="s">
        <v>384</v>
      </c>
      <c r="J173" s="75">
        <v>3</v>
      </c>
      <c r="K173" s="78">
        <v>6329.25</v>
      </c>
      <c r="L173" s="79">
        <v>18987.75</v>
      </c>
      <c r="M173" s="42" t="s">
        <v>378</v>
      </c>
      <c r="N173" s="85">
        <v>44409</v>
      </c>
      <c r="O173" s="34" t="s">
        <v>383</v>
      </c>
    </row>
    <row r="174" spans="1:15" ht="18" hidden="1" customHeight="1" outlineLevel="1">
      <c r="A174" s="22">
        <v>180</v>
      </c>
      <c r="B174" s="70" t="s">
        <v>305</v>
      </c>
      <c r="C174" s="81">
        <v>44321</v>
      </c>
      <c r="D174" s="25" t="s">
        <v>372</v>
      </c>
      <c r="E174" s="71" t="s">
        <v>8</v>
      </c>
      <c r="F174" s="44" t="s">
        <v>75</v>
      </c>
      <c r="G174" s="71" t="s">
        <v>520</v>
      </c>
      <c r="H174" s="72" t="s">
        <v>521</v>
      </c>
      <c r="I174" s="26" t="s">
        <v>382</v>
      </c>
      <c r="J174" s="70">
        <v>1</v>
      </c>
      <c r="K174" s="73">
        <v>3958.7</v>
      </c>
      <c r="L174" s="74">
        <v>3958.7</v>
      </c>
      <c r="M174" s="31" t="s">
        <v>378</v>
      </c>
      <c r="N174" s="84">
        <v>44409</v>
      </c>
      <c r="O174" s="23" t="s">
        <v>383</v>
      </c>
    </row>
    <row r="175" spans="1:15" ht="18" hidden="1" customHeight="1" outlineLevel="1">
      <c r="A175" s="33">
        <v>181</v>
      </c>
      <c r="B175" s="75" t="s">
        <v>321</v>
      </c>
      <c r="C175" s="80">
        <v>44316</v>
      </c>
      <c r="D175" s="36" t="s">
        <v>372</v>
      </c>
      <c r="E175" s="76" t="s">
        <v>104</v>
      </c>
      <c r="F175" s="38" t="s">
        <v>442</v>
      </c>
      <c r="G175" s="76" t="s">
        <v>526</v>
      </c>
      <c r="H175" s="77" t="s">
        <v>523</v>
      </c>
      <c r="I175" s="37" t="s">
        <v>376</v>
      </c>
      <c r="J175" s="75">
        <v>1</v>
      </c>
      <c r="K175" s="78">
        <v>2600</v>
      </c>
      <c r="L175" s="79">
        <v>2600</v>
      </c>
      <c r="M175" s="42" t="s">
        <v>378</v>
      </c>
      <c r="N175" s="85">
        <v>44470</v>
      </c>
      <c r="O175" s="34" t="s">
        <v>379</v>
      </c>
    </row>
    <row r="176" spans="1:15" ht="18" hidden="1" customHeight="1" outlineLevel="1">
      <c r="A176" s="22">
        <v>182</v>
      </c>
      <c r="B176" s="70" t="s">
        <v>181</v>
      </c>
      <c r="C176" s="81">
        <v>44321</v>
      </c>
      <c r="D176" s="25" t="s">
        <v>372</v>
      </c>
      <c r="E176" s="71" t="s">
        <v>41</v>
      </c>
      <c r="F176" s="27" t="s">
        <v>373</v>
      </c>
      <c r="G176" s="71" t="s">
        <v>516</v>
      </c>
      <c r="H176" s="72" t="s">
        <v>517</v>
      </c>
      <c r="I176" s="26" t="s">
        <v>382</v>
      </c>
      <c r="J176" s="70">
        <v>14</v>
      </c>
      <c r="K176" s="73">
        <v>3958.7</v>
      </c>
      <c r="L176" s="74">
        <v>55421.799999999996</v>
      </c>
      <c r="M176" s="31" t="s">
        <v>378</v>
      </c>
      <c r="N176" s="84">
        <v>44409</v>
      </c>
      <c r="O176" s="23" t="s">
        <v>383</v>
      </c>
    </row>
    <row r="177" spans="1:15" ht="18" hidden="1" customHeight="1" outlineLevel="1">
      <c r="A177" s="33">
        <v>183</v>
      </c>
      <c r="B177" s="75" t="s">
        <v>181</v>
      </c>
      <c r="C177" s="80">
        <v>44321</v>
      </c>
      <c r="D177" s="36" t="s">
        <v>372</v>
      </c>
      <c r="E177" s="76" t="s">
        <v>41</v>
      </c>
      <c r="F177" s="60" t="s">
        <v>373</v>
      </c>
      <c r="G177" s="76" t="s">
        <v>516</v>
      </c>
      <c r="H177" s="77" t="s">
        <v>517</v>
      </c>
      <c r="I177" s="37" t="s">
        <v>376</v>
      </c>
      <c r="J177" s="75">
        <v>1</v>
      </c>
      <c r="K177" s="78">
        <v>2600</v>
      </c>
      <c r="L177" s="79">
        <v>2600</v>
      </c>
      <c r="M177" s="42" t="s">
        <v>378</v>
      </c>
      <c r="N177" s="85">
        <v>44409</v>
      </c>
      <c r="O177" s="34" t="s">
        <v>379</v>
      </c>
    </row>
    <row r="178" spans="1:15" ht="18" hidden="1" customHeight="1" outlineLevel="1">
      <c r="A178" s="22">
        <v>184</v>
      </c>
      <c r="B178" s="70" t="s">
        <v>150</v>
      </c>
      <c r="C178" s="81">
        <v>44321</v>
      </c>
      <c r="D178" s="25" t="s">
        <v>372</v>
      </c>
      <c r="E178" s="71" t="s">
        <v>8</v>
      </c>
      <c r="F178" s="44" t="s">
        <v>75</v>
      </c>
      <c r="G178" s="71" t="s">
        <v>527</v>
      </c>
      <c r="H178" s="72" t="s">
        <v>528</v>
      </c>
      <c r="I178" s="48" t="s">
        <v>387</v>
      </c>
      <c r="J178" s="70">
        <v>1</v>
      </c>
      <c r="K178" s="73">
        <v>2120.71</v>
      </c>
      <c r="L178" s="74">
        <v>2120.71</v>
      </c>
      <c r="M178" s="31" t="s">
        <v>378</v>
      </c>
      <c r="N178" s="84">
        <v>44440</v>
      </c>
      <c r="O178" s="23" t="s">
        <v>383</v>
      </c>
    </row>
    <row r="179" spans="1:15" ht="18" hidden="1" customHeight="1" outlineLevel="1">
      <c r="A179" s="33">
        <v>185</v>
      </c>
      <c r="B179" s="75" t="s">
        <v>150</v>
      </c>
      <c r="C179" s="80">
        <v>44321</v>
      </c>
      <c r="D179" s="36" t="s">
        <v>372</v>
      </c>
      <c r="E179" s="76" t="s">
        <v>8</v>
      </c>
      <c r="F179" s="38" t="s">
        <v>75</v>
      </c>
      <c r="G179" s="76" t="s">
        <v>527</v>
      </c>
      <c r="H179" s="77" t="s">
        <v>528</v>
      </c>
      <c r="I179" s="37" t="s">
        <v>382</v>
      </c>
      <c r="J179" s="75">
        <v>1</v>
      </c>
      <c r="K179" s="78">
        <v>3958.7</v>
      </c>
      <c r="L179" s="79">
        <v>3958.7</v>
      </c>
      <c r="M179" s="42" t="s">
        <v>378</v>
      </c>
      <c r="N179" s="85">
        <v>44440</v>
      </c>
      <c r="O179" s="34" t="s">
        <v>383</v>
      </c>
    </row>
    <row r="180" spans="1:15" ht="18" hidden="1" customHeight="1" outlineLevel="1">
      <c r="A180" s="22">
        <v>186</v>
      </c>
      <c r="B180" s="70" t="s">
        <v>354</v>
      </c>
      <c r="C180" s="81">
        <v>44321</v>
      </c>
      <c r="D180" s="25" t="s">
        <v>372</v>
      </c>
      <c r="E180" s="71" t="s">
        <v>8</v>
      </c>
      <c r="F180" s="44" t="s">
        <v>75</v>
      </c>
      <c r="G180" s="71" t="s">
        <v>529</v>
      </c>
      <c r="H180" s="72" t="s">
        <v>530</v>
      </c>
      <c r="I180" s="26" t="s">
        <v>384</v>
      </c>
      <c r="J180" s="70">
        <v>1</v>
      </c>
      <c r="K180" s="73">
        <v>6329.25</v>
      </c>
      <c r="L180" s="74">
        <v>6329.25</v>
      </c>
      <c r="M180" s="31" t="s">
        <v>378</v>
      </c>
      <c r="N180" s="84">
        <v>44440</v>
      </c>
      <c r="O180" s="23" t="s">
        <v>383</v>
      </c>
    </row>
    <row r="181" spans="1:15" ht="18" hidden="1" customHeight="1" outlineLevel="1">
      <c r="A181" s="33">
        <v>187</v>
      </c>
      <c r="B181" s="75" t="s">
        <v>354</v>
      </c>
      <c r="C181" s="80">
        <v>44321</v>
      </c>
      <c r="D181" s="36" t="s">
        <v>372</v>
      </c>
      <c r="E181" s="76" t="s">
        <v>8</v>
      </c>
      <c r="F181" s="38" t="s">
        <v>75</v>
      </c>
      <c r="G181" s="76" t="s">
        <v>529</v>
      </c>
      <c r="H181" s="77" t="s">
        <v>530</v>
      </c>
      <c r="I181" s="45" t="s">
        <v>387</v>
      </c>
      <c r="J181" s="75">
        <v>3</v>
      </c>
      <c r="K181" s="78">
        <v>2120.71</v>
      </c>
      <c r="L181" s="79">
        <v>6362.13</v>
      </c>
      <c r="M181" s="42" t="s">
        <v>378</v>
      </c>
      <c r="N181" s="85">
        <v>44440</v>
      </c>
      <c r="O181" s="34" t="s">
        <v>383</v>
      </c>
    </row>
    <row r="182" spans="1:15" ht="18" hidden="1" customHeight="1" outlineLevel="1">
      <c r="A182" s="22">
        <v>188</v>
      </c>
      <c r="B182" s="70" t="s">
        <v>354</v>
      </c>
      <c r="C182" s="81">
        <v>44321</v>
      </c>
      <c r="D182" s="25" t="s">
        <v>372</v>
      </c>
      <c r="E182" s="71" t="s">
        <v>8</v>
      </c>
      <c r="F182" s="44" t="s">
        <v>75</v>
      </c>
      <c r="G182" s="71" t="s">
        <v>529</v>
      </c>
      <c r="H182" s="72" t="s">
        <v>530</v>
      </c>
      <c r="I182" s="26" t="s">
        <v>382</v>
      </c>
      <c r="J182" s="70">
        <v>2</v>
      </c>
      <c r="K182" s="73">
        <v>3958.7</v>
      </c>
      <c r="L182" s="74">
        <v>7917.4</v>
      </c>
      <c r="M182" s="31" t="s">
        <v>378</v>
      </c>
      <c r="N182" s="84">
        <v>44440</v>
      </c>
      <c r="O182" s="23" t="s">
        <v>383</v>
      </c>
    </row>
    <row r="183" spans="1:15" ht="18" hidden="1" customHeight="1" outlineLevel="1">
      <c r="A183" s="33">
        <v>189</v>
      </c>
      <c r="B183" s="75" t="s">
        <v>330</v>
      </c>
      <c r="C183" s="80">
        <v>44321</v>
      </c>
      <c r="D183" s="36" t="s">
        <v>372</v>
      </c>
      <c r="E183" s="76" t="s">
        <v>104</v>
      </c>
      <c r="F183" s="38" t="s">
        <v>442</v>
      </c>
      <c r="G183" s="76" t="s">
        <v>531</v>
      </c>
      <c r="H183" s="77" t="s">
        <v>532</v>
      </c>
      <c r="I183" s="37" t="s">
        <v>376</v>
      </c>
      <c r="J183" s="75">
        <v>2</v>
      </c>
      <c r="K183" s="78">
        <v>2600</v>
      </c>
      <c r="L183" s="79">
        <v>5200</v>
      </c>
      <c r="M183" s="42" t="s">
        <v>378</v>
      </c>
      <c r="N183" s="85">
        <v>44348</v>
      </c>
      <c r="O183" s="34" t="s">
        <v>379</v>
      </c>
    </row>
    <row r="184" spans="1:15" ht="18" hidden="1" customHeight="1" outlineLevel="1">
      <c r="A184" s="22">
        <v>190</v>
      </c>
      <c r="B184" s="70" t="s">
        <v>330</v>
      </c>
      <c r="C184" s="81">
        <v>44321</v>
      </c>
      <c r="D184" s="25" t="s">
        <v>372</v>
      </c>
      <c r="E184" s="71" t="s">
        <v>104</v>
      </c>
      <c r="F184" s="44" t="s">
        <v>442</v>
      </c>
      <c r="G184" s="71" t="s">
        <v>531</v>
      </c>
      <c r="H184" s="72" t="s">
        <v>532</v>
      </c>
      <c r="I184" s="48" t="s">
        <v>387</v>
      </c>
      <c r="J184" s="70">
        <v>4</v>
      </c>
      <c r="K184" s="73">
        <v>2120.71</v>
      </c>
      <c r="L184" s="74">
        <v>8482.84</v>
      </c>
      <c r="M184" s="31" t="s">
        <v>378</v>
      </c>
      <c r="N184" s="84">
        <v>44348</v>
      </c>
      <c r="O184" s="23" t="s">
        <v>383</v>
      </c>
    </row>
    <row r="185" spans="1:15" ht="18" hidden="1" customHeight="1" outlineLevel="1">
      <c r="A185" s="33">
        <v>191</v>
      </c>
      <c r="B185" s="75" t="s">
        <v>113</v>
      </c>
      <c r="C185" s="80">
        <v>44322</v>
      </c>
      <c r="D185" s="36" t="s">
        <v>372</v>
      </c>
      <c r="E185" s="76" t="s">
        <v>104</v>
      </c>
      <c r="F185" s="38" t="s">
        <v>442</v>
      </c>
      <c r="G185" s="76" t="s">
        <v>533</v>
      </c>
      <c r="H185" s="77" t="s">
        <v>534</v>
      </c>
      <c r="I185" s="45" t="s">
        <v>387</v>
      </c>
      <c r="J185" s="75">
        <v>4</v>
      </c>
      <c r="K185" s="78">
        <v>2120.71</v>
      </c>
      <c r="L185" s="79">
        <v>8482.84</v>
      </c>
      <c r="M185" s="42" t="s">
        <v>378</v>
      </c>
      <c r="N185" s="85">
        <v>44409</v>
      </c>
      <c r="O185" s="34" t="s">
        <v>383</v>
      </c>
    </row>
    <row r="186" spans="1:15" ht="18" hidden="1" customHeight="1" outlineLevel="1">
      <c r="A186" s="22">
        <v>192</v>
      </c>
      <c r="B186" s="70" t="s">
        <v>113</v>
      </c>
      <c r="C186" s="81">
        <v>44322</v>
      </c>
      <c r="D186" s="25" t="s">
        <v>372</v>
      </c>
      <c r="E186" s="71" t="s">
        <v>104</v>
      </c>
      <c r="F186" s="44" t="s">
        <v>442</v>
      </c>
      <c r="G186" s="71" t="s">
        <v>533</v>
      </c>
      <c r="H186" s="72" t="s">
        <v>534</v>
      </c>
      <c r="I186" s="26" t="s">
        <v>385</v>
      </c>
      <c r="J186" s="70">
        <v>3</v>
      </c>
      <c r="K186" s="73">
        <v>9586.34</v>
      </c>
      <c r="L186" s="74">
        <v>28759.02</v>
      </c>
      <c r="M186" s="31" t="s">
        <v>378</v>
      </c>
      <c r="N186" s="84">
        <v>44409</v>
      </c>
      <c r="O186" s="23" t="s">
        <v>383</v>
      </c>
    </row>
    <row r="187" spans="1:15" ht="18" hidden="1" customHeight="1" outlineLevel="1">
      <c r="A187" s="33">
        <v>193</v>
      </c>
      <c r="B187" s="75" t="s">
        <v>113</v>
      </c>
      <c r="C187" s="80">
        <v>44322</v>
      </c>
      <c r="D187" s="36" t="s">
        <v>372</v>
      </c>
      <c r="E187" s="76" t="s">
        <v>104</v>
      </c>
      <c r="F187" s="38" t="s">
        <v>442</v>
      </c>
      <c r="G187" s="76" t="s">
        <v>533</v>
      </c>
      <c r="H187" s="77" t="s">
        <v>534</v>
      </c>
      <c r="I187" s="37" t="s">
        <v>382</v>
      </c>
      <c r="J187" s="75">
        <v>5</v>
      </c>
      <c r="K187" s="78">
        <v>3958.7</v>
      </c>
      <c r="L187" s="79">
        <v>19793.5</v>
      </c>
      <c r="M187" s="42" t="s">
        <v>378</v>
      </c>
      <c r="N187" s="85">
        <v>44409</v>
      </c>
      <c r="O187" s="34" t="s">
        <v>383</v>
      </c>
    </row>
    <row r="188" spans="1:15" ht="18" hidden="1" customHeight="1" outlineLevel="1">
      <c r="A188" s="22">
        <v>194</v>
      </c>
      <c r="B188" s="70" t="s">
        <v>40</v>
      </c>
      <c r="C188" s="81">
        <v>44322</v>
      </c>
      <c r="D188" s="25" t="s">
        <v>372</v>
      </c>
      <c r="E188" s="71" t="s">
        <v>41</v>
      </c>
      <c r="F188" s="27" t="s">
        <v>373</v>
      </c>
      <c r="G188" s="71" t="s">
        <v>535</v>
      </c>
      <c r="H188" s="72" t="s">
        <v>536</v>
      </c>
      <c r="I188" s="48" t="s">
        <v>387</v>
      </c>
      <c r="J188" s="70">
        <v>3</v>
      </c>
      <c r="K188" s="73">
        <v>1893.38</v>
      </c>
      <c r="L188" s="74">
        <v>5680.14</v>
      </c>
      <c r="M188" s="31" t="s">
        <v>378</v>
      </c>
      <c r="N188" s="84">
        <v>44409</v>
      </c>
      <c r="O188" s="23" t="s">
        <v>383</v>
      </c>
    </row>
    <row r="189" spans="1:15" ht="18" hidden="1" customHeight="1" outlineLevel="1">
      <c r="A189" s="33">
        <v>195</v>
      </c>
      <c r="B189" s="75" t="s">
        <v>113</v>
      </c>
      <c r="C189" s="80">
        <v>44322</v>
      </c>
      <c r="D189" s="36" t="s">
        <v>372</v>
      </c>
      <c r="E189" s="76" t="s">
        <v>104</v>
      </c>
      <c r="F189" s="38" t="s">
        <v>442</v>
      </c>
      <c r="G189" s="76" t="s">
        <v>533</v>
      </c>
      <c r="H189" s="77" t="s">
        <v>534</v>
      </c>
      <c r="I189" s="37" t="s">
        <v>376</v>
      </c>
      <c r="J189" s="75">
        <v>2</v>
      </c>
      <c r="K189" s="78">
        <v>2600</v>
      </c>
      <c r="L189" s="79">
        <v>5200</v>
      </c>
      <c r="M189" s="42" t="s">
        <v>378</v>
      </c>
      <c r="N189" s="85">
        <v>44409</v>
      </c>
      <c r="O189" s="34" t="s">
        <v>379</v>
      </c>
    </row>
    <row r="190" spans="1:15" ht="18" hidden="1" customHeight="1" outlineLevel="1">
      <c r="A190" s="22">
        <v>196</v>
      </c>
      <c r="B190" s="70" t="s">
        <v>315</v>
      </c>
      <c r="C190" s="81">
        <v>44322</v>
      </c>
      <c r="D190" s="25" t="s">
        <v>372</v>
      </c>
      <c r="E190" s="71" t="s">
        <v>8</v>
      </c>
      <c r="F190" s="44" t="s">
        <v>75</v>
      </c>
      <c r="G190" s="71" t="s">
        <v>537</v>
      </c>
      <c r="H190" s="72" t="s">
        <v>538</v>
      </c>
      <c r="I190" s="48" t="s">
        <v>387</v>
      </c>
      <c r="J190" s="70">
        <v>6</v>
      </c>
      <c r="K190" s="73">
        <v>2120.71</v>
      </c>
      <c r="L190" s="74">
        <v>12724.26</v>
      </c>
      <c r="M190" s="31" t="s">
        <v>378</v>
      </c>
      <c r="N190" s="84">
        <v>44409</v>
      </c>
      <c r="O190" s="23" t="s">
        <v>383</v>
      </c>
    </row>
    <row r="191" spans="1:15" ht="18" hidden="1" customHeight="1" outlineLevel="1">
      <c r="A191" s="33">
        <v>197</v>
      </c>
      <c r="B191" s="75" t="s">
        <v>26</v>
      </c>
      <c r="C191" s="80">
        <v>44322</v>
      </c>
      <c r="D191" s="36" t="s">
        <v>372</v>
      </c>
      <c r="E191" s="76" t="s">
        <v>23</v>
      </c>
      <c r="F191" s="38" t="s">
        <v>21</v>
      </c>
      <c r="G191" s="76" t="s">
        <v>539</v>
      </c>
      <c r="H191" s="77" t="s">
        <v>540</v>
      </c>
      <c r="I191" s="37" t="s">
        <v>385</v>
      </c>
      <c r="J191" s="75">
        <v>2</v>
      </c>
      <c r="K191" s="78">
        <v>8413.2000000000007</v>
      </c>
      <c r="L191" s="79">
        <v>16826.400000000001</v>
      </c>
      <c r="M191" s="42" t="s">
        <v>378</v>
      </c>
      <c r="N191" s="85">
        <v>44378</v>
      </c>
      <c r="O191" s="34" t="s">
        <v>383</v>
      </c>
    </row>
    <row r="192" spans="1:15" ht="18" hidden="1" customHeight="1" outlineLevel="1">
      <c r="A192" s="22">
        <v>198</v>
      </c>
      <c r="B192" s="70" t="s">
        <v>40</v>
      </c>
      <c r="C192" s="81">
        <v>44322</v>
      </c>
      <c r="D192" s="25" t="s">
        <v>372</v>
      </c>
      <c r="E192" s="71" t="s">
        <v>41</v>
      </c>
      <c r="F192" s="27" t="s">
        <v>373</v>
      </c>
      <c r="G192" s="71" t="s">
        <v>535</v>
      </c>
      <c r="H192" s="72" t="s">
        <v>536</v>
      </c>
      <c r="I192" s="26" t="s">
        <v>385</v>
      </c>
      <c r="J192" s="70">
        <v>1</v>
      </c>
      <c r="K192" s="73">
        <v>8413.2000000000007</v>
      </c>
      <c r="L192" s="74">
        <v>8413.2000000000007</v>
      </c>
      <c r="M192" s="31" t="s">
        <v>378</v>
      </c>
      <c r="N192" s="84">
        <v>44409</v>
      </c>
      <c r="O192" s="23" t="s">
        <v>383</v>
      </c>
    </row>
    <row r="193" spans="1:15" ht="18" hidden="1" customHeight="1" outlineLevel="1">
      <c r="A193" s="33">
        <v>199</v>
      </c>
      <c r="B193" s="75" t="s">
        <v>40</v>
      </c>
      <c r="C193" s="80">
        <v>44322</v>
      </c>
      <c r="D193" s="36" t="s">
        <v>372</v>
      </c>
      <c r="E193" s="76" t="s">
        <v>41</v>
      </c>
      <c r="F193" s="60" t="s">
        <v>373</v>
      </c>
      <c r="G193" s="76" t="s">
        <v>535</v>
      </c>
      <c r="H193" s="77" t="s">
        <v>536</v>
      </c>
      <c r="I193" s="37" t="s">
        <v>382</v>
      </c>
      <c r="J193" s="75">
        <v>2</v>
      </c>
      <c r="K193" s="78">
        <v>3582.9</v>
      </c>
      <c r="L193" s="79">
        <v>7165.8</v>
      </c>
      <c r="M193" s="42" t="s">
        <v>378</v>
      </c>
      <c r="N193" s="85">
        <v>44409</v>
      </c>
      <c r="O193" s="34" t="s">
        <v>383</v>
      </c>
    </row>
    <row r="194" spans="1:15" ht="18" hidden="1" customHeight="1" outlineLevel="1">
      <c r="A194" s="22">
        <v>200</v>
      </c>
      <c r="B194" s="70" t="s">
        <v>315</v>
      </c>
      <c r="C194" s="81">
        <v>44322</v>
      </c>
      <c r="D194" s="25" t="s">
        <v>372</v>
      </c>
      <c r="E194" s="71" t="s">
        <v>8</v>
      </c>
      <c r="F194" s="44" t="s">
        <v>75</v>
      </c>
      <c r="G194" s="71" t="s">
        <v>537</v>
      </c>
      <c r="H194" s="72" t="s">
        <v>538</v>
      </c>
      <c r="I194" s="26" t="s">
        <v>382</v>
      </c>
      <c r="J194" s="70">
        <v>3</v>
      </c>
      <c r="K194" s="73">
        <v>3958.7</v>
      </c>
      <c r="L194" s="74">
        <v>11876.099999999999</v>
      </c>
      <c r="M194" s="31" t="s">
        <v>378</v>
      </c>
      <c r="N194" s="84">
        <v>44409</v>
      </c>
      <c r="O194" s="23" t="s">
        <v>383</v>
      </c>
    </row>
    <row r="195" spans="1:15" ht="18" hidden="1" customHeight="1" outlineLevel="1">
      <c r="A195" s="33">
        <v>201</v>
      </c>
      <c r="B195" s="75" t="s">
        <v>301</v>
      </c>
      <c r="C195" s="80">
        <v>44322</v>
      </c>
      <c r="D195" s="36" t="s">
        <v>372</v>
      </c>
      <c r="E195" s="76" t="s">
        <v>8</v>
      </c>
      <c r="F195" s="38" t="s">
        <v>75</v>
      </c>
      <c r="G195" s="76" t="s">
        <v>541</v>
      </c>
      <c r="H195" s="77" t="s">
        <v>542</v>
      </c>
      <c r="I195" s="45" t="s">
        <v>387</v>
      </c>
      <c r="J195" s="75">
        <v>5</v>
      </c>
      <c r="K195" s="78">
        <v>2120.71</v>
      </c>
      <c r="L195" s="79">
        <v>10603.55</v>
      </c>
      <c r="M195" s="42" t="s">
        <v>378</v>
      </c>
      <c r="N195" s="85">
        <v>44470</v>
      </c>
      <c r="O195" s="34" t="s">
        <v>383</v>
      </c>
    </row>
    <row r="196" spans="1:15" ht="18" hidden="1" customHeight="1" outlineLevel="1">
      <c r="A196" s="22">
        <v>202</v>
      </c>
      <c r="B196" s="70" t="s">
        <v>301</v>
      </c>
      <c r="C196" s="81">
        <v>44322</v>
      </c>
      <c r="D196" s="25" t="s">
        <v>372</v>
      </c>
      <c r="E196" s="71" t="s">
        <v>8</v>
      </c>
      <c r="F196" s="44" t="s">
        <v>75</v>
      </c>
      <c r="G196" s="71" t="s">
        <v>541</v>
      </c>
      <c r="H196" s="72" t="s">
        <v>542</v>
      </c>
      <c r="I196" s="26" t="s">
        <v>382</v>
      </c>
      <c r="J196" s="70">
        <v>4</v>
      </c>
      <c r="K196" s="73">
        <v>3958.7</v>
      </c>
      <c r="L196" s="74">
        <v>15834.8</v>
      </c>
      <c r="M196" s="31" t="s">
        <v>378</v>
      </c>
      <c r="N196" s="84">
        <v>44470</v>
      </c>
      <c r="O196" s="23" t="s">
        <v>383</v>
      </c>
    </row>
    <row r="197" spans="1:15" ht="18" hidden="1" customHeight="1" outlineLevel="1">
      <c r="A197" s="33">
        <v>203</v>
      </c>
      <c r="B197" s="75" t="s">
        <v>301</v>
      </c>
      <c r="C197" s="80">
        <v>44322</v>
      </c>
      <c r="D197" s="36" t="s">
        <v>372</v>
      </c>
      <c r="E197" s="76" t="s">
        <v>8</v>
      </c>
      <c r="F197" s="38" t="s">
        <v>75</v>
      </c>
      <c r="G197" s="76" t="s">
        <v>543</v>
      </c>
      <c r="H197" s="77" t="s">
        <v>544</v>
      </c>
      <c r="I197" s="45" t="s">
        <v>387</v>
      </c>
      <c r="J197" s="75">
        <v>20</v>
      </c>
      <c r="K197" s="78">
        <v>2120.71</v>
      </c>
      <c r="L197" s="79">
        <v>42414.2</v>
      </c>
      <c r="M197" s="42" t="s">
        <v>378</v>
      </c>
      <c r="N197" s="85">
        <v>44470</v>
      </c>
      <c r="O197" s="34" t="s">
        <v>383</v>
      </c>
    </row>
    <row r="198" spans="1:15" ht="18" hidden="1" customHeight="1" outlineLevel="1">
      <c r="A198" s="22">
        <v>204</v>
      </c>
      <c r="B198" s="70" t="s">
        <v>301</v>
      </c>
      <c r="C198" s="81">
        <v>44322</v>
      </c>
      <c r="D198" s="25" t="s">
        <v>372</v>
      </c>
      <c r="E198" s="71" t="s">
        <v>8</v>
      </c>
      <c r="F198" s="44" t="s">
        <v>75</v>
      </c>
      <c r="G198" s="71" t="s">
        <v>543</v>
      </c>
      <c r="H198" s="72" t="s">
        <v>544</v>
      </c>
      <c r="I198" s="26" t="s">
        <v>382</v>
      </c>
      <c r="J198" s="70">
        <v>1</v>
      </c>
      <c r="K198" s="73">
        <v>3958.7</v>
      </c>
      <c r="L198" s="74">
        <v>3958.7</v>
      </c>
      <c r="M198" s="31" t="s">
        <v>378</v>
      </c>
      <c r="N198" s="84">
        <v>44470</v>
      </c>
      <c r="O198" s="23" t="s">
        <v>383</v>
      </c>
    </row>
    <row r="199" spans="1:15" ht="18" hidden="1" customHeight="1" outlineLevel="1">
      <c r="A199" s="33">
        <v>205</v>
      </c>
      <c r="B199" s="75" t="s">
        <v>36</v>
      </c>
      <c r="C199" s="80">
        <v>44323</v>
      </c>
      <c r="D199" s="36" t="s">
        <v>372</v>
      </c>
      <c r="E199" s="76" t="s">
        <v>37</v>
      </c>
      <c r="F199" s="38" t="s">
        <v>25</v>
      </c>
      <c r="G199" s="76" t="s">
        <v>545</v>
      </c>
      <c r="H199" s="77" t="s">
        <v>546</v>
      </c>
      <c r="I199" s="45" t="s">
        <v>387</v>
      </c>
      <c r="J199" s="75">
        <v>4</v>
      </c>
      <c r="K199" s="78">
        <v>1893.38</v>
      </c>
      <c r="L199" s="79">
        <v>7573.52</v>
      </c>
      <c r="M199" s="42" t="s">
        <v>378</v>
      </c>
      <c r="N199" s="85">
        <v>44348</v>
      </c>
      <c r="O199" s="34" t="s">
        <v>383</v>
      </c>
    </row>
    <row r="200" spans="1:15" ht="18" hidden="1" customHeight="1" outlineLevel="1">
      <c r="A200" s="22">
        <v>206</v>
      </c>
      <c r="B200" s="70" t="s">
        <v>36</v>
      </c>
      <c r="C200" s="81">
        <v>44323</v>
      </c>
      <c r="D200" s="25" t="s">
        <v>372</v>
      </c>
      <c r="E200" s="71" t="s">
        <v>37</v>
      </c>
      <c r="F200" s="44" t="s">
        <v>25</v>
      </c>
      <c r="G200" s="71" t="s">
        <v>545</v>
      </c>
      <c r="H200" s="72" t="s">
        <v>546</v>
      </c>
      <c r="I200" s="26" t="s">
        <v>376</v>
      </c>
      <c r="J200" s="70">
        <v>2</v>
      </c>
      <c r="K200" s="73">
        <v>2600</v>
      </c>
      <c r="L200" s="74">
        <v>5200</v>
      </c>
      <c r="M200" s="31" t="s">
        <v>378</v>
      </c>
      <c r="N200" s="84">
        <v>44348</v>
      </c>
      <c r="O200" s="23" t="s">
        <v>379</v>
      </c>
    </row>
    <row r="201" spans="1:15" ht="18" hidden="1" customHeight="1" outlineLevel="1">
      <c r="A201" s="33">
        <v>207</v>
      </c>
      <c r="B201" s="75" t="s">
        <v>183</v>
      </c>
      <c r="C201" s="80">
        <v>44326</v>
      </c>
      <c r="D201" s="36" t="s">
        <v>372</v>
      </c>
      <c r="E201" s="76" t="s">
        <v>37</v>
      </c>
      <c r="F201" s="38" t="s">
        <v>25</v>
      </c>
      <c r="G201" s="76" t="s">
        <v>547</v>
      </c>
      <c r="H201" s="77" t="s">
        <v>548</v>
      </c>
      <c r="I201" s="37" t="s">
        <v>382</v>
      </c>
      <c r="J201" s="75">
        <v>1</v>
      </c>
      <c r="K201" s="78">
        <v>3958.7</v>
      </c>
      <c r="L201" s="79">
        <v>3958.7</v>
      </c>
      <c r="M201" s="42" t="s">
        <v>378</v>
      </c>
      <c r="N201" s="85">
        <v>44501</v>
      </c>
      <c r="O201" s="34" t="s">
        <v>383</v>
      </c>
    </row>
    <row r="202" spans="1:15" ht="18" hidden="1" customHeight="1" outlineLevel="1">
      <c r="A202" s="22">
        <v>208</v>
      </c>
      <c r="B202" s="70" t="s">
        <v>183</v>
      </c>
      <c r="C202" s="81">
        <v>44326</v>
      </c>
      <c r="D202" s="25" t="s">
        <v>372</v>
      </c>
      <c r="E202" s="71" t="s">
        <v>37</v>
      </c>
      <c r="F202" s="44" t="s">
        <v>25</v>
      </c>
      <c r="G202" s="71" t="s">
        <v>547</v>
      </c>
      <c r="H202" s="72" t="s">
        <v>548</v>
      </c>
      <c r="I202" s="26" t="s">
        <v>384</v>
      </c>
      <c r="J202" s="70">
        <v>2</v>
      </c>
      <c r="K202" s="73">
        <v>6329.25</v>
      </c>
      <c r="L202" s="74">
        <v>12658.5</v>
      </c>
      <c r="M202" s="31" t="s">
        <v>378</v>
      </c>
      <c r="N202" s="84">
        <v>44501</v>
      </c>
      <c r="O202" s="23" t="s">
        <v>383</v>
      </c>
    </row>
    <row r="203" spans="1:15" ht="18" hidden="1" customHeight="1" outlineLevel="1">
      <c r="A203" s="33">
        <v>209</v>
      </c>
      <c r="B203" s="75" t="s">
        <v>143</v>
      </c>
      <c r="C203" s="80">
        <v>44438</v>
      </c>
      <c r="D203" s="36" t="s">
        <v>372</v>
      </c>
      <c r="E203" s="76" t="s">
        <v>41</v>
      </c>
      <c r="F203" s="60" t="s">
        <v>373</v>
      </c>
      <c r="G203" s="76" t="s">
        <v>549</v>
      </c>
      <c r="H203" s="77" t="s">
        <v>550</v>
      </c>
      <c r="I203" s="37" t="s">
        <v>385</v>
      </c>
      <c r="J203" s="75">
        <v>9</v>
      </c>
      <c r="K203" s="78">
        <v>9586.34</v>
      </c>
      <c r="L203" s="79">
        <v>86277.06</v>
      </c>
      <c r="M203" s="42" t="s">
        <v>378</v>
      </c>
      <c r="N203" s="85">
        <v>44501</v>
      </c>
      <c r="O203" s="34" t="s">
        <v>383</v>
      </c>
    </row>
    <row r="204" spans="1:15" ht="18" hidden="1" customHeight="1" outlineLevel="1">
      <c r="A204" s="22">
        <v>210</v>
      </c>
      <c r="B204" s="70" t="s">
        <v>3</v>
      </c>
      <c r="C204" s="81">
        <v>44349</v>
      </c>
      <c r="D204" s="25" t="s">
        <v>372</v>
      </c>
      <c r="E204" s="71" t="s">
        <v>4</v>
      </c>
      <c r="F204" s="44" t="s">
        <v>32</v>
      </c>
      <c r="G204" s="71" t="s">
        <v>551</v>
      </c>
      <c r="H204" s="72" t="s">
        <v>552</v>
      </c>
      <c r="I204" s="26" t="s">
        <v>385</v>
      </c>
      <c r="J204" s="70">
        <v>4</v>
      </c>
      <c r="K204" s="73">
        <v>9586.34</v>
      </c>
      <c r="L204" s="74">
        <v>38345.360000000001</v>
      </c>
      <c r="M204" s="31" t="s">
        <v>378</v>
      </c>
      <c r="N204" s="84">
        <v>44501</v>
      </c>
      <c r="O204" s="23" t="s">
        <v>383</v>
      </c>
    </row>
    <row r="205" spans="1:15" ht="18" hidden="1" customHeight="1" outlineLevel="1">
      <c r="A205" s="33">
        <v>211</v>
      </c>
      <c r="B205" s="75" t="s">
        <v>3</v>
      </c>
      <c r="C205" s="80">
        <v>44349</v>
      </c>
      <c r="D205" s="36" t="s">
        <v>372</v>
      </c>
      <c r="E205" s="76" t="s">
        <v>4</v>
      </c>
      <c r="F205" s="38" t="s">
        <v>32</v>
      </c>
      <c r="G205" s="76" t="s">
        <v>551</v>
      </c>
      <c r="H205" s="77" t="s">
        <v>552</v>
      </c>
      <c r="I205" s="37" t="s">
        <v>384</v>
      </c>
      <c r="J205" s="75">
        <v>1</v>
      </c>
      <c r="K205" s="78">
        <v>6329.25</v>
      </c>
      <c r="L205" s="79">
        <v>6329.25</v>
      </c>
      <c r="M205" s="42" t="s">
        <v>378</v>
      </c>
      <c r="N205" s="85">
        <v>44501</v>
      </c>
      <c r="O205" s="34" t="s">
        <v>383</v>
      </c>
    </row>
    <row r="206" spans="1:15" ht="18" hidden="1" customHeight="1" outlineLevel="1">
      <c r="A206" s="22">
        <v>212</v>
      </c>
      <c r="B206" s="70" t="s">
        <v>3</v>
      </c>
      <c r="C206" s="81">
        <v>44349</v>
      </c>
      <c r="D206" s="25" t="s">
        <v>372</v>
      </c>
      <c r="E206" s="71" t="s">
        <v>4</v>
      </c>
      <c r="F206" s="44" t="s">
        <v>32</v>
      </c>
      <c r="G206" s="71" t="s">
        <v>551</v>
      </c>
      <c r="H206" s="72" t="s">
        <v>552</v>
      </c>
      <c r="I206" s="26" t="s">
        <v>382</v>
      </c>
      <c r="J206" s="70">
        <v>2</v>
      </c>
      <c r="K206" s="73">
        <v>3958.7</v>
      </c>
      <c r="L206" s="74">
        <v>7917.4</v>
      </c>
      <c r="M206" s="31" t="s">
        <v>378</v>
      </c>
      <c r="N206" s="84">
        <v>44501</v>
      </c>
      <c r="O206" s="23" t="s">
        <v>383</v>
      </c>
    </row>
    <row r="207" spans="1:15" ht="18" hidden="1" customHeight="1" outlineLevel="1">
      <c r="A207" s="33">
        <v>213</v>
      </c>
      <c r="B207" s="75" t="s">
        <v>275</v>
      </c>
      <c r="C207" s="80">
        <v>44330</v>
      </c>
      <c r="D207" s="36" t="s">
        <v>372</v>
      </c>
      <c r="E207" s="76" t="s">
        <v>23</v>
      </c>
      <c r="F207" s="38" t="s">
        <v>21</v>
      </c>
      <c r="G207" s="76" t="s">
        <v>553</v>
      </c>
      <c r="H207" s="77" t="s">
        <v>554</v>
      </c>
      <c r="I207" s="87" t="s">
        <v>385</v>
      </c>
      <c r="J207" s="88">
        <v>3</v>
      </c>
      <c r="K207" s="78">
        <v>9586.34</v>
      </c>
      <c r="L207" s="79">
        <v>19172.68</v>
      </c>
      <c r="M207" s="42" t="s">
        <v>378</v>
      </c>
      <c r="N207" s="85">
        <v>44440</v>
      </c>
      <c r="O207" s="34" t="s">
        <v>383</v>
      </c>
    </row>
    <row r="208" spans="1:15" ht="18" hidden="1" customHeight="1" outlineLevel="1">
      <c r="A208" s="22">
        <v>214</v>
      </c>
      <c r="B208" s="70" t="s">
        <v>275</v>
      </c>
      <c r="C208" s="81">
        <v>44330</v>
      </c>
      <c r="D208" s="25" t="s">
        <v>372</v>
      </c>
      <c r="E208" s="71" t="s">
        <v>23</v>
      </c>
      <c r="F208" s="44" t="s">
        <v>21</v>
      </c>
      <c r="G208" s="71" t="s">
        <v>553</v>
      </c>
      <c r="H208" s="72" t="s">
        <v>554</v>
      </c>
      <c r="I208" s="48" t="s">
        <v>387</v>
      </c>
      <c r="J208" s="70">
        <v>5</v>
      </c>
      <c r="K208" s="73">
        <v>2120.71</v>
      </c>
      <c r="L208" s="74">
        <v>10603.55</v>
      </c>
      <c r="M208" s="31" t="s">
        <v>378</v>
      </c>
      <c r="N208" s="84">
        <v>44440</v>
      </c>
      <c r="O208" s="23" t="s">
        <v>383</v>
      </c>
    </row>
    <row r="209" spans="1:15" ht="18" hidden="1" customHeight="1" outlineLevel="1">
      <c r="A209" s="33">
        <v>215</v>
      </c>
      <c r="B209" s="75" t="s">
        <v>275</v>
      </c>
      <c r="C209" s="80">
        <v>44330</v>
      </c>
      <c r="D209" s="36" t="s">
        <v>372</v>
      </c>
      <c r="E209" s="76" t="s">
        <v>23</v>
      </c>
      <c r="F209" s="38" t="s">
        <v>21</v>
      </c>
      <c r="G209" s="76" t="s">
        <v>553</v>
      </c>
      <c r="H209" s="77" t="s">
        <v>554</v>
      </c>
      <c r="I209" s="37" t="s">
        <v>382</v>
      </c>
      <c r="J209" s="75">
        <v>1</v>
      </c>
      <c r="K209" s="78">
        <v>3958.7</v>
      </c>
      <c r="L209" s="79">
        <v>3958.7</v>
      </c>
      <c r="M209" s="42" t="s">
        <v>378</v>
      </c>
      <c r="N209" s="85">
        <v>44440</v>
      </c>
      <c r="O209" s="34" t="s">
        <v>383</v>
      </c>
    </row>
    <row r="210" spans="1:15" ht="18" hidden="1" customHeight="1" outlineLevel="1">
      <c r="A210" s="22">
        <v>216</v>
      </c>
      <c r="B210" s="70" t="s">
        <v>275</v>
      </c>
      <c r="C210" s="81">
        <v>44330</v>
      </c>
      <c r="D210" s="25" t="s">
        <v>372</v>
      </c>
      <c r="E210" s="71" t="s">
        <v>23</v>
      </c>
      <c r="F210" s="44" t="s">
        <v>21</v>
      </c>
      <c r="G210" s="71" t="s">
        <v>555</v>
      </c>
      <c r="H210" s="72" t="s">
        <v>554</v>
      </c>
      <c r="I210" s="48" t="s">
        <v>387</v>
      </c>
      <c r="J210" s="70">
        <v>2</v>
      </c>
      <c r="K210" s="73">
        <v>2120.71</v>
      </c>
      <c r="L210" s="74">
        <v>4241.42</v>
      </c>
      <c r="M210" s="31" t="s">
        <v>378</v>
      </c>
      <c r="N210" s="84">
        <v>44501</v>
      </c>
      <c r="O210" s="23" t="s">
        <v>383</v>
      </c>
    </row>
    <row r="211" spans="1:15" ht="18" hidden="1" customHeight="1" outlineLevel="1">
      <c r="A211" s="33">
        <v>217</v>
      </c>
      <c r="B211" s="75" t="s">
        <v>246</v>
      </c>
      <c r="C211" s="80">
        <v>44341</v>
      </c>
      <c r="D211" s="36" t="s">
        <v>372</v>
      </c>
      <c r="E211" s="76" t="s">
        <v>41</v>
      </c>
      <c r="F211" s="60" t="s">
        <v>373</v>
      </c>
      <c r="G211" s="76" t="s">
        <v>556</v>
      </c>
      <c r="H211" s="77" t="s">
        <v>557</v>
      </c>
      <c r="I211" s="37" t="s">
        <v>384</v>
      </c>
      <c r="J211" s="75">
        <v>1</v>
      </c>
      <c r="K211" s="78">
        <v>5825.9</v>
      </c>
      <c r="L211" s="79">
        <v>6329.25</v>
      </c>
      <c r="M211" s="42" t="s">
        <v>378</v>
      </c>
      <c r="N211" s="85">
        <v>44440</v>
      </c>
      <c r="O211" s="34" t="s">
        <v>383</v>
      </c>
    </row>
    <row r="212" spans="1:15" ht="18" hidden="1" customHeight="1" outlineLevel="1">
      <c r="A212" s="22">
        <v>218</v>
      </c>
      <c r="B212" s="70" t="s">
        <v>246</v>
      </c>
      <c r="C212" s="81">
        <v>44341</v>
      </c>
      <c r="D212" s="25" t="s">
        <v>372</v>
      </c>
      <c r="E212" s="71" t="s">
        <v>41</v>
      </c>
      <c r="F212" s="27" t="s">
        <v>373</v>
      </c>
      <c r="G212" s="71" t="s">
        <v>556</v>
      </c>
      <c r="H212" s="72" t="s">
        <v>557</v>
      </c>
      <c r="I212" s="26" t="s">
        <v>385</v>
      </c>
      <c r="J212" s="70">
        <v>1</v>
      </c>
      <c r="K212" s="73">
        <v>9586.34</v>
      </c>
      <c r="L212" s="74">
        <v>9586.34</v>
      </c>
      <c r="M212" s="31" t="s">
        <v>378</v>
      </c>
      <c r="N212" s="84">
        <v>44440</v>
      </c>
      <c r="O212" s="23" t="s">
        <v>383</v>
      </c>
    </row>
    <row r="213" spans="1:15" ht="18" hidden="1" customHeight="1" outlineLevel="1">
      <c r="A213" s="33">
        <v>219</v>
      </c>
      <c r="B213" s="75" t="s">
        <v>246</v>
      </c>
      <c r="C213" s="80">
        <v>44341</v>
      </c>
      <c r="D213" s="36" t="s">
        <v>372</v>
      </c>
      <c r="E213" s="76" t="s">
        <v>41</v>
      </c>
      <c r="F213" s="60" t="s">
        <v>373</v>
      </c>
      <c r="G213" s="76" t="s">
        <v>556</v>
      </c>
      <c r="H213" s="77" t="s">
        <v>557</v>
      </c>
      <c r="I213" s="37" t="s">
        <v>382</v>
      </c>
      <c r="J213" s="75">
        <v>1</v>
      </c>
      <c r="K213" s="78">
        <v>3852.9</v>
      </c>
      <c r="L213" s="79">
        <v>3958.7</v>
      </c>
      <c r="M213" s="42" t="s">
        <v>378</v>
      </c>
      <c r="N213" s="85">
        <v>44440</v>
      </c>
      <c r="O213" s="34" t="s">
        <v>383</v>
      </c>
    </row>
    <row r="214" spans="1:15" ht="18" hidden="1" customHeight="1" outlineLevel="1">
      <c r="A214" s="22">
        <v>220</v>
      </c>
      <c r="B214" s="70" t="s">
        <v>18</v>
      </c>
      <c r="C214" s="81">
        <v>44343</v>
      </c>
      <c r="D214" s="25" t="s">
        <v>372</v>
      </c>
      <c r="E214" s="71" t="s">
        <v>19</v>
      </c>
      <c r="F214" s="27" t="s">
        <v>46</v>
      </c>
      <c r="G214" s="71" t="s">
        <v>558</v>
      </c>
      <c r="H214" s="72" t="s">
        <v>559</v>
      </c>
      <c r="I214" s="26" t="s">
        <v>382</v>
      </c>
      <c r="J214" s="70">
        <v>5</v>
      </c>
      <c r="K214" s="73">
        <v>3958.7</v>
      </c>
      <c r="L214" s="74">
        <v>19793.5</v>
      </c>
      <c r="M214" s="31" t="s">
        <v>378</v>
      </c>
      <c r="N214" s="84">
        <v>44440</v>
      </c>
      <c r="O214" s="23" t="s">
        <v>383</v>
      </c>
    </row>
    <row r="215" spans="1:15" ht="18" hidden="1" customHeight="1" outlineLevel="1">
      <c r="A215" s="33">
        <v>221</v>
      </c>
      <c r="B215" s="75" t="s">
        <v>18</v>
      </c>
      <c r="C215" s="80">
        <v>44343</v>
      </c>
      <c r="D215" s="36" t="s">
        <v>372</v>
      </c>
      <c r="E215" s="76" t="s">
        <v>19</v>
      </c>
      <c r="F215" s="60" t="s">
        <v>46</v>
      </c>
      <c r="G215" s="76" t="s">
        <v>558</v>
      </c>
      <c r="H215" s="77" t="s">
        <v>559</v>
      </c>
      <c r="I215" s="45" t="s">
        <v>387</v>
      </c>
      <c r="J215" s="75">
        <v>12</v>
      </c>
      <c r="K215" s="78">
        <v>2120.71</v>
      </c>
      <c r="L215" s="79">
        <v>25448.52</v>
      </c>
      <c r="M215" s="42" t="s">
        <v>378</v>
      </c>
      <c r="N215" s="85">
        <v>44440</v>
      </c>
      <c r="O215" s="34" t="s">
        <v>383</v>
      </c>
    </row>
    <row r="216" spans="1:15" ht="18" hidden="1" customHeight="1" outlineLevel="1">
      <c r="A216" s="22">
        <v>222</v>
      </c>
      <c r="B216" s="70" t="s">
        <v>18</v>
      </c>
      <c r="C216" s="81">
        <v>44343</v>
      </c>
      <c r="D216" s="25" t="s">
        <v>372</v>
      </c>
      <c r="E216" s="71" t="s">
        <v>19</v>
      </c>
      <c r="F216" s="27" t="s">
        <v>46</v>
      </c>
      <c r="G216" s="71" t="s">
        <v>558</v>
      </c>
      <c r="H216" s="72" t="s">
        <v>559</v>
      </c>
      <c r="I216" s="26" t="s">
        <v>376</v>
      </c>
      <c r="J216" s="70">
        <v>1</v>
      </c>
      <c r="K216" s="73">
        <v>2600</v>
      </c>
      <c r="L216" s="74">
        <v>2600</v>
      </c>
      <c r="M216" s="31" t="s">
        <v>378</v>
      </c>
      <c r="N216" s="84">
        <v>44440</v>
      </c>
      <c r="O216" s="23" t="s">
        <v>379</v>
      </c>
    </row>
    <row r="217" spans="1:15" ht="18" hidden="1" customHeight="1" outlineLevel="1">
      <c r="A217" s="33">
        <v>223</v>
      </c>
      <c r="B217" s="75" t="s">
        <v>119</v>
      </c>
      <c r="C217" s="80">
        <v>44345</v>
      </c>
      <c r="D217" s="42" t="s">
        <v>394</v>
      </c>
      <c r="E217" s="76" t="s">
        <v>4</v>
      </c>
      <c r="F217" s="38" t="s">
        <v>32</v>
      </c>
      <c r="G217" s="76" t="s">
        <v>560</v>
      </c>
      <c r="H217" s="77" t="s">
        <v>561</v>
      </c>
      <c r="I217" s="37" t="s">
        <v>397</v>
      </c>
      <c r="J217" s="75">
        <v>1423</v>
      </c>
      <c r="K217" s="78">
        <v>19.059999999999999</v>
      </c>
      <c r="L217" s="79">
        <v>27122.379999999997</v>
      </c>
      <c r="M217" s="42" t="s">
        <v>378</v>
      </c>
      <c r="N217" s="43">
        <v>44317</v>
      </c>
      <c r="O217" s="34" t="s">
        <v>398</v>
      </c>
    </row>
    <row r="218" spans="1:15" ht="18" hidden="1" customHeight="1" outlineLevel="1">
      <c r="A218" s="22">
        <v>224</v>
      </c>
      <c r="B218" s="70" t="s">
        <v>119</v>
      </c>
      <c r="C218" s="81">
        <v>44345</v>
      </c>
      <c r="D218" s="31" t="s">
        <v>394</v>
      </c>
      <c r="E218" s="71" t="s">
        <v>4</v>
      </c>
      <c r="F218" s="44" t="s">
        <v>32</v>
      </c>
      <c r="G218" s="71" t="s">
        <v>560</v>
      </c>
      <c r="H218" s="72" t="s">
        <v>561</v>
      </c>
      <c r="I218" s="26" t="s">
        <v>399</v>
      </c>
      <c r="J218" s="70">
        <v>360</v>
      </c>
      <c r="K218" s="73">
        <v>64.92</v>
      </c>
      <c r="L218" s="74">
        <v>23371.200000000001</v>
      </c>
      <c r="M218" s="31" t="s">
        <v>378</v>
      </c>
      <c r="N218" s="32">
        <v>44317</v>
      </c>
      <c r="O218" s="23" t="s">
        <v>400</v>
      </c>
    </row>
    <row r="219" spans="1:15" ht="18" hidden="1" customHeight="1" outlineLevel="1">
      <c r="A219" s="33">
        <v>225</v>
      </c>
      <c r="B219" s="75" t="s">
        <v>119</v>
      </c>
      <c r="C219" s="80">
        <v>44345</v>
      </c>
      <c r="D219" s="42" t="s">
        <v>394</v>
      </c>
      <c r="E219" s="76" t="s">
        <v>4</v>
      </c>
      <c r="F219" s="38" t="s">
        <v>32</v>
      </c>
      <c r="G219" s="76" t="s">
        <v>560</v>
      </c>
      <c r="H219" s="77" t="s">
        <v>561</v>
      </c>
      <c r="I219" s="76" t="s">
        <v>562</v>
      </c>
      <c r="J219" s="75">
        <v>177</v>
      </c>
      <c r="K219" s="78">
        <v>15.91</v>
      </c>
      <c r="L219" s="79">
        <v>2816.07</v>
      </c>
      <c r="M219" s="42" t="s">
        <v>378</v>
      </c>
      <c r="N219" s="43">
        <v>44317</v>
      </c>
      <c r="O219" s="34" t="s">
        <v>400</v>
      </c>
    </row>
    <row r="220" spans="1:15" ht="18" hidden="1" customHeight="1" outlineLevel="1">
      <c r="A220" s="22">
        <v>226</v>
      </c>
      <c r="B220" s="70" t="s">
        <v>119</v>
      </c>
      <c r="C220" s="81">
        <v>44345</v>
      </c>
      <c r="D220" s="31" t="s">
        <v>394</v>
      </c>
      <c r="E220" s="71" t="s">
        <v>4</v>
      </c>
      <c r="F220" s="44" t="s">
        <v>32</v>
      </c>
      <c r="G220" s="71" t="s">
        <v>560</v>
      </c>
      <c r="H220" s="72" t="s">
        <v>561</v>
      </c>
      <c r="I220" s="26" t="s">
        <v>401</v>
      </c>
      <c r="J220" s="70">
        <v>45</v>
      </c>
      <c r="K220" s="73">
        <v>69.099999999999994</v>
      </c>
      <c r="L220" s="74">
        <v>3109.4999999999995</v>
      </c>
      <c r="M220" s="31" t="s">
        <v>378</v>
      </c>
      <c r="N220" s="32">
        <v>44317</v>
      </c>
      <c r="O220" s="23" t="s">
        <v>400</v>
      </c>
    </row>
    <row r="221" spans="1:15" ht="18" hidden="1" customHeight="1" outlineLevel="1">
      <c r="A221" s="33">
        <v>227</v>
      </c>
      <c r="B221" s="75" t="s">
        <v>119</v>
      </c>
      <c r="C221" s="80">
        <v>44345</v>
      </c>
      <c r="D221" s="42" t="s">
        <v>394</v>
      </c>
      <c r="E221" s="76" t="s">
        <v>4</v>
      </c>
      <c r="F221" s="38" t="s">
        <v>32</v>
      </c>
      <c r="G221" s="76" t="s">
        <v>560</v>
      </c>
      <c r="H221" s="77" t="s">
        <v>561</v>
      </c>
      <c r="I221" s="37" t="s">
        <v>427</v>
      </c>
      <c r="J221" s="75">
        <v>26</v>
      </c>
      <c r="K221" s="78">
        <v>98.69</v>
      </c>
      <c r="L221" s="79">
        <v>2565.94</v>
      </c>
      <c r="M221" s="42" t="s">
        <v>425</v>
      </c>
      <c r="N221" s="43">
        <v>44317</v>
      </c>
      <c r="O221" s="34" t="s">
        <v>428</v>
      </c>
    </row>
    <row r="222" spans="1:15" ht="18" hidden="1" customHeight="1" outlineLevel="1">
      <c r="A222" s="22">
        <v>228</v>
      </c>
      <c r="B222" s="70" t="s">
        <v>119</v>
      </c>
      <c r="C222" s="81">
        <v>44345</v>
      </c>
      <c r="D222" s="31" t="s">
        <v>394</v>
      </c>
      <c r="E222" s="71" t="s">
        <v>4</v>
      </c>
      <c r="F222" s="44" t="s">
        <v>32</v>
      </c>
      <c r="G222" s="71" t="s">
        <v>560</v>
      </c>
      <c r="H222" s="72" t="s">
        <v>561</v>
      </c>
      <c r="I222" s="26" t="s">
        <v>404</v>
      </c>
      <c r="J222" s="70">
        <v>50</v>
      </c>
      <c r="K222" s="73">
        <v>194.58</v>
      </c>
      <c r="L222" s="74">
        <v>9729</v>
      </c>
      <c r="M222" s="31" t="s">
        <v>403</v>
      </c>
      <c r="N222" s="32">
        <v>44317</v>
      </c>
      <c r="O222" s="23" t="s">
        <v>434</v>
      </c>
    </row>
    <row r="223" spans="1:15" ht="18" hidden="1" customHeight="1" outlineLevel="1">
      <c r="A223" s="33">
        <v>229</v>
      </c>
      <c r="B223" s="75" t="s">
        <v>119</v>
      </c>
      <c r="C223" s="80">
        <v>44345</v>
      </c>
      <c r="D223" s="42" t="s">
        <v>394</v>
      </c>
      <c r="E223" s="76" t="s">
        <v>4</v>
      </c>
      <c r="F223" s="38" t="s">
        <v>32</v>
      </c>
      <c r="G223" s="76" t="s">
        <v>560</v>
      </c>
      <c r="H223" s="77" t="s">
        <v>561</v>
      </c>
      <c r="I223" s="37" t="s">
        <v>402</v>
      </c>
      <c r="J223" s="75">
        <v>50</v>
      </c>
      <c r="K223" s="78">
        <v>155.66</v>
      </c>
      <c r="L223" s="79">
        <v>7783</v>
      </c>
      <c r="M223" s="42" t="s">
        <v>403</v>
      </c>
      <c r="N223" s="43">
        <v>44317</v>
      </c>
      <c r="O223" s="34" t="s">
        <v>434</v>
      </c>
    </row>
    <row r="224" spans="1:15" ht="18" hidden="1" customHeight="1" outlineLevel="1">
      <c r="A224" s="22">
        <v>230</v>
      </c>
      <c r="B224" s="70" t="s">
        <v>119</v>
      </c>
      <c r="C224" s="81">
        <v>44345</v>
      </c>
      <c r="D224" s="31" t="s">
        <v>394</v>
      </c>
      <c r="E224" s="71" t="s">
        <v>4</v>
      </c>
      <c r="F224" s="44" t="s">
        <v>32</v>
      </c>
      <c r="G224" s="71" t="s">
        <v>560</v>
      </c>
      <c r="H224" s="72" t="s">
        <v>561</v>
      </c>
      <c r="I224" s="26" t="s">
        <v>424</v>
      </c>
      <c r="J224" s="70">
        <v>22</v>
      </c>
      <c r="K224" s="73">
        <v>18</v>
      </c>
      <c r="L224" s="74">
        <v>396</v>
      </c>
      <c r="M224" s="31" t="s">
        <v>378</v>
      </c>
      <c r="N224" s="32">
        <v>44317</v>
      </c>
      <c r="O224" s="23" t="s">
        <v>426</v>
      </c>
    </row>
    <row r="225" spans="1:15" ht="18" hidden="1" customHeight="1" outlineLevel="1">
      <c r="A225" s="33">
        <v>231</v>
      </c>
      <c r="B225" s="75" t="s">
        <v>119</v>
      </c>
      <c r="C225" s="80">
        <v>44345</v>
      </c>
      <c r="D225" s="42" t="s">
        <v>394</v>
      </c>
      <c r="E225" s="76" t="s">
        <v>4</v>
      </c>
      <c r="F225" s="38" t="s">
        <v>32</v>
      </c>
      <c r="G225" s="76" t="s">
        <v>560</v>
      </c>
      <c r="H225" s="77" t="s">
        <v>563</v>
      </c>
      <c r="I225" s="37" t="s">
        <v>399</v>
      </c>
      <c r="J225" s="75">
        <v>408</v>
      </c>
      <c r="K225" s="78">
        <v>64.92</v>
      </c>
      <c r="L225" s="79">
        <v>26487.360000000001</v>
      </c>
      <c r="M225" s="42" t="s">
        <v>378</v>
      </c>
      <c r="N225" s="43">
        <v>44317</v>
      </c>
      <c r="O225" s="34" t="s">
        <v>400</v>
      </c>
    </row>
    <row r="226" spans="1:15" ht="18" hidden="1" customHeight="1" outlineLevel="1">
      <c r="A226" s="22">
        <v>232</v>
      </c>
      <c r="B226" s="70" t="s">
        <v>119</v>
      </c>
      <c r="C226" s="81">
        <v>44345</v>
      </c>
      <c r="D226" s="31" t="s">
        <v>394</v>
      </c>
      <c r="E226" s="71" t="s">
        <v>4</v>
      </c>
      <c r="F226" s="44" t="s">
        <v>32</v>
      </c>
      <c r="G226" s="71" t="s">
        <v>560</v>
      </c>
      <c r="H226" s="72" t="s">
        <v>563</v>
      </c>
      <c r="I226" s="26" t="s">
        <v>401</v>
      </c>
      <c r="J226" s="70">
        <v>51</v>
      </c>
      <c r="K226" s="73">
        <v>69.099999999999994</v>
      </c>
      <c r="L226" s="74">
        <v>3524.1</v>
      </c>
      <c r="M226" s="31" t="s">
        <v>378</v>
      </c>
      <c r="N226" s="32">
        <v>44317</v>
      </c>
      <c r="O226" s="23" t="s">
        <v>400</v>
      </c>
    </row>
    <row r="227" spans="1:15" ht="18" hidden="1" customHeight="1" outlineLevel="1">
      <c r="A227" s="33">
        <v>233</v>
      </c>
      <c r="B227" s="75" t="s">
        <v>118</v>
      </c>
      <c r="C227" s="80">
        <v>44316</v>
      </c>
      <c r="D227" s="36" t="s">
        <v>372</v>
      </c>
      <c r="E227" s="76" t="s">
        <v>104</v>
      </c>
      <c r="F227" s="38" t="s">
        <v>442</v>
      </c>
      <c r="G227" s="76" t="s">
        <v>564</v>
      </c>
      <c r="H227" s="77" t="s">
        <v>565</v>
      </c>
      <c r="I227" s="45" t="s">
        <v>387</v>
      </c>
      <c r="J227" s="75">
        <v>4</v>
      </c>
      <c r="K227" s="78">
        <v>2120.71</v>
      </c>
      <c r="L227" s="79">
        <v>8482.84</v>
      </c>
      <c r="M227" s="42" t="s">
        <v>378</v>
      </c>
      <c r="N227" s="85">
        <v>44378</v>
      </c>
      <c r="O227" s="34" t="s">
        <v>383</v>
      </c>
    </row>
    <row r="228" spans="1:15" ht="18" hidden="1" customHeight="1" outlineLevel="1">
      <c r="A228" s="22">
        <v>234</v>
      </c>
      <c r="B228" s="70" t="s">
        <v>118</v>
      </c>
      <c r="C228" s="81">
        <v>44316</v>
      </c>
      <c r="D228" s="25" t="s">
        <v>372</v>
      </c>
      <c r="E228" s="71" t="s">
        <v>104</v>
      </c>
      <c r="F228" s="44" t="s">
        <v>442</v>
      </c>
      <c r="G228" s="71" t="s">
        <v>564</v>
      </c>
      <c r="H228" s="72" t="s">
        <v>565</v>
      </c>
      <c r="I228" s="26" t="s">
        <v>385</v>
      </c>
      <c r="J228" s="70">
        <v>4</v>
      </c>
      <c r="K228" s="73">
        <v>9586.34</v>
      </c>
      <c r="L228" s="74">
        <v>38345.360000000001</v>
      </c>
      <c r="M228" s="31" t="s">
        <v>378</v>
      </c>
      <c r="N228" s="84">
        <v>44378</v>
      </c>
      <c r="O228" s="23" t="s">
        <v>383</v>
      </c>
    </row>
    <row r="229" spans="1:15" ht="18" hidden="1" customHeight="1" outlineLevel="1">
      <c r="A229" s="33">
        <v>235</v>
      </c>
      <c r="B229" s="75" t="s">
        <v>118</v>
      </c>
      <c r="C229" s="80">
        <v>44316</v>
      </c>
      <c r="D229" s="36" t="s">
        <v>372</v>
      </c>
      <c r="E229" s="76" t="s">
        <v>104</v>
      </c>
      <c r="F229" s="38" t="s">
        <v>442</v>
      </c>
      <c r="G229" s="76" t="s">
        <v>564</v>
      </c>
      <c r="H229" s="77" t="s">
        <v>565</v>
      </c>
      <c r="I229" s="37" t="s">
        <v>382</v>
      </c>
      <c r="J229" s="75">
        <v>13</v>
      </c>
      <c r="K229" s="78">
        <v>3958.7</v>
      </c>
      <c r="L229" s="79">
        <v>51463.1</v>
      </c>
      <c r="M229" s="42" t="s">
        <v>378</v>
      </c>
      <c r="N229" s="85">
        <v>44378</v>
      </c>
      <c r="O229" s="34" t="s">
        <v>383</v>
      </c>
    </row>
    <row r="230" spans="1:15" ht="18" hidden="1" customHeight="1" outlineLevel="1">
      <c r="A230" s="22">
        <v>236</v>
      </c>
      <c r="B230" s="70" t="s">
        <v>118</v>
      </c>
      <c r="C230" s="81">
        <v>44316</v>
      </c>
      <c r="D230" s="25" t="s">
        <v>372</v>
      </c>
      <c r="E230" s="71" t="s">
        <v>104</v>
      </c>
      <c r="F230" s="44" t="s">
        <v>442</v>
      </c>
      <c r="G230" s="71" t="s">
        <v>564</v>
      </c>
      <c r="H230" s="72" t="s">
        <v>565</v>
      </c>
      <c r="I230" s="26" t="s">
        <v>384</v>
      </c>
      <c r="J230" s="70">
        <v>1</v>
      </c>
      <c r="K230" s="73">
        <v>6329.25</v>
      </c>
      <c r="L230" s="74">
        <v>6329.25</v>
      </c>
      <c r="M230" s="31" t="s">
        <v>378</v>
      </c>
      <c r="N230" s="84">
        <v>44378</v>
      </c>
      <c r="O230" s="23" t="s">
        <v>383</v>
      </c>
    </row>
    <row r="231" spans="1:15" ht="18" hidden="1" customHeight="1" outlineLevel="1">
      <c r="A231" s="33">
        <v>237</v>
      </c>
      <c r="B231" s="75" t="s">
        <v>118</v>
      </c>
      <c r="C231" s="80">
        <v>44316</v>
      </c>
      <c r="D231" s="36" t="s">
        <v>372</v>
      </c>
      <c r="E231" s="76" t="s">
        <v>104</v>
      </c>
      <c r="F231" s="38" t="s">
        <v>442</v>
      </c>
      <c r="G231" s="76" t="s">
        <v>564</v>
      </c>
      <c r="H231" s="77" t="s">
        <v>565</v>
      </c>
      <c r="I231" s="37" t="s">
        <v>376</v>
      </c>
      <c r="J231" s="75">
        <v>2</v>
      </c>
      <c r="K231" s="78">
        <v>2600</v>
      </c>
      <c r="L231" s="79">
        <v>5200</v>
      </c>
      <c r="M231" s="42" t="s">
        <v>378</v>
      </c>
      <c r="N231" s="85">
        <v>44378</v>
      </c>
      <c r="O231" s="34" t="s">
        <v>379</v>
      </c>
    </row>
    <row r="232" spans="1:15" ht="18" hidden="1" customHeight="1" outlineLevel="1">
      <c r="A232" s="22">
        <v>238</v>
      </c>
      <c r="B232" s="70" t="s">
        <v>147</v>
      </c>
      <c r="C232" s="81">
        <v>44321</v>
      </c>
      <c r="D232" s="25" t="s">
        <v>372</v>
      </c>
      <c r="E232" s="71" t="s">
        <v>8</v>
      </c>
      <c r="F232" s="44" t="s">
        <v>75</v>
      </c>
      <c r="G232" s="71" t="s">
        <v>566</v>
      </c>
      <c r="H232" s="72" t="s">
        <v>567</v>
      </c>
      <c r="I232" s="26" t="s">
        <v>427</v>
      </c>
      <c r="J232" s="70">
        <v>75</v>
      </c>
      <c r="K232" s="73">
        <v>98.69</v>
      </c>
      <c r="L232" s="74">
        <v>7401.75</v>
      </c>
      <c r="M232" s="31" t="s">
        <v>568</v>
      </c>
      <c r="N232" s="84">
        <v>44409</v>
      </c>
      <c r="O232" s="23" t="s">
        <v>428</v>
      </c>
    </row>
    <row r="233" spans="1:15" ht="18" hidden="1" customHeight="1" outlineLevel="1">
      <c r="A233" s="33">
        <v>239</v>
      </c>
      <c r="B233" s="75" t="s">
        <v>182</v>
      </c>
      <c r="C233" s="80">
        <v>44355</v>
      </c>
      <c r="D233" s="36" t="s">
        <v>372</v>
      </c>
      <c r="E233" s="76" t="s">
        <v>8</v>
      </c>
      <c r="F233" s="38" t="s">
        <v>75</v>
      </c>
      <c r="G233" s="76" t="s">
        <v>569</v>
      </c>
      <c r="H233" s="77" t="s">
        <v>570</v>
      </c>
      <c r="I233" s="37" t="s">
        <v>427</v>
      </c>
      <c r="J233" s="75">
        <v>77</v>
      </c>
      <c r="K233" s="78">
        <v>98.69</v>
      </c>
      <c r="L233" s="79">
        <v>7599.13</v>
      </c>
      <c r="M233" s="42" t="s">
        <v>568</v>
      </c>
      <c r="N233" s="85">
        <v>44409</v>
      </c>
      <c r="O233" s="34" t="s">
        <v>428</v>
      </c>
    </row>
    <row r="234" spans="1:15" ht="18" hidden="1" customHeight="1" outlineLevel="1">
      <c r="A234" s="22">
        <v>240</v>
      </c>
      <c r="B234" s="70" t="s">
        <v>182</v>
      </c>
      <c r="C234" s="81">
        <v>44355</v>
      </c>
      <c r="D234" s="25" t="s">
        <v>372</v>
      </c>
      <c r="E234" s="71" t="s">
        <v>8</v>
      </c>
      <c r="F234" s="44" t="s">
        <v>75</v>
      </c>
      <c r="G234" s="71" t="s">
        <v>571</v>
      </c>
      <c r="H234" s="72" t="s">
        <v>572</v>
      </c>
      <c r="I234" s="26" t="s">
        <v>385</v>
      </c>
      <c r="J234" s="70">
        <v>4</v>
      </c>
      <c r="K234" s="73">
        <v>8413.2000000000007</v>
      </c>
      <c r="L234" s="74">
        <v>33652.800000000003</v>
      </c>
      <c r="M234" s="31" t="s">
        <v>378</v>
      </c>
      <c r="N234" s="84">
        <v>44409</v>
      </c>
      <c r="O234" s="23" t="s">
        <v>383</v>
      </c>
    </row>
    <row r="235" spans="1:15" ht="18" hidden="1" customHeight="1" outlineLevel="1">
      <c r="A235" s="33">
        <v>241</v>
      </c>
      <c r="B235" s="75" t="s">
        <v>182</v>
      </c>
      <c r="C235" s="80">
        <v>44355</v>
      </c>
      <c r="D235" s="36" t="s">
        <v>372</v>
      </c>
      <c r="E235" s="76" t="s">
        <v>8</v>
      </c>
      <c r="F235" s="38" t="s">
        <v>75</v>
      </c>
      <c r="G235" s="76" t="s">
        <v>571</v>
      </c>
      <c r="H235" s="77" t="s">
        <v>572</v>
      </c>
      <c r="I235" s="37" t="s">
        <v>382</v>
      </c>
      <c r="J235" s="75">
        <v>1</v>
      </c>
      <c r="K235" s="78">
        <v>3582.9</v>
      </c>
      <c r="L235" s="79">
        <v>3582.9</v>
      </c>
      <c r="M235" s="42" t="s">
        <v>378</v>
      </c>
      <c r="N235" s="85">
        <v>44409</v>
      </c>
      <c r="O235" s="34" t="s">
        <v>383</v>
      </c>
    </row>
    <row r="236" spans="1:15" ht="18" hidden="1" customHeight="1" outlineLevel="1">
      <c r="A236" s="22">
        <v>242</v>
      </c>
      <c r="B236" s="70" t="s">
        <v>182</v>
      </c>
      <c r="C236" s="81">
        <v>44355</v>
      </c>
      <c r="D236" s="25" t="s">
        <v>372</v>
      </c>
      <c r="E236" s="71" t="s">
        <v>8</v>
      </c>
      <c r="F236" s="44" t="s">
        <v>75</v>
      </c>
      <c r="G236" s="71" t="s">
        <v>571</v>
      </c>
      <c r="H236" s="72" t="s">
        <v>572</v>
      </c>
      <c r="I236" s="26" t="s">
        <v>384</v>
      </c>
      <c r="J236" s="70">
        <v>1</v>
      </c>
      <c r="K236" s="73">
        <v>5792.18</v>
      </c>
      <c r="L236" s="74">
        <v>5792.18</v>
      </c>
      <c r="M236" s="31" t="s">
        <v>378</v>
      </c>
      <c r="N236" s="84">
        <v>44409</v>
      </c>
      <c r="O236" s="23" t="s">
        <v>383</v>
      </c>
    </row>
    <row r="237" spans="1:15" ht="18" hidden="1" customHeight="1" outlineLevel="1">
      <c r="A237" s="33">
        <v>243</v>
      </c>
      <c r="B237" s="75" t="s">
        <v>86</v>
      </c>
      <c r="C237" s="80">
        <v>44356</v>
      </c>
      <c r="D237" s="42" t="s">
        <v>573</v>
      </c>
      <c r="E237" s="76" t="s">
        <v>69</v>
      </c>
      <c r="F237" s="60" t="s">
        <v>6</v>
      </c>
      <c r="G237" s="76" t="s">
        <v>574</v>
      </c>
      <c r="H237" s="77" t="s">
        <v>575</v>
      </c>
      <c r="I237" s="37" t="s">
        <v>427</v>
      </c>
      <c r="J237" s="75">
        <v>20</v>
      </c>
      <c r="K237" s="78">
        <v>98.69</v>
      </c>
      <c r="L237" s="79">
        <v>1973.8</v>
      </c>
      <c r="M237" s="42" t="s">
        <v>432</v>
      </c>
      <c r="N237" s="85">
        <v>44348</v>
      </c>
      <c r="O237" s="34" t="s">
        <v>428</v>
      </c>
    </row>
    <row r="238" spans="1:15" ht="18" hidden="1" customHeight="1" outlineLevel="1">
      <c r="A238" s="22">
        <v>244</v>
      </c>
      <c r="B238" s="70" t="s">
        <v>86</v>
      </c>
      <c r="C238" s="81">
        <v>44356</v>
      </c>
      <c r="D238" s="31" t="s">
        <v>573</v>
      </c>
      <c r="E238" s="71" t="s">
        <v>69</v>
      </c>
      <c r="F238" s="27" t="s">
        <v>6</v>
      </c>
      <c r="G238" s="71" t="s">
        <v>574</v>
      </c>
      <c r="H238" s="72" t="s">
        <v>575</v>
      </c>
      <c r="I238" s="26" t="s">
        <v>431</v>
      </c>
      <c r="J238" s="70">
        <v>20</v>
      </c>
      <c r="K238" s="73">
        <v>47</v>
      </c>
      <c r="L238" s="74">
        <v>940</v>
      </c>
      <c r="M238" s="31" t="s">
        <v>432</v>
      </c>
      <c r="N238" s="84">
        <v>44348</v>
      </c>
      <c r="O238" s="23" t="s">
        <v>430</v>
      </c>
    </row>
    <row r="239" spans="1:15" ht="18" hidden="1" customHeight="1" outlineLevel="1">
      <c r="A239" s="33">
        <v>245</v>
      </c>
      <c r="B239" s="75" t="s">
        <v>86</v>
      </c>
      <c r="C239" s="80">
        <v>44356</v>
      </c>
      <c r="D239" s="42" t="s">
        <v>573</v>
      </c>
      <c r="E239" s="76" t="s">
        <v>69</v>
      </c>
      <c r="F239" s="60" t="s">
        <v>6</v>
      </c>
      <c r="G239" s="76" t="s">
        <v>574</v>
      </c>
      <c r="H239" s="77" t="s">
        <v>575</v>
      </c>
      <c r="I239" s="37" t="s">
        <v>429</v>
      </c>
      <c r="J239" s="75">
        <v>20</v>
      </c>
      <c r="K239" s="78">
        <v>6.45</v>
      </c>
      <c r="L239" s="79">
        <v>129</v>
      </c>
      <c r="M239" s="42" t="s">
        <v>432</v>
      </c>
      <c r="N239" s="85">
        <v>44348</v>
      </c>
      <c r="O239" s="34" t="s">
        <v>430</v>
      </c>
    </row>
    <row r="240" spans="1:15" ht="18" hidden="1" customHeight="1" outlineLevel="1">
      <c r="A240" s="22">
        <v>246</v>
      </c>
      <c r="B240" s="70" t="s">
        <v>86</v>
      </c>
      <c r="C240" s="81">
        <v>44356</v>
      </c>
      <c r="D240" s="31" t="s">
        <v>573</v>
      </c>
      <c r="E240" s="71" t="s">
        <v>69</v>
      </c>
      <c r="F240" s="27" t="s">
        <v>6</v>
      </c>
      <c r="G240" s="71" t="s">
        <v>574</v>
      </c>
      <c r="H240" s="72" t="s">
        <v>575</v>
      </c>
      <c r="I240" s="26" t="s">
        <v>402</v>
      </c>
      <c r="J240" s="70">
        <v>13</v>
      </c>
      <c r="K240" s="73">
        <v>155.66</v>
      </c>
      <c r="L240" s="74">
        <v>2023.58</v>
      </c>
      <c r="M240" s="31" t="s">
        <v>432</v>
      </c>
      <c r="N240" s="84">
        <v>44348</v>
      </c>
      <c r="O240" s="23" t="s">
        <v>434</v>
      </c>
    </row>
    <row r="241" spans="1:15" ht="18" hidden="1" customHeight="1" outlineLevel="1">
      <c r="A241" s="33">
        <v>247</v>
      </c>
      <c r="B241" s="75" t="s">
        <v>86</v>
      </c>
      <c r="C241" s="80">
        <v>44356</v>
      </c>
      <c r="D241" s="42" t="s">
        <v>573</v>
      </c>
      <c r="E241" s="76" t="s">
        <v>69</v>
      </c>
      <c r="F241" s="60" t="s">
        <v>6</v>
      </c>
      <c r="G241" s="76" t="s">
        <v>574</v>
      </c>
      <c r="H241" s="77" t="s">
        <v>575</v>
      </c>
      <c r="I241" s="37" t="s">
        <v>404</v>
      </c>
      <c r="J241" s="75">
        <v>13</v>
      </c>
      <c r="K241" s="78">
        <v>194.58</v>
      </c>
      <c r="L241" s="79">
        <v>2529.54</v>
      </c>
      <c r="M241" s="42" t="s">
        <v>432</v>
      </c>
      <c r="N241" s="85">
        <v>44348</v>
      </c>
      <c r="O241" s="34" t="s">
        <v>434</v>
      </c>
    </row>
    <row r="242" spans="1:15" ht="18" hidden="1" customHeight="1" outlineLevel="1">
      <c r="A242" s="22">
        <v>248</v>
      </c>
      <c r="B242" s="70" t="s">
        <v>86</v>
      </c>
      <c r="C242" s="81">
        <v>44356</v>
      </c>
      <c r="D242" s="31" t="s">
        <v>573</v>
      </c>
      <c r="E242" s="71" t="s">
        <v>69</v>
      </c>
      <c r="F242" s="27" t="s">
        <v>6</v>
      </c>
      <c r="G242" s="71" t="s">
        <v>574</v>
      </c>
      <c r="H242" s="72" t="s">
        <v>575</v>
      </c>
      <c r="I242" s="26" t="s">
        <v>406</v>
      </c>
      <c r="J242" s="70">
        <v>20</v>
      </c>
      <c r="K242" s="73">
        <v>155.66</v>
      </c>
      <c r="L242" s="74">
        <v>3113.2</v>
      </c>
      <c r="M242" s="31" t="s">
        <v>432</v>
      </c>
      <c r="N242" s="84">
        <v>44348</v>
      </c>
      <c r="O242" s="23" t="s">
        <v>434</v>
      </c>
    </row>
    <row r="243" spans="1:15" ht="18" hidden="1" customHeight="1" outlineLevel="1">
      <c r="A243" s="33">
        <v>249</v>
      </c>
      <c r="B243" s="75" t="s">
        <v>86</v>
      </c>
      <c r="C243" s="80">
        <v>44356</v>
      </c>
      <c r="D243" s="42" t="s">
        <v>573</v>
      </c>
      <c r="E243" s="76" t="s">
        <v>69</v>
      </c>
      <c r="F243" s="60" t="s">
        <v>6</v>
      </c>
      <c r="G243" s="76" t="s">
        <v>574</v>
      </c>
      <c r="H243" s="77" t="s">
        <v>575</v>
      </c>
      <c r="I243" s="37" t="s">
        <v>405</v>
      </c>
      <c r="J243" s="75">
        <v>20</v>
      </c>
      <c r="K243" s="78">
        <v>233.49</v>
      </c>
      <c r="L243" s="79">
        <v>4669.8</v>
      </c>
      <c r="M243" s="42" t="s">
        <v>432</v>
      </c>
      <c r="N243" s="85">
        <v>44348</v>
      </c>
      <c r="O243" s="34" t="s">
        <v>434</v>
      </c>
    </row>
    <row r="244" spans="1:15" ht="18" hidden="1" customHeight="1" outlineLevel="1">
      <c r="A244" s="22">
        <v>250</v>
      </c>
      <c r="B244" s="70" t="s">
        <v>120</v>
      </c>
      <c r="C244" s="81">
        <v>44356</v>
      </c>
      <c r="D244" s="31" t="s">
        <v>573</v>
      </c>
      <c r="E244" s="71" t="s">
        <v>30</v>
      </c>
      <c r="F244" s="27" t="s">
        <v>35</v>
      </c>
      <c r="G244" s="71" t="s">
        <v>576</v>
      </c>
      <c r="H244" s="72" t="s">
        <v>577</v>
      </c>
      <c r="I244" s="26" t="s">
        <v>424</v>
      </c>
      <c r="J244" s="70">
        <v>1250</v>
      </c>
      <c r="K244" s="73">
        <v>18</v>
      </c>
      <c r="L244" s="74">
        <v>22500</v>
      </c>
      <c r="M244" s="31" t="s">
        <v>378</v>
      </c>
      <c r="N244" s="84">
        <v>44348</v>
      </c>
      <c r="O244" s="23" t="s">
        <v>426</v>
      </c>
    </row>
    <row r="245" spans="1:15" ht="18" hidden="1" customHeight="1" outlineLevel="1">
      <c r="A245" s="33">
        <v>251</v>
      </c>
      <c r="B245" s="75" t="s">
        <v>120</v>
      </c>
      <c r="C245" s="80">
        <v>44356</v>
      </c>
      <c r="D245" s="42" t="s">
        <v>573</v>
      </c>
      <c r="E245" s="76" t="s">
        <v>30</v>
      </c>
      <c r="F245" s="60" t="s">
        <v>35</v>
      </c>
      <c r="G245" s="76" t="s">
        <v>576</v>
      </c>
      <c r="H245" s="77" t="s">
        <v>577</v>
      </c>
      <c r="I245" s="37" t="s">
        <v>405</v>
      </c>
      <c r="J245" s="75">
        <v>233</v>
      </c>
      <c r="K245" s="78">
        <v>233.49</v>
      </c>
      <c r="L245" s="79">
        <v>54403.170000000006</v>
      </c>
      <c r="M245" s="42" t="s">
        <v>432</v>
      </c>
      <c r="N245" s="85">
        <v>44348</v>
      </c>
      <c r="O245" s="34" t="s">
        <v>434</v>
      </c>
    </row>
    <row r="246" spans="1:15" ht="18" hidden="1" customHeight="1" outlineLevel="1">
      <c r="A246" s="22">
        <v>252</v>
      </c>
      <c r="B246" s="70" t="s">
        <v>120</v>
      </c>
      <c r="C246" s="81">
        <v>44356</v>
      </c>
      <c r="D246" s="31" t="s">
        <v>573</v>
      </c>
      <c r="E246" s="71" t="s">
        <v>30</v>
      </c>
      <c r="F246" s="27" t="s">
        <v>35</v>
      </c>
      <c r="G246" s="71" t="s">
        <v>576</v>
      </c>
      <c r="H246" s="72" t="s">
        <v>577</v>
      </c>
      <c r="I246" s="26" t="s">
        <v>406</v>
      </c>
      <c r="J246" s="70">
        <v>233</v>
      </c>
      <c r="K246" s="73">
        <v>155.66</v>
      </c>
      <c r="L246" s="74">
        <v>36268.78</v>
      </c>
      <c r="M246" s="31" t="s">
        <v>432</v>
      </c>
      <c r="N246" s="84">
        <v>44348</v>
      </c>
      <c r="O246" s="23" t="s">
        <v>434</v>
      </c>
    </row>
    <row r="247" spans="1:15" ht="18" hidden="1" customHeight="1" outlineLevel="1">
      <c r="A247" s="33">
        <v>253</v>
      </c>
      <c r="B247" s="75" t="s">
        <v>120</v>
      </c>
      <c r="C247" s="80">
        <v>44356</v>
      </c>
      <c r="D247" s="42" t="s">
        <v>573</v>
      </c>
      <c r="E247" s="76" t="s">
        <v>30</v>
      </c>
      <c r="F247" s="60" t="s">
        <v>35</v>
      </c>
      <c r="G247" s="76" t="s">
        <v>576</v>
      </c>
      <c r="H247" s="77" t="s">
        <v>577</v>
      </c>
      <c r="I247" s="37" t="s">
        <v>404</v>
      </c>
      <c r="J247" s="75">
        <v>377</v>
      </c>
      <c r="K247" s="78">
        <v>194.58</v>
      </c>
      <c r="L247" s="79">
        <v>73356.66</v>
      </c>
      <c r="M247" s="42" t="s">
        <v>432</v>
      </c>
      <c r="N247" s="85">
        <v>44348</v>
      </c>
      <c r="O247" s="34" t="s">
        <v>434</v>
      </c>
    </row>
    <row r="248" spans="1:15" ht="18" hidden="1" customHeight="1" outlineLevel="1">
      <c r="A248" s="22">
        <v>254</v>
      </c>
      <c r="B248" s="70" t="s">
        <v>120</v>
      </c>
      <c r="C248" s="81">
        <v>44356</v>
      </c>
      <c r="D248" s="31" t="s">
        <v>573</v>
      </c>
      <c r="E248" s="71" t="s">
        <v>30</v>
      </c>
      <c r="F248" s="27" t="s">
        <v>35</v>
      </c>
      <c r="G248" s="71" t="s">
        <v>576</v>
      </c>
      <c r="H248" s="72" t="s">
        <v>577</v>
      </c>
      <c r="I248" s="26" t="s">
        <v>402</v>
      </c>
      <c r="J248" s="70">
        <v>377</v>
      </c>
      <c r="K248" s="73">
        <v>155.66</v>
      </c>
      <c r="L248" s="74">
        <v>58683.82</v>
      </c>
      <c r="M248" s="31" t="s">
        <v>432</v>
      </c>
      <c r="N248" s="84">
        <v>44348</v>
      </c>
      <c r="O248" s="23" t="s">
        <v>434</v>
      </c>
    </row>
    <row r="249" spans="1:15" ht="18" hidden="1" customHeight="1" outlineLevel="1">
      <c r="A249" s="33">
        <v>255</v>
      </c>
      <c r="B249" s="75" t="s">
        <v>120</v>
      </c>
      <c r="C249" s="80">
        <v>44356</v>
      </c>
      <c r="D249" s="42" t="s">
        <v>573</v>
      </c>
      <c r="E249" s="76" t="s">
        <v>30</v>
      </c>
      <c r="F249" s="60" t="s">
        <v>35</v>
      </c>
      <c r="G249" s="76" t="s">
        <v>576</v>
      </c>
      <c r="H249" s="77" t="s">
        <v>577</v>
      </c>
      <c r="I249" s="37" t="s">
        <v>431</v>
      </c>
      <c r="J249" s="75">
        <v>304</v>
      </c>
      <c r="K249" s="78">
        <v>47</v>
      </c>
      <c r="L249" s="79">
        <v>14288</v>
      </c>
      <c r="M249" s="42" t="s">
        <v>432</v>
      </c>
      <c r="N249" s="85">
        <v>44348</v>
      </c>
      <c r="O249" s="34" t="s">
        <v>430</v>
      </c>
    </row>
    <row r="250" spans="1:15" ht="18" hidden="1" customHeight="1" outlineLevel="1">
      <c r="A250" s="22">
        <v>256</v>
      </c>
      <c r="B250" s="70" t="s">
        <v>120</v>
      </c>
      <c r="C250" s="81">
        <v>44356</v>
      </c>
      <c r="D250" s="31" t="s">
        <v>573</v>
      </c>
      <c r="E250" s="71" t="s">
        <v>30</v>
      </c>
      <c r="F250" s="27" t="s">
        <v>35</v>
      </c>
      <c r="G250" s="71" t="s">
        <v>576</v>
      </c>
      <c r="H250" s="72" t="s">
        <v>577</v>
      </c>
      <c r="I250" s="26" t="s">
        <v>429</v>
      </c>
      <c r="J250" s="70">
        <v>843</v>
      </c>
      <c r="K250" s="73">
        <v>6.45</v>
      </c>
      <c r="L250" s="74">
        <v>5437.35</v>
      </c>
      <c r="M250" s="31" t="s">
        <v>432</v>
      </c>
      <c r="N250" s="84">
        <v>44348</v>
      </c>
      <c r="O250" s="23" t="s">
        <v>430</v>
      </c>
    </row>
    <row r="251" spans="1:15" ht="18" hidden="1" customHeight="1" outlineLevel="1">
      <c r="A251" s="33">
        <v>257</v>
      </c>
      <c r="B251" s="75" t="s">
        <v>120</v>
      </c>
      <c r="C251" s="80">
        <v>44356</v>
      </c>
      <c r="D251" s="42" t="s">
        <v>573</v>
      </c>
      <c r="E251" s="76" t="s">
        <v>30</v>
      </c>
      <c r="F251" s="60" t="s">
        <v>35</v>
      </c>
      <c r="G251" s="76" t="s">
        <v>576</v>
      </c>
      <c r="H251" s="77" t="s">
        <v>577</v>
      </c>
      <c r="I251" s="37" t="s">
        <v>427</v>
      </c>
      <c r="J251" s="75">
        <v>304</v>
      </c>
      <c r="K251" s="78">
        <v>98.69</v>
      </c>
      <c r="L251" s="79">
        <v>30001.759999999998</v>
      </c>
      <c r="M251" s="42" t="s">
        <v>432</v>
      </c>
      <c r="N251" s="85">
        <v>44348</v>
      </c>
      <c r="O251" s="34" t="s">
        <v>428</v>
      </c>
    </row>
    <row r="252" spans="1:15" ht="18" hidden="1" customHeight="1" outlineLevel="1">
      <c r="A252" s="22">
        <v>258</v>
      </c>
      <c r="B252" s="70" t="s">
        <v>175</v>
      </c>
      <c r="C252" s="81">
        <v>44356</v>
      </c>
      <c r="D252" s="31" t="s">
        <v>573</v>
      </c>
      <c r="E252" s="71" t="s">
        <v>73</v>
      </c>
      <c r="F252" s="27" t="s">
        <v>71</v>
      </c>
      <c r="G252" s="89" t="s">
        <v>578</v>
      </c>
      <c r="H252" s="72" t="s">
        <v>579</v>
      </c>
      <c r="I252" s="26" t="s">
        <v>427</v>
      </c>
      <c r="J252" s="70">
        <v>100</v>
      </c>
      <c r="K252" s="73">
        <v>98.69</v>
      </c>
      <c r="L252" s="74">
        <v>9869</v>
      </c>
      <c r="M252" s="31" t="s">
        <v>432</v>
      </c>
      <c r="N252" s="84">
        <v>44348</v>
      </c>
      <c r="O252" s="23" t="s">
        <v>428</v>
      </c>
    </row>
    <row r="253" spans="1:15" ht="18" hidden="1" customHeight="1" outlineLevel="1">
      <c r="A253" s="33">
        <v>259</v>
      </c>
      <c r="B253" s="75" t="s">
        <v>175</v>
      </c>
      <c r="C253" s="80">
        <v>44356</v>
      </c>
      <c r="D253" s="42" t="s">
        <v>573</v>
      </c>
      <c r="E253" s="76" t="s">
        <v>73</v>
      </c>
      <c r="F253" s="60" t="s">
        <v>71</v>
      </c>
      <c r="G253" s="89" t="s">
        <v>578</v>
      </c>
      <c r="H253" s="77" t="s">
        <v>579</v>
      </c>
      <c r="I253" s="37" t="s">
        <v>431</v>
      </c>
      <c r="J253" s="75">
        <v>100</v>
      </c>
      <c r="K253" s="78">
        <v>47</v>
      </c>
      <c r="L253" s="79">
        <v>4700</v>
      </c>
      <c r="M253" s="42" t="s">
        <v>432</v>
      </c>
      <c r="N253" s="85">
        <v>44348</v>
      </c>
      <c r="O253" s="34" t="s">
        <v>430</v>
      </c>
    </row>
    <row r="254" spans="1:15" ht="18" hidden="1" customHeight="1" outlineLevel="1">
      <c r="A254" s="22">
        <v>260</v>
      </c>
      <c r="B254" s="70" t="s">
        <v>175</v>
      </c>
      <c r="C254" s="81">
        <v>44356</v>
      </c>
      <c r="D254" s="31" t="s">
        <v>573</v>
      </c>
      <c r="E254" s="71" t="s">
        <v>73</v>
      </c>
      <c r="F254" s="27" t="s">
        <v>71</v>
      </c>
      <c r="G254" s="89" t="s">
        <v>578</v>
      </c>
      <c r="H254" s="72" t="s">
        <v>579</v>
      </c>
      <c r="I254" s="26" t="s">
        <v>431</v>
      </c>
      <c r="J254" s="70">
        <v>300</v>
      </c>
      <c r="K254" s="73">
        <v>47</v>
      </c>
      <c r="L254" s="74">
        <v>14100</v>
      </c>
      <c r="M254" s="31" t="s">
        <v>432</v>
      </c>
      <c r="N254" s="84">
        <v>44348</v>
      </c>
      <c r="O254" s="23" t="s">
        <v>430</v>
      </c>
    </row>
    <row r="255" spans="1:15" ht="18" hidden="1" customHeight="1" outlineLevel="1">
      <c r="A255" s="33">
        <v>261</v>
      </c>
      <c r="B255" s="75" t="s">
        <v>175</v>
      </c>
      <c r="C255" s="80">
        <v>44356</v>
      </c>
      <c r="D255" s="42" t="s">
        <v>573</v>
      </c>
      <c r="E255" s="76" t="s">
        <v>73</v>
      </c>
      <c r="F255" s="60" t="s">
        <v>71</v>
      </c>
      <c r="G255" s="89" t="s">
        <v>578</v>
      </c>
      <c r="H255" s="77" t="s">
        <v>579</v>
      </c>
      <c r="I255" s="37" t="s">
        <v>402</v>
      </c>
      <c r="J255" s="75">
        <v>30</v>
      </c>
      <c r="K255" s="78">
        <v>155.66</v>
      </c>
      <c r="L255" s="79">
        <v>4669.8</v>
      </c>
      <c r="M255" s="42" t="s">
        <v>432</v>
      </c>
      <c r="N255" s="85">
        <v>44348</v>
      </c>
      <c r="O255" s="34" t="s">
        <v>434</v>
      </c>
    </row>
    <row r="256" spans="1:15" ht="18" hidden="1" customHeight="1" outlineLevel="1">
      <c r="A256" s="22">
        <v>262</v>
      </c>
      <c r="B256" s="70" t="s">
        <v>175</v>
      </c>
      <c r="C256" s="81">
        <v>44356</v>
      </c>
      <c r="D256" s="31" t="s">
        <v>573</v>
      </c>
      <c r="E256" s="71" t="s">
        <v>73</v>
      </c>
      <c r="F256" s="27" t="s">
        <v>71</v>
      </c>
      <c r="G256" s="89" t="s">
        <v>578</v>
      </c>
      <c r="H256" s="72" t="s">
        <v>579</v>
      </c>
      <c r="I256" s="26" t="s">
        <v>406</v>
      </c>
      <c r="J256" s="70">
        <v>50</v>
      </c>
      <c r="K256" s="73">
        <v>155.66</v>
      </c>
      <c r="L256" s="74">
        <v>7783</v>
      </c>
      <c r="M256" s="31" t="s">
        <v>432</v>
      </c>
      <c r="N256" s="84">
        <v>44348</v>
      </c>
      <c r="O256" s="23" t="s">
        <v>434</v>
      </c>
    </row>
    <row r="257" spans="1:15" ht="18" hidden="1" customHeight="1" outlineLevel="1">
      <c r="A257" s="33">
        <v>263</v>
      </c>
      <c r="B257" s="75" t="s">
        <v>175</v>
      </c>
      <c r="C257" s="80">
        <v>44356</v>
      </c>
      <c r="D257" s="42" t="s">
        <v>573</v>
      </c>
      <c r="E257" s="76" t="s">
        <v>73</v>
      </c>
      <c r="F257" s="60" t="s">
        <v>71</v>
      </c>
      <c r="G257" s="89" t="s">
        <v>578</v>
      </c>
      <c r="H257" s="77" t="s">
        <v>579</v>
      </c>
      <c r="I257" s="37" t="s">
        <v>405</v>
      </c>
      <c r="J257" s="75">
        <v>50</v>
      </c>
      <c r="K257" s="78">
        <v>233.49</v>
      </c>
      <c r="L257" s="79">
        <v>11674.5</v>
      </c>
      <c r="M257" s="42" t="s">
        <v>432</v>
      </c>
      <c r="N257" s="85">
        <v>44348</v>
      </c>
      <c r="O257" s="34" t="s">
        <v>434</v>
      </c>
    </row>
    <row r="258" spans="1:15" ht="18" hidden="1" customHeight="1" outlineLevel="1">
      <c r="A258" s="22">
        <v>264</v>
      </c>
      <c r="B258" s="70" t="s">
        <v>175</v>
      </c>
      <c r="C258" s="81">
        <v>44356</v>
      </c>
      <c r="D258" s="31" t="s">
        <v>573</v>
      </c>
      <c r="E258" s="71" t="s">
        <v>73</v>
      </c>
      <c r="F258" s="27" t="s">
        <v>71</v>
      </c>
      <c r="G258" s="89" t="s">
        <v>578</v>
      </c>
      <c r="H258" s="72" t="s">
        <v>579</v>
      </c>
      <c r="I258" s="26" t="s">
        <v>404</v>
      </c>
      <c r="J258" s="70">
        <v>30</v>
      </c>
      <c r="K258" s="73">
        <v>194.58</v>
      </c>
      <c r="L258" s="74">
        <v>5837.4000000000005</v>
      </c>
      <c r="M258" s="31" t="s">
        <v>432</v>
      </c>
      <c r="N258" s="84">
        <v>44348</v>
      </c>
      <c r="O258" s="23" t="s">
        <v>434</v>
      </c>
    </row>
    <row r="259" spans="1:15" ht="18" hidden="1" customHeight="1" outlineLevel="1">
      <c r="A259" s="33">
        <v>265</v>
      </c>
      <c r="B259" s="75" t="s">
        <v>331</v>
      </c>
      <c r="C259" s="80">
        <v>44357</v>
      </c>
      <c r="D259" s="42" t="s">
        <v>573</v>
      </c>
      <c r="E259" s="76" t="s">
        <v>30</v>
      </c>
      <c r="F259" s="60" t="s">
        <v>35</v>
      </c>
      <c r="G259" s="76" t="s">
        <v>580</v>
      </c>
      <c r="H259" s="77" t="s">
        <v>581</v>
      </c>
      <c r="I259" s="37" t="s">
        <v>427</v>
      </c>
      <c r="J259" s="75">
        <v>5</v>
      </c>
      <c r="K259" s="78">
        <v>98.69</v>
      </c>
      <c r="L259" s="79">
        <v>493.45</v>
      </c>
      <c r="M259" s="42" t="s">
        <v>432</v>
      </c>
      <c r="N259" s="85">
        <v>44348</v>
      </c>
      <c r="O259" s="34" t="s">
        <v>428</v>
      </c>
    </row>
    <row r="260" spans="1:15" ht="18" hidden="1" customHeight="1" outlineLevel="1">
      <c r="A260" s="22">
        <v>266</v>
      </c>
      <c r="B260" s="70" t="s">
        <v>331</v>
      </c>
      <c r="C260" s="81">
        <v>44357</v>
      </c>
      <c r="D260" s="31" t="s">
        <v>573</v>
      </c>
      <c r="E260" s="71" t="s">
        <v>30</v>
      </c>
      <c r="F260" s="27" t="s">
        <v>35</v>
      </c>
      <c r="G260" s="71" t="s">
        <v>580</v>
      </c>
      <c r="H260" s="72" t="s">
        <v>581</v>
      </c>
      <c r="I260" s="26" t="s">
        <v>429</v>
      </c>
      <c r="J260" s="70">
        <v>5</v>
      </c>
      <c r="K260" s="73">
        <v>6.45</v>
      </c>
      <c r="L260" s="74">
        <v>32.25</v>
      </c>
      <c r="M260" s="31" t="s">
        <v>432</v>
      </c>
      <c r="N260" s="84">
        <v>44348</v>
      </c>
      <c r="O260" s="23" t="s">
        <v>430</v>
      </c>
    </row>
    <row r="261" spans="1:15" ht="18" hidden="1" customHeight="1" outlineLevel="1">
      <c r="A261" s="33">
        <v>267</v>
      </c>
      <c r="B261" s="75" t="s">
        <v>331</v>
      </c>
      <c r="C261" s="80">
        <v>44357</v>
      </c>
      <c r="D261" s="42" t="s">
        <v>573</v>
      </c>
      <c r="E261" s="76" t="s">
        <v>30</v>
      </c>
      <c r="F261" s="60" t="s">
        <v>35</v>
      </c>
      <c r="G261" s="76" t="s">
        <v>580</v>
      </c>
      <c r="H261" s="77" t="s">
        <v>581</v>
      </c>
      <c r="I261" s="37" t="s">
        <v>431</v>
      </c>
      <c r="J261" s="75">
        <v>7</v>
      </c>
      <c r="K261" s="78">
        <v>47</v>
      </c>
      <c r="L261" s="79">
        <v>329</v>
      </c>
      <c r="M261" s="42" t="s">
        <v>432</v>
      </c>
      <c r="N261" s="85">
        <v>44348</v>
      </c>
      <c r="O261" s="34" t="s">
        <v>430</v>
      </c>
    </row>
    <row r="262" spans="1:15" ht="18" hidden="1" customHeight="1" outlineLevel="1">
      <c r="A262" s="22">
        <v>268</v>
      </c>
      <c r="B262" s="70" t="s">
        <v>331</v>
      </c>
      <c r="C262" s="81">
        <v>44357</v>
      </c>
      <c r="D262" s="31" t="s">
        <v>573</v>
      </c>
      <c r="E262" s="71" t="s">
        <v>30</v>
      </c>
      <c r="F262" s="27" t="s">
        <v>35</v>
      </c>
      <c r="G262" s="71" t="s">
        <v>580</v>
      </c>
      <c r="H262" s="72" t="s">
        <v>581</v>
      </c>
      <c r="I262" s="26" t="s">
        <v>404</v>
      </c>
      <c r="J262" s="70">
        <v>9</v>
      </c>
      <c r="K262" s="73">
        <v>194.58</v>
      </c>
      <c r="L262" s="74">
        <v>1751.22</v>
      </c>
      <c r="M262" s="31" t="s">
        <v>432</v>
      </c>
      <c r="N262" s="84">
        <v>44348</v>
      </c>
      <c r="O262" s="23" t="s">
        <v>434</v>
      </c>
    </row>
    <row r="263" spans="1:15" ht="18" hidden="1" customHeight="1" outlineLevel="1">
      <c r="A263" s="33">
        <v>269</v>
      </c>
      <c r="B263" s="75" t="s">
        <v>331</v>
      </c>
      <c r="C263" s="80">
        <v>44357</v>
      </c>
      <c r="D263" s="42" t="s">
        <v>573</v>
      </c>
      <c r="E263" s="76" t="s">
        <v>30</v>
      </c>
      <c r="F263" s="60" t="s">
        <v>35</v>
      </c>
      <c r="G263" s="76" t="s">
        <v>580</v>
      </c>
      <c r="H263" s="77" t="s">
        <v>581</v>
      </c>
      <c r="I263" s="37" t="s">
        <v>405</v>
      </c>
      <c r="J263" s="75">
        <v>3</v>
      </c>
      <c r="K263" s="78">
        <v>233.49</v>
      </c>
      <c r="L263" s="79">
        <v>700.47</v>
      </c>
      <c r="M263" s="42" t="s">
        <v>432</v>
      </c>
      <c r="N263" s="85">
        <v>44348</v>
      </c>
      <c r="O263" s="34" t="s">
        <v>434</v>
      </c>
    </row>
    <row r="264" spans="1:15" ht="18" hidden="1" customHeight="1" outlineLevel="1">
      <c r="A264" s="22">
        <v>270</v>
      </c>
      <c r="B264" s="70" t="s">
        <v>111</v>
      </c>
      <c r="C264" s="81">
        <v>44357</v>
      </c>
      <c r="D264" s="31" t="s">
        <v>573</v>
      </c>
      <c r="E264" s="71" t="s">
        <v>58</v>
      </c>
      <c r="F264" s="27" t="s">
        <v>582</v>
      </c>
      <c r="G264" s="71" t="s">
        <v>467</v>
      </c>
      <c r="H264" s="72" t="s">
        <v>583</v>
      </c>
      <c r="I264" s="26" t="s">
        <v>427</v>
      </c>
      <c r="J264" s="70">
        <v>95</v>
      </c>
      <c r="K264" s="73">
        <v>98.69</v>
      </c>
      <c r="L264" s="74">
        <v>9375.5499999999993</v>
      </c>
      <c r="M264" s="31" t="s">
        <v>432</v>
      </c>
      <c r="N264" s="84">
        <v>44348</v>
      </c>
      <c r="O264" s="23" t="s">
        <v>428</v>
      </c>
    </row>
    <row r="265" spans="1:15" ht="18" hidden="1" customHeight="1" outlineLevel="1">
      <c r="A265" s="33">
        <v>271</v>
      </c>
      <c r="B265" s="75" t="s">
        <v>111</v>
      </c>
      <c r="C265" s="80">
        <v>44357</v>
      </c>
      <c r="D265" s="42" t="s">
        <v>573</v>
      </c>
      <c r="E265" s="76" t="s">
        <v>58</v>
      </c>
      <c r="F265" s="60" t="s">
        <v>582</v>
      </c>
      <c r="G265" s="76" t="s">
        <v>467</v>
      </c>
      <c r="H265" s="77" t="s">
        <v>583</v>
      </c>
      <c r="I265" s="37" t="s">
        <v>431</v>
      </c>
      <c r="J265" s="75">
        <v>67</v>
      </c>
      <c r="K265" s="78">
        <v>47</v>
      </c>
      <c r="L265" s="79">
        <v>3149</v>
      </c>
      <c r="M265" s="42" t="s">
        <v>432</v>
      </c>
      <c r="N265" s="85">
        <v>44348</v>
      </c>
      <c r="O265" s="34" t="s">
        <v>430</v>
      </c>
    </row>
    <row r="266" spans="1:15" ht="18" hidden="1" customHeight="1" outlineLevel="1">
      <c r="A266" s="22">
        <v>272</v>
      </c>
      <c r="B266" s="70" t="s">
        <v>111</v>
      </c>
      <c r="C266" s="81">
        <v>44357</v>
      </c>
      <c r="D266" s="31" t="s">
        <v>573</v>
      </c>
      <c r="E266" s="71" t="s">
        <v>58</v>
      </c>
      <c r="F266" s="27" t="s">
        <v>582</v>
      </c>
      <c r="G266" s="71" t="s">
        <v>467</v>
      </c>
      <c r="H266" s="72" t="s">
        <v>583</v>
      </c>
      <c r="I266" s="26" t="s">
        <v>429</v>
      </c>
      <c r="J266" s="70">
        <v>276</v>
      </c>
      <c r="K266" s="73">
        <v>6.45</v>
      </c>
      <c r="L266" s="74">
        <v>1780.2</v>
      </c>
      <c r="M266" s="31" t="s">
        <v>432</v>
      </c>
      <c r="N266" s="84">
        <v>44348</v>
      </c>
      <c r="O266" s="23" t="s">
        <v>430</v>
      </c>
    </row>
    <row r="267" spans="1:15" ht="18" hidden="1" customHeight="1" outlineLevel="1">
      <c r="A267" s="33">
        <v>273</v>
      </c>
      <c r="B267" s="75" t="s">
        <v>111</v>
      </c>
      <c r="C267" s="80">
        <v>44357</v>
      </c>
      <c r="D267" s="42" t="s">
        <v>573</v>
      </c>
      <c r="E267" s="76" t="s">
        <v>58</v>
      </c>
      <c r="F267" s="60" t="s">
        <v>582</v>
      </c>
      <c r="G267" s="76" t="s">
        <v>467</v>
      </c>
      <c r="H267" s="77" t="s">
        <v>583</v>
      </c>
      <c r="I267" s="37" t="s">
        <v>404</v>
      </c>
      <c r="J267" s="75">
        <v>117</v>
      </c>
      <c r="K267" s="78">
        <v>194.58</v>
      </c>
      <c r="L267" s="79">
        <v>22765.86</v>
      </c>
      <c r="M267" s="42" t="s">
        <v>432</v>
      </c>
      <c r="N267" s="85">
        <v>44348</v>
      </c>
      <c r="O267" s="34" t="s">
        <v>434</v>
      </c>
    </row>
    <row r="268" spans="1:15" ht="18" hidden="1" customHeight="1" outlineLevel="1">
      <c r="A268" s="22">
        <v>274</v>
      </c>
      <c r="B268" s="70" t="s">
        <v>111</v>
      </c>
      <c r="C268" s="81">
        <v>44357</v>
      </c>
      <c r="D268" s="31" t="s">
        <v>573</v>
      </c>
      <c r="E268" s="71" t="s">
        <v>58</v>
      </c>
      <c r="F268" s="27" t="s">
        <v>582</v>
      </c>
      <c r="G268" s="71" t="s">
        <v>467</v>
      </c>
      <c r="H268" s="72" t="s">
        <v>583</v>
      </c>
      <c r="I268" s="26" t="s">
        <v>402</v>
      </c>
      <c r="J268" s="70">
        <v>117</v>
      </c>
      <c r="K268" s="73">
        <v>155.66</v>
      </c>
      <c r="L268" s="74">
        <v>18212.22</v>
      </c>
      <c r="M268" s="31" t="s">
        <v>432</v>
      </c>
      <c r="N268" s="84">
        <v>44348</v>
      </c>
      <c r="O268" s="23" t="s">
        <v>434</v>
      </c>
    </row>
    <row r="269" spans="1:15" ht="18" hidden="1" customHeight="1" outlineLevel="1">
      <c r="A269" s="33">
        <v>275</v>
      </c>
      <c r="B269" s="75" t="s">
        <v>111</v>
      </c>
      <c r="C269" s="80">
        <v>44357</v>
      </c>
      <c r="D269" s="42" t="s">
        <v>573</v>
      </c>
      <c r="E269" s="76" t="s">
        <v>58</v>
      </c>
      <c r="F269" s="60" t="s">
        <v>582</v>
      </c>
      <c r="G269" s="76" t="s">
        <v>467</v>
      </c>
      <c r="H269" s="77" t="s">
        <v>583</v>
      </c>
      <c r="I269" s="37" t="s">
        <v>405</v>
      </c>
      <c r="J269" s="75">
        <v>20</v>
      </c>
      <c r="K269" s="78">
        <v>233.49</v>
      </c>
      <c r="L269" s="79">
        <v>4669.8</v>
      </c>
      <c r="M269" s="42" t="s">
        <v>432</v>
      </c>
      <c r="N269" s="85">
        <v>44348</v>
      </c>
      <c r="O269" s="34" t="s">
        <v>434</v>
      </c>
    </row>
    <row r="270" spans="1:15" ht="18" hidden="1" customHeight="1" outlineLevel="1">
      <c r="A270" s="22">
        <v>276</v>
      </c>
      <c r="B270" s="70" t="s">
        <v>111</v>
      </c>
      <c r="C270" s="81">
        <v>44357</v>
      </c>
      <c r="D270" s="31" t="s">
        <v>573</v>
      </c>
      <c r="E270" s="71" t="s">
        <v>58</v>
      </c>
      <c r="F270" s="27" t="s">
        <v>582</v>
      </c>
      <c r="G270" s="71" t="s">
        <v>467</v>
      </c>
      <c r="H270" s="72" t="s">
        <v>583</v>
      </c>
      <c r="I270" s="26" t="s">
        <v>406</v>
      </c>
      <c r="J270" s="70">
        <v>20</v>
      </c>
      <c r="K270" s="73">
        <v>155.66</v>
      </c>
      <c r="L270" s="74">
        <v>3113.2</v>
      </c>
      <c r="M270" s="31" t="s">
        <v>432</v>
      </c>
      <c r="N270" s="84">
        <v>44348</v>
      </c>
      <c r="O270" s="23" t="s">
        <v>434</v>
      </c>
    </row>
    <row r="271" spans="1:15" ht="18" hidden="1" customHeight="1" outlineLevel="1">
      <c r="A271" s="33">
        <v>277</v>
      </c>
      <c r="B271" s="75" t="s">
        <v>206</v>
      </c>
      <c r="C271" s="80">
        <v>44356</v>
      </c>
      <c r="D271" s="42" t="s">
        <v>573</v>
      </c>
      <c r="E271" s="76" t="s">
        <v>73</v>
      </c>
      <c r="F271" s="60" t="s">
        <v>71</v>
      </c>
      <c r="G271" s="76" t="s">
        <v>584</v>
      </c>
      <c r="H271" s="77" t="s">
        <v>585</v>
      </c>
      <c r="I271" s="37" t="s">
        <v>427</v>
      </c>
      <c r="J271" s="75">
        <v>28</v>
      </c>
      <c r="K271" s="78">
        <v>98.69</v>
      </c>
      <c r="L271" s="79">
        <v>2763.3199999999997</v>
      </c>
      <c r="M271" s="42" t="s">
        <v>432</v>
      </c>
      <c r="N271" s="85">
        <v>44348</v>
      </c>
      <c r="O271" s="34" t="s">
        <v>428</v>
      </c>
    </row>
    <row r="272" spans="1:15" ht="18" hidden="1" customHeight="1" outlineLevel="1">
      <c r="A272" s="22">
        <v>278</v>
      </c>
      <c r="B272" s="70" t="s">
        <v>206</v>
      </c>
      <c r="C272" s="81">
        <v>44356</v>
      </c>
      <c r="D272" s="31" t="s">
        <v>573</v>
      </c>
      <c r="E272" s="71" t="s">
        <v>73</v>
      </c>
      <c r="F272" s="27" t="s">
        <v>71</v>
      </c>
      <c r="G272" s="71" t="s">
        <v>584</v>
      </c>
      <c r="H272" s="72" t="s">
        <v>585</v>
      </c>
      <c r="I272" s="26" t="s">
        <v>424</v>
      </c>
      <c r="J272" s="70">
        <v>50</v>
      </c>
      <c r="K272" s="73">
        <v>18</v>
      </c>
      <c r="L272" s="74">
        <v>900</v>
      </c>
      <c r="M272" s="31" t="s">
        <v>432</v>
      </c>
      <c r="N272" s="84">
        <v>44348</v>
      </c>
      <c r="O272" s="23" t="s">
        <v>426</v>
      </c>
    </row>
    <row r="273" spans="1:15" ht="18" hidden="1" customHeight="1" outlineLevel="1">
      <c r="A273" s="33">
        <v>279</v>
      </c>
      <c r="B273" s="75" t="s">
        <v>206</v>
      </c>
      <c r="C273" s="80">
        <v>44356</v>
      </c>
      <c r="D273" s="42" t="s">
        <v>573</v>
      </c>
      <c r="E273" s="76" t="s">
        <v>73</v>
      </c>
      <c r="F273" s="60" t="s">
        <v>71</v>
      </c>
      <c r="G273" s="76" t="s">
        <v>584</v>
      </c>
      <c r="H273" s="77" t="s">
        <v>585</v>
      </c>
      <c r="I273" s="37" t="s">
        <v>431</v>
      </c>
      <c r="J273" s="75">
        <v>33</v>
      </c>
      <c r="K273" s="78">
        <v>47</v>
      </c>
      <c r="L273" s="79">
        <v>1551</v>
      </c>
      <c r="M273" s="42" t="s">
        <v>432</v>
      </c>
      <c r="N273" s="85">
        <v>44348</v>
      </c>
      <c r="O273" s="34" t="s">
        <v>430</v>
      </c>
    </row>
    <row r="274" spans="1:15" ht="18" hidden="1" customHeight="1" outlineLevel="1">
      <c r="A274" s="22">
        <v>280</v>
      </c>
      <c r="B274" s="70" t="s">
        <v>206</v>
      </c>
      <c r="C274" s="81">
        <v>44356</v>
      </c>
      <c r="D274" s="31" t="s">
        <v>573</v>
      </c>
      <c r="E274" s="71" t="s">
        <v>73</v>
      </c>
      <c r="F274" s="27" t="s">
        <v>71</v>
      </c>
      <c r="G274" s="71" t="s">
        <v>584</v>
      </c>
      <c r="H274" s="72" t="s">
        <v>585</v>
      </c>
      <c r="I274" s="26" t="s">
        <v>429</v>
      </c>
      <c r="J274" s="70">
        <v>20</v>
      </c>
      <c r="K274" s="73">
        <v>6.45</v>
      </c>
      <c r="L274" s="74">
        <v>129</v>
      </c>
      <c r="M274" s="31" t="s">
        <v>432</v>
      </c>
      <c r="N274" s="84">
        <v>44348</v>
      </c>
      <c r="O274" s="23" t="s">
        <v>430</v>
      </c>
    </row>
    <row r="275" spans="1:15" ht="18" hidden="1" customHeight="1" outlineLevel="1">
      <c r="A275" s="33">
        <v>281</v>
      </c>
      <c r="B275" s="75" t="s">
        <v>206</v>
      </c>
      <c r="C275" s="80">
        <v>44356</v>
      </c>
      <c r="D275" s="42" t="s">
        <v>573</v>
      </c>
      <c r="E275" s="76" t="s">
        <v>73</v>
      </c>
      <c r="F275" s="60" t="s">
        <v>71</v>
      </c>
      <c r="G275" s="76" t="s">
        <v>584</v>
      </c>
      <c r="H275" s="77" t="s">
        <v>585</v>
      </c>
      <c r="I275" s="37" t="s">
        <v>404</v>
      </c>
      <c r="J275" s="75">
        <v>8</v>
      </c>
      <c r="K275" s="78">
        <v>194.58</v>
      </c>
      <c r="L275" s="79">
        <v>1556.64</v>
      </c>
      <c r="M275" s="42" t="s">
        <v>432</v>
      </c>
      <c r="N275" s="85">
        <v>44348</v>
      </c>
      <c r="O275" s="34" t="s">
        <v>434</v>
      </c>
    </row>
    <row r="276" spans="1:15" ht="18" hidden="1" customHeight="1" outlineLevel="1">
      <c r="A276" s="22">
        <v>282</v>
      </c>
      <c r="B276" s="70" t="s">
        <v>206</v>
      </c>
      <c r="C276" s="81">
        <v>44356</v>
      </c>
      <c r="D276" s="31" t="s">
        <v>573</v>
      </c>
      <c r="E276" s="71" t="s">
        <v>73</v>
      </c>
      <c r="F276" s="27" t="s">
        <v>71</v>
      </c>
      <c r="G276" s="71" t="s">
        <v>584</v>
      </c>
      <c r="H276" s="72" t="s">
        <v>585</v>
      </c>
      <c r="I276" s="26" t="s">
        <v>402</v>
      </c>
      <c r="J276" s="70">
        <v>8</v>
      </c>
      <c r="K276" s="73">
        <v>155.66</v>
      </c>
      <c r="L276" s="74">
        <v>1245.28</v>
      </c>
      <c r="M276" s="31" t="s">
        <v>432</v>
      </c>
      <c r="N276" s="84">
        <v>44348</v>
      </c>
      <c r="O276" s="23" t="s">
        <v>434</v>
      </c>
    </row>
    <row r="277" spans="1:15" ht="18" hidden="1" customHeight="1" outlineLevel="1">
      <c r="A277" s="33">
        <v>283</v>
      </c>
      <c r="B277" s="75" t="s">
        <v>206</v>
      </c>
      <c r="C277" s="80">
        <v>44356</v>
      </c>
      <c r="D277" s="42" t="s">
        <v>573</v>
      </c>
      <c r="E277" s="76" t="s">
        <v>73</v>
      </c>
      <c r="F277" s="60" t="s">
        <v>71</v>
      </c>
      <c r="G277" s="76" t="s">
        <v>584</v>
      </c>
      <c r="H277" s="77" t="s">
        <v>585</v>
      </c>
      <c r="I277" s="37" t="s">
        <v>405</v>
      </c>
      <c r="J277" s="75">
        <v>3</v>
      </c>
      <c r="K277" s="78">
        <v>233.49</v>
      </c>
      <c r="L277" s="79">
        <v>700.47</v>
      </c>
      <c r="M277" s="42" t="s">
        <v>432</v>
      </c>
      <c r="N277" s="85">
        <v>44348</v>
      </c>
      <c r="O277" s="34" t="s">
        <v>434</v>
      </c>
    </row>
    <row r="278" spans="1:15" ht="18" hidden="1" customHeight="1" outlineLevel="1">
      <c r="A278" s="22">
        <v>284</v>
      </c>
      <c r="B278" s="70" t="s">
        <v>206</v>
      </c>
      <c r="C278" s="81">
        <v>44356</v>
      </c>
      <c r="D278" s="31" t="s">
        <v>573</v>
      </c>
      <c r="E278" s="71" t="s">
        <v>73</v>
      </c>
      <c r="F278" s="27" t="s">
        <v>71</v>
      </c>
      <c r="G278" s="71" t="s">
        <v>584</v>
      </c>
      <c r="H278" s="72" t="s">
        <v>585</v>
      </c>
      <c r="I278" s="26" t="s">
        <v>406</v>
      </c>
      <c r="J278" s="70">
        <v>3</v>
      </c>
      <c r="K278" s="73">
        <v>155.66</v>
      </c>
      <c r="L278" s="74">
        <v>466.98</v>
      </c>
      <c r="M278" s="31" t="s">
        <v>432</v>
      </c>
      <c r="N278" s="84">
        <v>44348</v>
      </c>
      <c r="O278" s="23" t="s">
        <v>434</v>
      </c>
    </row>
    <row r="279" spans="1:15" ht="18" hidden="1" customHeight="1" outlineLevel="1">
      <c r="A279" s="33">
        <v>285</v>
      </c>
      <c r="B279" s="75" t="s">
        <v>115</v>
      </c>
      <c r="C279" s="80">
        <v>44357</v>
      </c>
      <c r="D279" s="42" t="s">
        <v>573</v>
      </c>
      <c r="E279" s="76" t="s">
        <v>85</v>
      </c>
      <c r="F279" s="38" t="s">
        <v>39</v>
      </c>
      <c r="G279" s="76" t="s">
        <v>586</v>
      </c>
      <c r="H279" s="77" t="s">
        <v>587</v>
      </c>
      <c r="I279" s="37" t="s">
        <v>427</v>
      </c>
      <c r="J279" s="75">
        <v>141</v>
      </c>
      <c r="K279" s="78">
        <v>98.69</v>
      </c>
      <c r="L279" s="79">
        <v>13915.289999999999</v>
      </c>
      <c r="M279" s="42" t="s">
        <v>432</v>
      </c>
      <c r="N279" s="85">
        <v>44348</v>
      </c>
      <c r="O279" s="34" t="s">
        <v>428</v>
      </c>
    </row>
    <row r="280" spans="1:15" ht="18" hidden="1" customHeight="1" outlineLevel="1">
      <c r="A280" s="22">
        <v>286</v>
      </c>
      <c r="B280" s="70" t="s">
        <v>115</v>
      </c>
      <c r="C280" s="81">
        <v>44357</v>
      </c>
      <c r="D280" s="31" t="s">
        <v>573</v>
      </c>
      <c r="E280" s="71" t="s">
        <v>85</v>
      </c>
      <c r="F280" s="44" t="s">
        <v>39</v>
      </c>
      <c r="G280" s="71" t="s">
        <v>586</v>
      </c>
      <c r="H280" s="72" t="s">
        <v>587</v>
      </c>
      <c r="I280" s="26" t="s">
        <v>431</v>
      </c>
      <c r="J280" s="70">
        <v>92</v>
      </c>
      <c r="K280" s="73">
        <v>47</v>
      </c>
      <c r="L280" s="74">
        <v>4324</v>
      </c>
      <c r="M280" s="31" t="s">
        <v>432</v>
      </c>
      <c r="N280" s="84">
        <v>44348</v>
      </c>
      <c r="O280" s="23" t="s">
        <v>430</v>
      </c>
    </row>
    <row r="281" spans="1:15" ht="18" hidden="1" customHeight="1" outlineLevel="1">
      <c r="A281" s="33">
        <v>287</v>
      </c>
      <c r="B281" s="75" t="s">
        <v>115</v>
      </c>
      <c r="C281" s="80">
        <v>44357</v>
      </c>
      <c r="D281" s="42" t="s">
        <v>573</v>
      </c>
      <c r="E281" s="76" t="s">
        <v>85</v>
      </c>
      <c r="F281" s="38" t="s">
        <v>39</v>
      </c>
      <c r="G281" s="76" t="s">
        <v>586</v>
      </c>
      <c r="H281" s="77" t="s">
        <v>587</v>
      </c>
      <c r="I281" s="37" t="s">
        <v>405</v>
      </c>
      <c r="J281" s="75">
        <v>62</v>
      </c>
      <c r="K281" s="78">
        <v>233.49</v>
      </c>
      <c r="L281" s="79">
        <v>14476.380000000001</v>
      </c>
      <c r="M281" s="82" t="s">
        <v>425</v>
      </c>
      <c r="N281" s="85">
        <v>44348</v>
      </c>
      <c r="O281" s="34" t="s">
        <v>434</v>
      </c>
    </row>
    <row r="282" spans="1:15" ht="18" hidden="1" customHeight="1" outlineLevel="1">
      <c r="A282" s="22">
        <v>288</v>
      </c>
      <c r="B282" s="70" t="s">
        <v>115</v>
      </c>
      <c r="C282" s="81">
        <v>44357</v>
      </c>
      <c r="D282" s="31" t="s">
        <v>573</v>
      </c>
      <c r="E282" s="71" t="s">
        <v>85</v>
      </c>
      <c r="F282" s="44" t="s">
        <v>39</v>
      </c>
      <c r="G282" s="71" t="s">
        <v>586</v>
      </c>
      <c r="H282" s="72" t="s">
        <v>587</v>
      </c>
      <c r="I282" s="26" t="s">
        <v>404</v>
      </c>
      <c r="J282" s="70">
        <v>54</v>
      </c>
      <c r="K282" s="73">
        <v>194.58</v>
      </c>
      <c r="L282" s="74">
        <v>10507.320000000002</v>
      </c>
      <c r="M282" s="82" t="s">
        <v>425</v>
      </c>
      <c r="N282" s="84">
        <v>44348</v>
      </c>
      <c r="O282" s="23" t="s">
        <v>434</v>
      </c>
    </row>
    <row r="283" spans="1:15" ht="18" hidden="1" customHeight="1" outlineLevel="1">
      <c r="A283" s="33">
        <v>289</v>
      </c>
      <c r="B283" s="75" t="s">
        <v>206</v>
      </c>
      <c r="C283" s="80">
        <v>44356</v>
      </c>
      <c r="D283" s="42" t="s">
        <v>573</v>
      </c>
      <c r="E283" s="76" t="s">
        <v>73</v>
      </c>
      <c r="F283" s="60" t="s">
        <v>71</v>
      </c>
      <c r="G283" s="76" t="s">
        <v>588</v>
      </c>
      <c r="H283" s="83" t="s">
        <v>585</v>
      </c>
      <c r="I283" s="37" t="s">
        <v>424</v>
      </c>
      <c r="J283" s="75">
        <v>62</v>
      </c>
      <c r="K283" s="78">
        <v>18</v>
      </c>
      <c r="L283" s="79">
        <v>1116</v>
      </c>
      <c r="M283" s="42" t="s">
        <v>378</v>
      </c>
      <c r="N283" s="85">
        <v>44348</v>
      </c>
      <c r="O283" s="34" t="s">
        <v>426</v>
      </c>
    </row>
    <row r="284" spans="1:15" ht="18" hidden="1" customHeight="1" outlineLevel="1">
      <c r="A284" s="22">
        <v>290</v>
      </c>
      <c r="B284" s="70" t="s">
        <v>206</v>
      </c>
      <c r="C284" s="81">
        <v>44356</v>
      </c>
      <c r="D284" s="31" t="s">
        <v>573</v>
      </c>
      <c r="E284" s="71" t="s">
        <v>73</v>
      </c>
      <c r="F284" s="27" t="s">
        <v>71</v>
      </c>
      <c r="G284" s="71" t="s">
        <v>588</v>
      </c>
      <c r="H284" s="90" t="s">
        <v>585</v>
      </c>
      <c r="I284" s="26" t="s">
        <v>427</v>
      </c>
      <c r="J284" s="70">
        <v>27</v>
      </c>
      <c r="K284" s="73">
        <v>98.69</v>
      </c>
      <c r="L284" s="74">
        <v>2664.63</v>
      </c>
      <c r="M284" s="31" t="s">
        <v>432</v>
      </c>
      <c r="N284" s="84">
        <v>44348</v>
      </c>
      <c r="O284" s="23" t="s">
        <v>428</v>
      </c>
    </row>
    <row r="285" spans="1:15" ht="18" hidden="1" customHeight="1" outlineLevel="1">
      <c r="A285" s="33">
        <v>291</v>
      </c>
      <c r="B285" s="75" t="s">
        <v>206</v>
      </c>
      <c r="C285" s="80">
        <v>44356</v>
      </c>
      <c r="D285" s="42" t="s">
        <v>573</v>
      </c>
      <c r="E285" s="76" t="s">
        <v>73</v>
      </c>
      <c r="F285" s="60" t="s">
        <v>71</v>
      </c>
      <c r="G285" s="76" t="s">
        <v>588</v>
      </c>
      <c r="H285" s="83" t="s">
        <v>585</v>
      </c>
      <c r="I285" s="37" t="s">
        <v>431</v>
      </c>
      <c r="J285" s="75">
        <v>25</v>
      </c>
      <c r="K285" s="78">
        <v>47</v>
      </c>
      <c r="L285" s="79">
        <v>1175</v>
      </c>
      <c r="M285" s="42" t="s">
        <v>432</v>
      </c>
      <c r="N285" s="85">
        <v>44348</v>
      </c>
      <c r="O285" s="34" t="s">
        <v>430</v>
      </c>
    </row>
    <row r="286" spans="1:15" ht="18" hidden="1" customHeight="1" outlineLevel="1">
      <c r="A286" s="22">
        <v>292</v>
      </c>
      <c r="B286" s="70" t="s">
        <v>206</v>
      </c>
      <c r="C286" s="81">
        <v>44356</v>
      </c>
      <c r="D286" s="31" t="s">
        <v>573</v>
      </c>
      <c r="E286" s="71" t="s">
        <v>73</v>
      </c>
      <c r="F286" s="27" t="s">
        <v>71</v>
      </c>
      <c r="G286" s="71" t="s">
        <v>588</v>
      </c>
      <c r="H286" s="90" t="s">
        <v>585</v>
      </c>
      <c r="I286" s="26" t="s">
        <v>404</v>
      </c>
      <c r="J286" s="70">
        <v>13</v>
      </c>
      <c r="K286" s="73">
        <v>194.58</v>
      </c>
      <c r="L286" s="74">
        <v>2529.54</v>
      </c>
      <c r="M286" s="31" t="s">
        <v>432</v>
      </c>
      <c r="N286" s="84">
        <v>44348</v>
      </c>
      <c r="O286" s="23" t="s">
        <v>434</v>
      </c>
    </row>
    <row r="287" spans="1:15" ht="18" hidden="1" customHeight="1" outlineLevel="1">
      <c r="A287" s="33">
        <v>293</v>
      </c>
      <c r="B287" s="75" t="s">
        <v>206</v>
      </c>
      <c r="C287" s="80">
        <v>44356</v>
      </c>
      <c r="D287" s="42" t="s">
        <v>573</v>
      </c>
      <c r="E287" s="76" t="s">
        <v>73</v>
      </c>
      <c r="F287" s="60" t="s">
        <v>71</v>
      </c>
      <c r="G287" s="76" t="s">
        <v>588</v>
      </c>
      <c r="H287" s="83" t="s">
        <v>585</v>
      </c>
      <c r="I287" s="37" t="s">
        <v>402</v>
      </c>
      <c r="J287" s="75">
        <v>23</v>
      </c>
      <c r="K287" s="78">
        <v>155.66</v>
      </c>
      <c r="L287" s="79">
        <v>3580.18</v>
      </c>
      <c r="M287" s="42" t="s">
        <v>432</v>
      </c>
      <c r="N287" s="85">
        <v>44348</v>
      </c>
      <c r="O287" s="34" t="s">
        <v>434</v>
      </c>
    </row>
    <row r="288" spans="1:15" ht="18" hidden="1" customHeight="1" outlineLevel="1">
      <c r="A288" s="22">
        <v>294</v>
      </c>
      <c r="B288" s="70" t="s">
        <v>206</v>
      </c>
      <c r="C288" s="81">
        <v>44356</v>
      </c>
      <c r="D288" s="31" t="s">
        <v>573</v>
      </c>
      <c r="E288" s="71" t="s">
        <v>73</v>
      </c>
      <c r="F288" s="27" t="s">
        <v>71</v>
      </c>
      <c r="G288" s="71" t="s">
        <v>588</v>
      </c>
      <c r="H288" s="90" t="s">
        <v>585</v>
      </c>
      <c r="I288" s="26" t="s">
        <v>429</v>
      </c>
      <c r="J288" s="70">
        <v>40</v>
      </c>
      <c r="K288" s="73">
        <v>6.45</v>
      </c>
      <c r="L288" s="74">
        <v>258</v>
      </c>
      <c r="M288" s="31" t="s">
        <v>432</v>
      </c>
      <c r="N288" s="84">
        <v>44348</v>
      </c>
      <c r="O288" s="23" t="s">
        <v>430</v>
      </c>
    </row>
    <row r="289" spans="1:15" ht="18" hidden="1" customHeight="1" outlineLevel="1">
      <c r="A289" s="33">
        <v>295</v>
      </c>
      <c r="B289" s="75" t="s">
        <v>206</v>
      </c>
      <c r="C289" s="80">
        <v>44356</v>
      </c>
      <c r="D289" s="42" t="s">
        <v>573</v>
      </c>
      <c r="E289" s="76" t="s">
        <v>73</v>
      </c>
      <c r="F289" s="60" t="s">
        <v>71</v>
      </c>
      <c r="G289" s="76" t="s">
        <v>588</v>
      </c>
      <c r="H289" s="83" t="s">
        <v>585</v>
      </c>
      <c r="I289" s="37" t="s">
        <v>405</v>
      </c>
      <c r="J289" s="75">
        <v>6</v>
      </c>
      <c r="K289" s="78">
        <v>233.49</v>
      </c>
      <c r="L289" s="79">
        <v>1400.94</v>
      </c>
      <c r="M289" s="42" t="s">
        <v>432</v>
      </c>
      <c r="N289" s="85">
        <v>44348</v>
      </c>
      <c r="O289" s="34" t="s">
        <v>434</v>
      </c>
    </row>
    <row r="290" spans="1:15" ht="18" hidden="1" customHeight="1" outlineLevel="1">
      <c r="A290" s="22">
        <v>296</v>
      </c>
      <c r="B290" s="70" t="s">
        <v>206</v>
      </c>
      <c r="C290" s="81">
        <v>44356</v>
      </c>
      <c r="D290" s="31" t="s">
        <v>573</v>
      </c>
      <c r="E290" s="71" t="s">
        <v>73</v>
      </c>
      <c r="F290" s="27" t="s">
        <v>71</v>
      </c>
      <c r="G290" s="71" t="s">
        <v>588</v>
      </c>
      <c r="H290" s="90" t="s">
        <v>585</v>
      </c>
      <c r="I290" s="26" t="s">
        <v>406</v>
      </c>
      <c r="J290" s="70">
        <v>19</v>
      </c>
      <c r="K290" s="73">
        <v>155.66</v>
      </c>
      <c r="L290" s="74">
        <v>2957.54</v>
      </c>
      <c r="M290" s="31" t="s">
        <v>432</v>
      </c>
      <c r="N290" s="84">
        <v>44348</v>
      </c>
      <c r="O290" s="23" t="s">
        <v>434</v>
      </c>
    </row>
    <row r="291" spans="1:15" ht="18" hidden="1" customHeight="1" outlineLevel="1">
      <c r="A291" s="33">
        <v>297</v>
      </c>
      <c r="B291" s="75" t="s">
        <v>111</v>
      </c>
      <c r="C291" s="80">
        <v>44357</v>
      </c>
      <c r="D291" s="42" t="s">
        <v>573</v>
      </c>
      <c r="E291" s="76" t="s">
        <v>58</v>
      </c>
      <c r="F291" s="60" t="s">
        <v>582</v>
      </c>
      <c r="G291" s="76" t="s">
        <v>589</v>
      </c>
      <c r="H291" s="83" t="s">
        <v>583</v>
      </c>
      <c r="I291" s="37" t="s">
        <v>427</v>
      </c>
      <c r="J291" s="75">
        <v>23</v>
      </c>
      <c r="K291" s="78">
        <v>98.69</v>
      </c>
      <c r="L291" s="79">
        <v>2269.87</v>
      </c>
      <c r="M291" s="42" t="s">
        <v>432</v>
      </c>
      <c r="N291" s="85">
        <v>44348</v>
      </c>
      <c r="O291" s="34" t="s">
        <v>428</v>
      </c>
    </row>
    <row r="292" spans="1:15" ht="18" hidden="1" customHeight="1" outlineLevel="1">
      <c r="A292" s="22">
        <v>298</v>
      </c>
      <c r="B292" s="70" t="s">
        <v>111</v>
      </c>
      <c r="C292" s="81">
        <v>44357</v>
      </c>
      <c r="D292" s="31" t="s">
        <v>573</v>
      </c>
      <c r="E292" s="71" t="s">
        <v>58</v>
      </c>
      <c r="F292" s="27" t="s">
        <v>582</v>
      </c>
      <c r="G292" s="71" t="s">
        <v>589</v>
      </c>
      <c r="H292" s="90" t="s">
        <v>583</v>
      </c>
      <c r="I292" s="26" t="s">
        <v>431</v>
      </c>
      <c r="J292" s="70">
        <v>20</v>
      </c>
      <c r="K292" s="73">
        <v>47</v>
      </c>
      <c r="L292" s="74">
        <v>940</v>
      </c>
      <c r="M292" s="31" t="s">
        <v>432</v>
      </c>
      <c r="N292" s="84">
        <v>44348</v>
      </c>
      <c r="O292" s="23" t="s">
        <v>430</v>
      </c>
    </row>
    <row r="293" spans="1:15" ht="18" hidden="1" customHeight="1" outlineLevel="1">
      <c r="A293" s="33">
        <v>299</v>
      </c>
      <c r="B293" s="75" t="s">
        <v>111</v>
      </c>
      <c r="C293" s="80">
        <v>44357</v>
      </c>
      <c r="D293" s="42" t="s">
        <v>573</v>
      </c>
      <c r="E293" s="76" t="s">
        <v>58</v>
      </c>
      <c r="F293" s="60" t="s">
        <v>582</v>
      </c>
      <c r="G293" s="76" t="s">
        <v>589</v>
      </c>
      <c r="H293" s="83" t="s">
        <v>583</v>
      </c>
      <c r="I293" s="37" t="s">
        <v>429</v>
      </c>
      <c r="J293" s="75">
        <v>71</v>
      </c>
      <c r="K293" s="78">
        <v>6.45</v>
      </c>
      <c r="L293" s="79">
        <v>457.95</v>
      </c>
      <c r="M293" s="42" t="s">
        <v>432</v>
      </c>
      <c r="N293" s="85">
        <v>44348</v>
      </c>
      <c r="O293" s="34" t="s">
        <v>430</v>
      </c>
    </row>
    <row r="294" spans="1:15" ht="18" hidden="1" customHeight="1" outlineLevel="1">
      <c r="A294" s="22">
        <v>300</v>
      </c>
      <c r="B294" s="70" t="s">
        <v>111</v>
      </c>
      <c r="C294" s="81">
        <v>44357</v>
      </c>
      <c r="D294" s="31" t="s">
        <v>573</v>
      </c>
      <c r="E294" s="71" t="s">
        <v>58</v>
      </c>
      <c r="F294" s="27" t="s">
        <v>582</v>
      </c>
      <c r="G294" s="71" t="s">
        <v>589</v>
      </c>
      <c r="H294" s="90" t="s">
        <v>583</v>
      </c>
      <c r="I294" s="26" t="s">
        <v>404</v>
      </c>
      <c r="J294" s="70">
        <v>33</v>
      </c>
      <c r="K294" s="73">
        <v>194.58</v>
      </c>
      <c r="L294" s="74">
        <v>6421.14</v>
      </c>
      <c r="M294" s="31" t="s">
        <v>432</v>
      </c>
      <c r="N294" s="84">
        <v>44348</v>
      </c>
      <c r="O294" s="23" t="s">
        <v>434</v>
      </c>
    </row>
    <row r="295" spans="1:15" ht="18" hidden="1" customHeight="1" outlineLevel="1">
      <c r="A295" s="33">
        <v>301</v>
      </c>
      <c r="B295" s="75" t="s">
        <v>111</v>
      </c>
      <c r="C295" s="80">
        <v>44357</v>
      </c>
      <c r="D295" s="42" t="s">
        <v>573</v>
      </c>
      <c r="E295" s="76" t="s">
        <v>58</v>
      </c>
      <c r="F295" s="60" t="s">
        <v>582</v>
      </c>
      <c r="G295" s="76" t="s">
        <v>589</v>
      </c>
      <c r="H295" s="83" t="s">
        <v>583</v>
      </c>
      <c r="I295" s="37" t="s">
        <v>405</v>
      </c>
      <c r="J295" s="91">
        <v>24</v>
      </c>
      <c r="K295" s="78">
        <v>233.49</v>
      </c>
      <c r="L295" s="79">
        <v>5603.76</v>
      </c>
      <c r="M295" s="42" t="s">
        <v>432</v>
      </c>
      <c r="N295" s="85">
        <v>44348</v>
      </c>
      <c r="O295" s="34" t="s">
        <v>434</v>
      </c>
    </row>
    <row r="296" spans="1:15" ht="18" hidden="1" customHeight="1" outlineLevel="1">
      <c r="A296" s="22">
        <v>302</v>
      </c>
      <c r="B296" s="70" t="s">
        <v>111</v>
      </c>
      <c r="C296" s="81">
        <v>44357</v>
      </c>
      <c r="D296" s="31" t="s">
        <v>573</v>
      </c>
      <c r="E296" s="71" t="s">
        <v>58</v>
      </c>
      <c r="F296" s="27" t="s">
        <v>582</v>
      </c>
      <c r="G296" s="71" t="s">
        <v>589</v>
      </c>
      <c r="H296" s="90" t="s">
        <v>583</v>
      </c>
      <c r="I296" s="26" t="s">
        <v>402</v>
      </c>
      <c r="J296" s="70">
        <v>21</v>
      </c>
      <c r="K296" s="73">
        <v>155.66</v>
      </c>
      <c r="L296" s="74">
        <v>5136.78</v>
      </c>
      <c r="M296" s="31" t="s">
        <v>432</v>
      </c>
      <c r="N296" s="84">
        <v>44348</v>
      </c>
      <c r="O296" s="23" t="s">
        <v>434</v>
      </c>
    </row>
    <row r="297" spans="1:15" ht="18" hidden="1" customHeight="1" outlineLevel="1">
      <c r="A297" s="33">
        <v>303</v>
      </c>
      <c r="B297" s="75" t="s">
        <v>111</v>
      </c>
      <c r="C297" s="80">
        <v>44357</v>
      </c>
      <c r="D297" s="42" t="s">
        <v>573</v>
      </c>
      <c r="E297" s="76" t="s">
        <v>58</v>
      </c>
      <c r="F297" s="60" t="s">
        <v>582</v>
      </c>
      <c r="G297" s="76" t="s">
        <v>589</v>
      </c>
      <c r="H297" s="83" t="s">
        <v>583</v>
      </c>
      <c r="I297" s="37" t="s">
        <v>406</v>
      </c>
      <c r="J297" s="75">
        <v>24</v>
      </c>
      <c r="K297" s="78">
        <v>155.66</v>
      </c>
      <c r="L297" s="79">
        <v>3735.84</v>
      </c>
      <c r="M297" s="42" t="s">
        <v>432</v>
      </c>
      <c r="N297" s="85">
        <v>44348</v>
      </c>
      <c r="O297" s="34" t="s">
        <v>434</v>
      </c>
    </row>
    <row r="298" spans="1:15" ht="18" hidden="1" customHeight="1" outlineLevel="1">
      <c r="A298" s="22">
        <v>304</v>
      </c>
      <c r="B298" s="70" t="s">
        <v>343</v>
      </c>
      <c r="C298" s="81">
        <v>44312</v>
      </c>
      <c r="D298" s="25" t="s">
        <v>372</v>
      </c>
      <c r="E298" s="71" t="s">
        <v>23</v>
      </c>
      <c r="F298" s="44" t="s">
        <v>21</v>
      </c>
      <c r="G298" s="71" t="s">
        <v>590</v>
      </c>
      <c r="H298" s="90" t="s">
        <v>591</v>
      </c>
      <c r="I298" s="26" t="s">
        <v>385</v>
      </c>
      <c r="J298" s="70">
        <v>3</v>
      </c>
      <c r="K298" s="73">
        <v>8413.2000000000007</v>
      </c>
      <c r="L298" s="74">
        <v>25239.600000000002</v>
      </c>
      <c r="M298" s="31" t="s">
        <v>378</v>
      </c>
      <c r="N298" s="84">
        <v>44348</v>
      </c>
      <c r="O298" s="23" t="s">
        <v>383</v>
      </c>
    </row>
    <row r="299" spans="1:15" ht="18" hidden="1" customHeight="1" outlineLevel="1">
      <c r="A299" s="33">
        <v>305</v>
      </c>
      <c r="B299" s="75" t="s">
        <v>343</v>
      </c>
      <c r="C299" s="80">
        <v>44312</v>
      </c>
      <c r="D299" s="36" t="s">
        <v>372</v>
      </c>
      <c r="E299" s="76" t="s">
        <v>23</v>
      </c>
      <c r="F299" s="38" t="s">
        <v>21</v>
      </c>
      <c r="G299" s="76" t="s">
        <v>590</v>
      </c>
      <c r="H299" s="83" t="s">
        <v>591</v>
      </c>
      <c r="I299" s="37" t="s">
        <v>384</v>
      </c>
      <c r="J299" s="75">
        <v>4</v>
      </c>
      <c r="K299" s="78">
        <v>5792.18</v>
      </c>
      <c r="L299" s="79">
        <v>23168.720000000001</v>
      </c>
      <c r="M299" s="42" t="s">
        <v>378</v>
      </c>
      <c r="N299" s="85">
        <v>44348</v>
      </c>
      <c r="O299" s="34" t="s">
        <v>383</v>
      </c>
    </row>
    <row r="300" spans="1:15" ht="18" hidden="1" customHeight="1" outlineLevel="1">
      <c r="A300" s="22">
        <v>306</v>
      </c>
      <c r="B300" s="70" t="s">
        <v>343</v>
      </c>
      <c r="C300" s="81">
        <v>44312</v>
      </c>
      <c r="D300" s="25" t="s">
        <v>372</v>
      </c>
      <c r="E300" s="71" t="s">
        <v>23</v>
      </c>
      <c r="F300" s="44" t="s">
        <v>21</v>
      </c>
      <c r="G300" s="71" t="s">
        <v>590</v>
      </c>
      <c r="H300" s="90" t="s">
        <v>591</v>
      </c>
      <c r="I300" s="26" t="s">
        <v>382</v>
      </c>
      <c r="J300" s="70">
        <v>1</v>
      </c>
      <c r="K300" s="73">
        <v>3582.9</v>
      </c>
      <c r="L300" s="74">
        <v>3582.9</v>
      </c>
      <c r="M300" s="31" t="s">
        <v>378</v>
      </c>
      <c r="N300" s="84">
        <v>44348</v>
      </c>
      <c r="O300" s="23" t="s">
        <v>383</v>
      </c>
    </row>
    <row r="301" spans="1:15" ht="18" hidden="1" customHeight="1" outlineLevel="1">
      <c r="A301" s="33">
        <v>307</v>
      </c>
      <c r="B301" s="75" t="s">
        <v>219</v>
      </c>
      <c r="C301" s="80">
        <v>44383</v>
      </c>
      <c r="D301" s="36" t="s">
        <v>372</v>
      </c>
      <c r="E301" s="76" t="s">
        <v>95</v>
      </c>
      <c r="F301" s="60" t="s">
        <v>592</v>
      </c>
      <c r="G301" s="76" t="s">
        <v>593</v>
      </c>
      <c r="H301" s="83" t="s">
        <v>594</v>
      </c>
      <c r="I301" s="45" t="s">
        <v>387</v>
      </c>
      <c r="J301" s="75">
        <v>3</v>
      </c>
      <c r="K301" s="78">
        <v>2120.71</v>
      </c>
      <c r="L301" s="79">
        <v>6362.13</v>
      </c>
      <c r="M301" s="42" t="s">
        <v>378</v>
      </c>
      <c r="N301" s="85">
        <v>44409</v>
      </c>
      <c r="O301" s="34" t="s">
        <v>383</v>
      </c>
    </row>
    <row r="302" spans="1:15" ht="18" hidden="1" customHeight="1" outlineLevel="1">
      <c r="A302" s="22">
        <v>308</v>
      </c>
      <c r="B302" s="70" t="s">
        <v>219</v>
      </c>
      <c r="C302" s="81">
        <v>44383</v>
      </c>
      <c r="D302" s="25" t="s">
        <v>372</v>
      </c>
      <c r="E302" s="71" t="s">
        <v>95</v>
      </c>
      <c r="F302" s="27" t="s">
        <v>592</v>
      </c>
      <c r="G302" s="71" t="s">
        <v>593</v>
      </c>
      <c r="H302" s="90" t="s">
        <v>594</v>
      </c>
      <c r="I302" s="26" t="s">
        <v>382</v>
      </c>
      <c r="J302" s="70">
        <v>2</v>
      </c>
      <c r="K302" s="73">
        <v>3958.7</v>
      </c>
      <c r="L302" s="74">
        <v>7917.4</v>
      </c>
      <c r="M302" s="31" t="s">
        <v>378</v>
      </c>
      <c r="N302" s="84">
        <v>44409</v>
      </c>
      <c r="O302" s="23" t="s">
        <v>383</v>
      </c>
    </row>
    <row r="303" spans="1:15" ht="18" hidden="1" customHeight="1" outlineLevel="1">
      <c r="A303" s="33">
        <v>309</v>
      </c>
      <c r="B303" s="75" t="s">
        <v>219</v>
      </c>
      <c r="C303" s="80">
        <v>44383</v>
      </c>
      <c r="D303" s="36" t="s">
        <v>372</v>
      </c>
      <c r="E303" s="76" t="s">
        <v>95</v>
      </c>
      <c r="F303" s="60" t="s">
        <v>592</v>
      </c>
      <c r="G303" s="76" t="s">
        <v>593</v>
      </c>
      <c r="H303" s="83" t="s">
        <v>594</v>
      </c>
      <c r="I303" s="37" t="s">
        <v>384</v>
      </c>
      <c r="J303" s="75">
        <v>1</v>
      </c>
      <c r="K303" s="78">
        <v>6329.25</v>
      </c>
      <c r="L303" s="79">
        <v>6329.25</v>
      </c>
      <c r="M303" s="42" t="s">
        <v>378</v>
      </c>
      <c r="N303" s="85">
        <v>44409</v>
      </c>
      <c r="O303" s="34" t="s">
        <v>383</v>
      </c>
    </row>
    <row r="304" spans="1:15" ht="18" hidden="1" customHeight="1" outlineLevel="1">
      <c r="A304" s="22">
        <v>310</v>
      </c>
      <c r="B304" s="70" t="s">
        <v>219</v>
      </c>
      <c r="C304" s="81">
        <v>44383</v>
      </c>
      <c r="D304" s="25" t="s">
        <v>372</v>
      </c>
      <c r="E304" s="71" t="s">
        <v>95</v>
      </c>
      <c r="F304" s="27" t="s">
        <v>592</v>
      </c>
      <c r="G304" s="71" t="s">
        <v>593</v>
      </c>
      <c r="H304" s="90" t="s">
        <v>594</v>
      </c>
      <c r="I304" s="26" t="s">
        <v>376</v>
      </c>
      <c r="J304" s="70">
        <v>1</v>
      </c>
      <c r="K304" s="73">
        <v>2600</v>
      </c>
      <c r="L304" s="74">
        <v>2600</v>
      </c>
      <c r="M304" s="31" t="s">
        <v>378</v>
      </c>
      <c r="N304" s="84">
        <v>44409</v>
      </c>
      <c r="O304" s="23" t="s">
        <v>379</v>
      </c>
    </row>
    <row r="305" spans="1:15" ht="18" hidden="1" customHeight="1" outlineLevel="1">
      <c r="A305" s="33">
        <v>311</v>
      </c>
      <c r="B305" s="75" t="s">
        <v>219</v>
      </c>
      <c r="C305" s="80">
        <v>44397</v>
      </c>
      <c r="D305" s="36" t="s">
        <v>372</v>
      </c>
      <c r="E305" s="76" t="s">
        <v>95</v>
      </c>
      <c r="F305" s="60" t="s">
        <v>592</v>
      </c>
      <c r="G305" s="76" t="s">
        <v>595</v>
      </c>
      <c r="H305" s="83" t="s">
        <v>596</v>
      </c>
      <c r="I305" s="37" t="s">
        <v>382</v>
      </c>
      <c r="J305" s="75">
        <v>7</v>
      </c>
      <c r="K305" s="78">
        <v>3958.7</v>
      </c>
      <c r="L305" s="79">
        <v>27710.899999999998</v>
      </c>
      <c r="M305" s="42" t="s">
        <v>378</v>
      </c>
      <c r="N305" s="85">
        <v>44531</v>
      </c>
      <c r="O305" s="34" t="s">
        <v>383</v>
      </c>
    </row>
    <row r="306" spans="1:15" ht="18" hidden="1" customHeight="1" outlineLevel="1">
      <c r="A306" s="22">
        <v>312</v>
      </c>
      <c r="B306" s="70" t="s">
        <v>143</v>
      </c>
      <c r="C306" s="81">
        <v>44438</v>
      </c>
      <c r="D306" s="25" t="s">
        <v>372</v>
      </c>
      <c r="E306" s="71" t="s">
        <v>41</v>
      </c>
      <c r="F306" s="27" t="s">
        <v>373</v>
      </c>
      <c r="G306" s="71" t="s">
        <v>597</v>
      </c>
      <c r="H306" s="90" t="s">
        <v>598</v>
      </c>
      <c r="I306" s="48" t="s">
        <v>387</v>
      </c>
      <c r="J306" s="70">
        <v>2</v>
      </c>
      <c r="K306" s="73">
        <v>2120.71</v>
      </c>
      <c r="L306" s="74">
        <v>4241.42</v>
      </c>
      <c r="M306" s="31" t="s">
        <v>378</v>
      </c>
      <c r="N306" s="84">
        <v>44531</v>
      </c>
      <c r="O306" s="23" t="s">
        <v>383</v>
      </c>
    </row>
    <row r="307" spans="1:15" ht="18" hidden="1" customHeight="1" outlineLevel="1">
      <c r="A307" s="33">
        <v>313</v>
      </c>
      <c r="B307" s="75" t="s">
        <v>102</v>
      </c>
      <c r="C307" s="80">
        <v>44460</v>
      </c>
      <c r="D307" s="42" t="s">
        <v>599</v>
      </c>
      <c r="E307" s="76" t="s">
        <v>8</v>
      </c>
      <c r="F307" s="38" t="s">
        <v>75</v>
      </c>
      <c r="G307" s="76" t="s">
        <v>600</v>
      </c>
      <c r="H307" s="83" t="s">
        <v>601</v>
      </c>
      <c r="I307" s="37" t="s">
        <v>397</v>
      </c>
      <c r="J307" s="86">
        <v>7469</v>
      </c>
      <c r="K307" s="78">
        <v>19.059999999999999</v>
      </c>
      <c r="L307" s="79">
        <v>142359.13999999998</v>
      </c>
      <c r="M307" s="42" t="s">
        <v>378</v>
      </c>
      <c r="N307" s="85">
        <v>44440</v>
      </c>
      <c r="O307" s="34" t="s">
        <v>398</v>
      </c>
    </row>
    <row r="308" spans="1:15" ht="18" hidden="1" customHeight="1" outlineLevel="1">
      <c r="A308" s="22">
        <v>314</v>
      </c>
      <c r="B308" s="70" t="s">
        <v>102</v>
      </c>
      <c r="C308" s="81">
        <v>44460</v>
      </c>
      <c r="D308" s="31" t="s">
        <v>599</v>
      </c>
      <c r="E308" s="71" t="s">
        <v>8</v>
      </c>
      <c r="F308" s="44" t="s">
        <v>75</v>
      </c>
      <c r="G308" s="71" t="s">
        <v>600</v>
      </c>
      <c r="H308" s="90" t="s">
        <v>601</v>
      </c>
      <c r="I308" s="26" t="s">
        <v>399</v>
      </c>
      <c r="J308" s="70">
        <v>6680</v>
      </c>
      <c r="K308" s="73">
        <v>64.92</v>
      </c>
      <c r="L308" s="74">
        <v>433665.60000000003</v>
      </c>
      <c r="M308" s="31" t="s">
        <v>378</v>
      </c>
      <c r="N308" s="84">
        <v>44440</v>
      </c>
      <c r="O308" s="23" t="s">
        <v>400</v>
      </c>
    </row>
    <row r="309" spans="1:15" ht="18" hidden="1" customHeight="1" outlineLevel="1">
      <c r="A309" s="33">
        <v>315</v>
      </c>
      <c r="B309" s="75" t="s">
        <v>102</v>
      </c>
      <c r="C309" s="80">
        <v>44460</v>
      </c>
      <c r="D309" s="42" t="s">
        <v>599</v>
      </c>
      <c r="E309" s="76" t="s">
        <v>8</v>
      </c>
      <c r="F309" s="38" t="s">
        <v>75</v>
      </c>
      <c r="G309" s="76" t="s">
        <v>600</v>
      </c>
      <c r="H309" s="83" t="s">
        <v>601</v>
      </c>
      <c r="I309" s="76" t="s">
        <v>562</v>
      </c>
      <c r="J309" s="75">
        <v>600</v>
      </c>
      <c r="K309" s="78">
        <v>15.91</v>
      </c>
      <c r="L309" s="79">
        <v>9546</v>
      </c>
      <c r="M309" s="42" t="s">
        <v>378</v>
      </c>
      <c r="N309" s="85">
        <v>44440</v>
      </c>
      <c r="O309" s="34" t="s">
        <v>400</v>
      </c>
    </row>
    <row r="310" spans="1:15" ht="18" hidden="1" customHeight="1" outlineLevel="1">
      <c r="A310" s="22">
        <v>316</v>
      </c>
      <c r="B310" s="70" t="s">
        <v>102</v>
      </c>
      <c r="C310" s="81">
        <v>44460</v>
      </c>
      <c r="D310" s="31" t="s">
        <v>599</v>
      </c>
      <c r="E310" s="71" t="s">
        <v>8</v>
      </c>
      <c r="F310" s="44" t="s">
        <v>75</v>
      </c>
      <c r="G310" s="71" t="s">
        <v>600</v>
      </c>
      <c r="H310" s="90" t="s">
        <v>601</v>
      </c>
      <c r="I310" s="26" t="s">
        <v>401</v>
      </c>
      <c r="J310" s="70">
        <v>835</v>
      </c>
      <c r="K310" s="73">
        <v>69.099999999999994</v>
      </c>
      <c r="L310" s="74">
        <v>57698.499999999993</v>
      </c>
      <c r="M310" s="31" t="s">
        <v>378</v>
      </c>
      <c r="N310" s="84">
        <v>44440</v>
      </c>
      <c r="O310" s="23" t="s">
        <v>400</v>
      </c>
    </row>
    <row r="311" spans="1:15" ht="18" hidden="1" customHeight="1" outlineLevel="1">
      <c r="A311" s="33">
        <v>317</v>
      </c>
      <c r="B311" s="75" t="s">
        <v>141</v>
      </c>
      <c r="C311" s="80">
        <v>44460</v>
      </c>
      <c r="D311" s="42" t="s">
        <v>602</v>
      </c>
      <c r="E311" s="76" t="s">
        <v>4</v>
      </c>
      <c r="F311" s="38" t="s">
        <v>32</v>
      </c>
      <c r="G311" s="76" t="s">
        <v>603</v>
      </c>
      <c r="H311" s="83" t="s">
        <v>604</v>
      </c>
      <c r="I311" s="37" t="s">
        <v>402</v>
      </c>
      <c r="J311" s="75">
        <v>20</v>
      </c>
      <c r="K311" s="78">
        <v>155.66</v>
      </c>
      <c r="L311" s="79">
        <v>3113.2</v>
      </c>
      <c r="M311" s="42" t="s">
        <v>403</v>
      </c>
      <c r="N311" s="85">
        <v>44470</v>
      </c>
      <c r="O311" s="34" t="s">
        <v>434</v>
      </c>
    </row>
    <row r="312" spans="1:15" ht="18" hidden="1" customHeight="1" outlineLevel="1">
      <c r="A312" s="22">
        <v>318</v>
      </c>
      <c r="B312" s="70" t="s">
        <v>147</v>
      </c>
      <c r="C312" s="81">
        <v>44460</v>
      </c>
      <c r="D312" s="31" t="s">
        <v>602</v>
      </c>
      <c r="E312" s="71" t="s">
        <v>8</v>
      </c>
      <c r="F312" s="44" t="s">
        <v>75</v>
      </c>
      <c r="G312" s="71" t="s">
        <v>605</v>
      </c>
      <c r="H312" s="90" t="s">
        <v>606</v>
      </c>
      <c r="I312" s="26" t="s">
        <v>399</v>
      </c>
      <c r="J312" s="70">
        <v>430</v>
      </c>
      <c r="K312" s="73">
        <v>64.92</v>
      </c>
      <c r="L312" s="74">
        <v>27915.600000000002</v>
      </c>
      <c r="M312" s="31" t="s">
        <v>378</v>
      </c>
      <c r="N312" s="84">
        <v>44470</v>
      </c>
      <c r="O312" s="23" t="s">
        <v>400</v>
      </c>
    </row>
    <row r="313" spans="1:15" ht="18" hidden="1" customHeight="1" outlineLevel="1">
      <c r="A313" s="33">
        <v>319</v>
      </c>
      <c r="B313" s="75" t="s">
        <v>147</v>
      </c>
      <c r="C313" s="80">
        <v>44460</v>
      </c>
      <c r="D313" s="42" t="s">
        <v>602</v>
      </c>
      <c r="E313" s="76" t="s">
        <v>8</v>
      </c>
      <c r="F313" s="38" t="s">
        <v>75</v>
      </c>
      <c r="G313" s="76" t="s">
        <v>605</v>
      </c>
      <c r="H313" s="83" t="s">
        <v>606</v>
      </c>
      <c r="I313" s="37" t="s">
        <v>397</v>
      </c>
      <c r="J313" s="75">
        <v>255</v>
      </c>
      <c r="K313" s="78">
        <v>19.059999999999999</v>
      </c>
      <c r="L313" s="79">
        <v>4860.2999999999993</v>
      </c>
      <c r="M313" s="42" t="s">
        <v>378</v>
      </c>
      <c r="N313" s="85">
        <v>44470</v>
      </c>
      <c r="O313" s="34" t="s">
        <v>398</v>
      </c>
    </row>
    <row r="314" spans="1:15" ht="18" hidden="1" customHeight="1" outlineLevel="1">
      <c r="A314" s="22">
        <v>320</v>
      </c>
      <c r="B314" s="70" t="s">
        <v>147</v>
      </c>
      <c r="C314" s="81">
        <v>44460</v>
      </c>
      <c r="D314" s="31" t="s">
        <v>602</v>
      </c>
      <c r="E314" s="71" t="s">
        <v>8</v>
      </c>
      <c r="F314" s="44" t="s">
        <v>75</v>
      </c>
      <c r="G314" s="71" t="s">
        <v>605</v>
      </c>
      <c r="H314" s="90" t="s">
        <v>606</v>
      </c>
      <c r="I314" s="26" t="s">
        <v>427</v>
      </c>
      <c r="J314" s="70">
        <v>46</v>
      </c>
      <c r="K314" s="73">
        <v>98.69</v>
      </c>
      <c r="L314" s="74">
        <v>4539.74</v>
      </c>
      <c r="M314" s="31" t="s">
        <v>378</v>
      </c>
      <c r="N314" s="84">
        <v>44470</v>
      </c>
      <c r="O314" s="23" t="s">
        <v>428</v>
      </c>
    </row>
    <row r="315" spans="1:15" ht="18" hidden="1" customHeight="1" outlineLevel="1">
      <c r="A315" s="33">
        <v>321</v>
      </c>
      <c r="B315" s="75" t="s">
        <v>147</v>
      </c>
      <c r="C315" s="80">
        <v>44460</v>
      </c>
      <c r="D315" s="42" t="s">
        <v>602</v>
      </c>
      <c r="E315" s="76" t="s">
        <v>8</v>
      </c>
      <c r="F315" s="38" t="s">
        <v>75</v>
      </c>
      <c r="G315" s="76" t="s">
        <v>605</v>
      </c>
      <c r="H315" s="83" t="s">
        <v>606</v>
      </c>
      <c r="I315" s="37" t="s">
        <v>424</v>
      </c>
      <c r="J315" s="75">
        <v>287</v>
      </c>
      <c r="K315" s="78">
        <v>18</v>
      </c>
      <c r="L315" s="79">
        <v>5166</v>
      </c>
      <c r="M315" s="42" t="s">
        <v>378</v>
      </c>
      <c r="N315" s="85">
        <v>44470</v>
      </c>
      <c r="O315" s="34" t="s">
        <v>426</v>
      </c>
    </row>
    <row r="316" spans="1:15" ht="18" hidden="1" customHeight="1" outlineLevel="1">
      <c r="A316" s="22">
        <v>322</v>
      </c>
      <c r="B316" s="70" t="s">
        <v>147</v>
      </c>
      <c r="C316" s="81">
        <v>44460</v>
      </c>
      <c r="D316" s="31" t="s">
        <v>602</v>
      </c>
      <c r="E316" s="71" t="s">
        <v>8</v>
      </c>
      <c r="F316" s="44" t="s">
        <v>75</v>
      </c>
      <c r="G316" s="71" t="s">
        <v>605</v>
      </c>
      <c r="H316" s="90" t="s">
        <v>606</v>
      </c>
      <c r="I316" s="26" t="s">
        <v>405</v>
      </c>
      <c r="J316" s="70">
        <v>46</v>
      </c>
      <c r="K316" s="73">
        <v>233.49</v>
      </c>
      <c r="L316" s="74">
        <v>10740.54</v>
      </c>
      <c r="M316" s="31" t="s">
        <v>403</v>
      </c>
      <c r="N316" s="84">
        <v>44470</v>
      </c>
      <c r="O316" s="23" t="s">
        <v>434</v>
      </c>
    </row>
    <row r="317" spans="1:15" ht="18" hidden="1" customHeight="1" outlineLevel="1">
      <c r="A317" s="33">
        <v>323</v>
      </c>
      <c r="B317" s="75" t="s">
        <v>147</v>
      </c>
      <c r="C317" s="80">
        <v>44460</v>
      </c>
      <c r="D317" s="42" t="s">
        <v>602</v>
      </c>
      <c r="E317" s="76" t="s">
        <v>8</v>
      </c>
      <c r="F317" s="38" t="s">
        <v>75</v>
      </c>
      <c r="G317" s="76" t="s">
        <v>605</v>
      </c>
      <c r="H317" s="83" t="s">
        <v>606</v>
      </c>
      <c r="I317" s="37" t="s">
        <v>406</v>
      </c>
      <c r="J317" s="75">
        <v>46</v>
      </c>
      <c r="K317" s="78">
        <v>155.66</v>
      </c>
      <c r="L317" s="79">
        <v>7160.36</v>
      </c>
      <c r="M317" s="42" t="s">
        <v>403</v>
      </c>
      <c r="N317" s="85">
        <v>44470</v>
      </c>
      <c r="O317" s="34" t="s">
        <v>434</v>
      </c>
    </row>
    <row r="318" spans="1:15" ht="18" hidden="1" customHeight="1" outlineLevel="1">
      <c r="A318" s="22">
        <v>324</v>
      </c>
      <c r="B318" s="70" t="s">
        <v>147</v>
      </c>
      <c r="C318" s="81">
        <v>44460</v>
      </c>
      <c r="D318" s="31" t="s">
        <v>602</v>
      </c>
      <c r="E318" s="71" t="s">
        <v>8</v>
      </c>
      <c r="F318" s="44" t="s">
        <v>75</v>
      </c>
      <c r="G318" s="71" t="s">
        <v>605</v>
      </c>
      <c r="H318" s="90" t="s">
        <v>606</v>
      </c>
      <c r="I318" s="26" t="s">
        <v>402</v>
      </c>
      <c r="J318" s="70">
        <v>46</v>
      </c>
      <c r="K318" s="73">
        <v>155.66</v>
      </c>
      <c r="L318" s="74">
        <v>7160.36</v>
      </c>
      <c r="M318" s="31" t="s">
        <v>403</v>
      </c>
      <c r="N318" s="84">
        <v>44470</v>
      </c>
      <c r="O318" s="23" t="s">
        <v>434</v>
      </c>
    </row>
    <row r="319" spans="1:15" ht="18" hidden="1" customHeight="1" outlineLevel="1">
      <c r="A319" s="33">
        <v>325</v>
      </c>
      <c r="B319" s="75" t="s">
        <v>147</v>
      </c>
      <c r="C319" s="80">
        <v>44460</v>
      </c>
      <c r="D319" s="42" t="s">
        <v>602</v>
      </c>
      <c r="E319" s="76" t="s">
        <v>8</v>
      </c>
      <c r="F319" s="38" t="s">
        <v>75</v>
      </c>
      <c r="G319" s="76" t="s">
        <v>605</v>
      </c>
      <c r="H319" s="83" t="s">
        <v>606</v>
      </c>
      <c r="I319" s="37" t="s">
        <v>404</v>
      </c>
      <c r="J319" s="75">
        <v>46</v>
      </c>
      <c r="K319" s="78">
        <v>194.58</v>
      </c>
      <c r="L319" s="79">
        <v>8950.68</v>
      </c>
      <c r="M319" s="42" t="s">
        <v>403</v>
      </c>
      <c r="N319" s="85">
        <v>44470</v>
      </c>
      <c r="O319" s="34" t="s">
        <v>434</v>
      </c>
    </row>
    <row r="320" spans="1:15" ht="18" hidden="1" customHeight="1" outlineLevel="1">
      <c r="A320" s="22">
        <v>326</v>
      </c>
      <c r="B320" s="70" t="s">
        <v>182</v>
      </c>
      <c r="C320" s="81">
        <v>44460</v>
      </c>
      <c r="D320" s="31" t="s">
        <v>602</v>
      </c>
      <c r="E320" s="71" t="s">
        <v>8</v>
      </c>
      <c r="F320" s="44" t="s">
        <v>75</v>
      </c>
      <c r="G320" s="71" t="s">
        <v>607</v>
      </c>
      <c r="H320" s="90" t="s">
        <v>608</v>
      </c>
      <c r="I320" s="26" t="s">
        <v>397</v>
      </c>
      <c r="J320" s="92">
        <v>3390</v>
      </c>
      <c r="K320" s="73">
        <v>19.059999999999999</v>
      </c>
      <c r="L320" s="74">
        <v>64613.399999999994</v>
      </c>
      <c r="M320" s="31" t="s">
        <v>378</v>
      </c>
      <c r="N320" s="84">
        <v>44470</v>
      </c>
      <c r="O320" s="23" t="s">
        <v>398</v>
      </c>
    </row>
    <row r="321" spans="1:15" ht="18" hidden="1" customHeight="1" outlineLevel="1">
      <c r="A321" s="33">
        <v>327</v>
      </c>
      <c r="B321" s="75" t="s">
        <v>182</v>
      </c>
      <c r="C321" s="80">
        <v>44460</v>
      </c>
      <c r="D321" s="42" t="s">
        <v>602</v>
      </c>
      <c r="E321" s="76" t="s">
        <v>8</v>
      </c>
      <c r="F321" s="38" t="s">
        <v>75</v>
      </c>
      <c r="G321" s="76" t="s">
        <v>607</v>
      </c>
      <c r="H321" s="83" t="s">
        <v>608</v>
      </c>
      <c r="I321" s="37" t="s">
        <v>399</v>
      </c>
      <c r="J321" s="75">
        <v>189</v>
      </c>
      <c r="K321" s="78">
        <v>64.92</v>
      </c>
      <c r="L321" s="79">
        <v>12269.880000000001</v>
      </c>
      <c r="M321" s="42" t="s">
        <v>378</v>
      </c>
      <c r="N321" s="85">
        <v>44470</v>
      </c>
      <c r="O321" s="34" t="s">
        <v>400</v>
      </c>
    </row>
    <row r="322" spans="1:15" ht="18" hidden="1" customHeight="1" outlineLevel="1">
      <c r="A322" s="22">
        <v>328</v>
      </c>
      <c r="B322" s="70" t="s">
        <v>182</v>
      </c>
      <c r="C322" s="81">
        <v>44460</v>
      </c>
      <c r="D322" s="31" t="s">
        <v>602</v>
      </c>
      <c r="E322" s="71" t="s">
        <v>8</v>
      </c>
      <c r="F322" s="44" t="s">
        <v>75</v>
      </c>
      <c r="G322" s="71" t="s">
        <v>607</v>
      </c>
      <c r="H322" s="90" t="s">
        <v>608</v>
      </c>
      <c r="I322" s="71" t="s">
        <v>562</v>
      </c>
      <c r="J322" s="70">
        <v>423</v>
      </c>
      <c r="K322" s="73">
        <v>15.91</v>
      </c>
      <c r="L322" s="74">
        <v>6729.93</v>
      </c>
      <c r="M322" s="31" t="s">
        <v>378</v>
      </c>
      <c r="N322" s="84">
        <v>44470</v>
      </c>
      <c r="O322" s="23" t="s">
        <v>400</v>
      </c>
    </row>
    <row r="323" spans="1:15" ht="18" hidden="1" customHeight="1" outlineLevel="1">
      <c r="A323" s="33">
        <v>329</v>
      </c>
      <c r="B323" s="75" t="s">
        <v>182</v>
      </c>
      <c r="C323" s="80">
        <v>44460</v>
      </c>
      <c r="D323" s="42" t="s">
        <v>602</v>
      </c>
      <c r="E323" s="76" t="s">
        <v>8</v>
      </c>
      <c r="F323" s="38" t="s">
        <v>75</v>
      </c>
      <c r="G323" s="76" t="s">
        <v>607</v>
      </c>
      <c r="H323" s="83" t="s">
        <v>608</v>
      </c>
      <c r="I323" s="37" t="s">
        <v>401</v>
      </c>
      <c r="J323" s="75">
        <v>19</v>
      </c>
      <c r="K323" s="78">
        <v>69.099999999999994</v>
      </c>
      <c r="L323" s="79">
        <v>1312.8999999999999</v>
      </c>
      <c r="M323" s="42" t="s">
        <v>378</v>
      </c>
      <c r="N323" s="85">
        <v>44470</v>
      </c>
      <c r="O323" s="34" t="s">
        <v>400</v>
      </c>
    </row>
    <row r="324" spans="1:15" ht="18" hidden="1" customHeight="1" outlineLevel="1">
      <c r="A324" s="22">
        <v>330</v>
      </c>
      <c r="B324" s="70" t="s">
        <v>334</v>
      </c>
      <c r="C324" s="81">
        <v>44459</v>
      </c>
      <c r="D324" s="31" t="s">
        <v>599</v>
      </c>
      <c r="E324" s="71" t="s">
        <v>77</v>
      </c>
      <c r="F324" s="27" t="s">
        <v>14</v>
      </c>
      <c r="G324" s="71" t="s">
        <v>609</v>
      </c>
      <c r="H324" s="90" t="s">
        <v>610</v>
      </c>
      <c r="I324" s="26" t="s">
        <v>397</v>
      </c>
      <c r="J324" s="70">
        <v>13331</v>
      </c>
      <c r="K324" s="73">
        <v>18.149999999999999</v>
      </c>
      <c r="L324" s="74">
        <v>241957.65</v>
      </c>
      <c r="M324" s="31" t="s">
        <v>378</v>
      </c>
      <c r="N324" s="84">
        <v>44440</v>
      </c>
      <c r="O324" s="23" t="s">
        <v>398</v>
      </c>
    </row>
    <row r="325" spans="1:15" ht="18" hidden="1" customHeight="1" outlineLevel="1">
      <c r="A325" s="33">
        <v>331</v>
      </c>
      <c r="B325" s="75" t="s">
        <v>334</v>
      </c>
      <c r="C325" s="80">
        <v>44459</v>
      </c>
      <c r="D325" s="42" t="s">
        <v>599</v>
      </c>
      <c r="E325" s="76" t="s">
        <v>77</v>
      </c>
      <c r="F325" s="60" t="s">
        <v>14</v>
      </c>
      <c r="G325" s="76" t="s">
        <v>609</v>
      </c>
      <c r="H325" s="83" t="s">
        <v>610</v>
      </c>
      <c r="I325" s="37" t="s">
        <v>399</v>
      </c>
      <c r="J325" s="75">
        <v>5534</v>
      </c>
      <c r="K325" s="78">
        <v>68.87</v>
      </c>
      <c r="L325" s="79">
        <v>381126.58</v>
      </c>
      <c r="M325" s="42" t="s">
        <v>378</v>
      </c>
      <c r="N325" s="85">
        <v>44440</v>
      </c>
      <c r="O325" s="34" t="s">
        <v>400</v>
      </c>
    </row>
    <row r="326" spans="1:15" ht="18" hidden="1" customHeight="1" outlineLevel="1">
      <c r="A326" s="22">
        <v>332</v>
      </c>
      <c r="B326" s="70" t="s">
        <v>182</v>
      </c>
      <c r="C326" s="81">
        <v>44461</v>
      </c>
      <c r="D326" s="31" t="s">
        <v>599</v>
      </c>
      <c r="E326" s="71" t="s">
        <v>8</v>
      </c>
      <c r="F326" s="44" t="s">
        <v>75</v>
      </c>
      <c r="G326" s="71" t="s">
        <v>611</v>
      </c>
      <c r="H326" s="90" t="s">
        <v>612</v>
      </c>
      <c r="I326" s="26" t="s">
        <v>397</v>
      </c>
      <c r="J326" s="70">
        <v>2225</v>
      </c>
      <c r="K326" s="73">
        <v>19.059999999999999</v>
      </c>
      <c r="L326" s="74">
        <v>42408.5</v>
      </c>
      <c r="M326" s="31" t="s">
        <v>378</v>
      </c>
      <c r="N326" s="84">
        <v>44440</v>
      </c>
      <c r="O326" s="23" t="s">
        <v>398</v>
      </c>
    </row>
    <row r="327" spans="1:15" ht="18" hidden="1" customHeight="1" outlineLevel="1">
      <c r="A327" s="33">
        <v>333</v>
      </c>
      <c r="B327" s="75" t="s">
        <v>182</v>
      </c>
      <c r="C327" s="80">
        <v>44461</v>
      </c>
      <c r="D327" s="42" t="s">
        <v>599</v>
      </c>
      <c r="E327" s="76" t="s">
        <v>8</v>
      </c>
      <c r="F327" s="38" t="s">
        <v>75</v>
      </c>
      <c r="G327" s="76" t="s">
        <v>611</v>
      </c>
      <c r="H327" s="83" t="s">
        <v>612</v>
      </c>
      <c r="I327" s="37" t="s">
        <v>399</v>
      </c>
      <c r="J327" s="75">
        <v>276</v>
      </c>
      <c r="K327" s="78">
        <v>64.92</v>
      </c>
      <c r="L327" s="79">
        <v>17917.920000000002</v>
      </c>
      <c r="M327" s="42" t="s">
        <v>378</v>
      </c>
      <c r="N327" s="85">
        <v>44440</v>
      </c>
      <c r="O327" s="34" t="s">
        <v>400</v>
      </c>
    </row>
    <row r="328" spans="1:15" ht="18" hidden="1" customHeight="1" outlineLevel="1">
      <c r="A328" s="22">
        <v>334</v>
      </c>
      <c r="B328" s="70" t="s">
        <v>182</v>
      </c>
      <c r="C328" s="81">
        <v>44461</v>
      </c>
      <c r="D328" s="31" t="s">
        <v>599</v>
      </c>
      <c r="E328" s="71" t="s">
        <v>8</v>
      </c>
      <c r="F328" s="44" t="s">
        <v>75</v>
      </c>
      <c r="G328" s="71" t="s">
        <v>611</v>
      </c>
      <c r="H328" s="90" t="s">
        <v>612</v>
      </c>
      <c r="I328" s="71" t="s">
        <v>562</v>
      </c>
      <c r="J328" s="70">
        <v>448</v>
      </c>
      <c r="K328" s="73">
        <v>15.91</v>
      </c>
      <c r="L328" s="74">
        <v>7127.68</v>
      </c>
      <c r="M328" s="31" t="s">
        <v>378</v>
      </c>
      <c r="N328" s="84">
        <v>44440</v>
      </c>
      <c r="O328" s="23" t="s">
        <v>400</v>
      </c>
    </row>
    <row r="329" spans="1:15" ht="18" hidden="1" customHeight="1" outlineLevel="1">
      <c r="A329" s="33">
        <v>335</v>
      </c>
      <c r="B329" s="75" t="s">
        <v>182</v>
      </c>
      <c r="C329" s="80">
        <v>44461</v>
      </c>
      <c r="D329" s="42" t="s">
        <v>599</v>
      </c>
      <c r="E329" s="76" t="s">
        <v>8</v>
      </c>
      <c r="F329" s="38" t="s">
        <v>75</v>
      </c>
      <c r="G329" s="76" t="s">
        <v>611</v>
      </c>
      <c r="H329" s="83" t="s">
        <v>612</v>
      </c>
      <c r="I329" s="37" t="s">
        <v>402</v>
      </c>
      <c r="J329" s="75">
        <v>27</v>
      </c>
      <c r="K329" s="78">
        <v>155.66</v>
      </c>
      <c r="L329" s="79">
        <v>4202.82</v>
      </c>
      <c r="M329" s="42" t="s">
        <v>568</v>
      </c>
      <c r="N329" s="85">
        <v>44440</v>
      </c>
      <c r="O329" s="34" t="s">
        <v>434</v>
      </c>
    </row>
    <row r="330" spans="1:15" ht="18" hidden="1" customHeight="1" outlineLevel="1">
      <c r="A330" s="22">
        <v>336</v>
      </c>
      <c r="B330" s="70" t="s">
        <v>182</v>
      </c>
      <c r="C330" s="81">
        <v>44461</v>
      </c>
      <c r="D330" s="31" t="s">
        <v>599</v>
      </c>
      <c r="E330" s="71" t="s">
        <v>8</v>
      </c>
      <c r="F330" s="44" t="s">
        <v>75</v>
      </c>
      <c r="G330" s="71" t="s">
        <v>611</v>
      </c>
      <c r="H330" s="90" t="s">
        <v>612</v>
      </c>
      <c r="I330" s="26" t="s">
        <v>406</v>
      </c>
      <c r="J330" s="70">
        <v>60</v>
      </c>
      <c r="K330" s="73">
        <v>155.66</v>
      </c>
      <c r="L330" s="74">
        <v>9339.6</v>
      </c>
      <c r="M330" s="31" t="s">
        <v>568</v>
      </c>
      <c r="N330" s="84">
        <v>44440</v>
      </c>
      <c r="O330" s="23" t="s">
        <v>434</v>
      </c>
    </row>
    <row r="331" spans="1:15" ht="18" hidden="1" customHeight="1" outlineLevel="1">
      <c r="A331" s="33">
        <v>337</v>
      </c>
      <c r="B331" s="75" t="s">
        <v>182</v>
      </c>
      <c r="C331" s="80">
        <v>44461</v>
      </c>
      <c r="D331" s="42" t="s">
        <v>599</v>
      </c>
      <c r="E331" s="76" t="s">
        <v>8</v>
      </c>
      <c r="F331" s="38" t="s">
        <v>75</v>
      </c>
      <c r="G331" s="76" t="s">
        <v>611</v>
      </c>
      <c r="H331" s="83" t="s">
        <v>612</v>
      </c>
      <c r="I331" s="37" t="s">
        <v>404</v>
      </c>
      <c r="J331" s="75">
        <v>30</v>
      </c>
      <c r="K331" s="78">
        <v>194.58</v>
      </c>
      <c r="L331" s="79">
        <v>5837.4000000000005</v>
      </c>
      <c r="M331" s="42" t="s">
        <v>568</v>
      </c>
      <c r="N331" s="85">
        <v>44440</v>
      </c>
      <c r="O331" s="34" t="s">
        <v>434</v>
      </c>
    </row>
    <row r="332" spans="1:15" ht="18" hidden="1" customHeight="1" outlineLevel="1">
      <c r="A332" s="22">
        <v>338</v>
      </c>
      <c r="B332" s="70" t="s">
        <v>182</v>
      </c>
      <c r="C332" s="81">
        <v>44461</v>
      </c>
      <c r="D332" s="31" t="s">
        <v>599</v>
      </c>
      <c r="E332" s="71" t="s">
        <v>8</v>
      </c>
      <c r="F332" s="44" t="s">
        <v>75</v>
      </c>
      <c r="G332" s="71" t="s">
        <v>611</v>
      </c>
      <c r="H332" s="90" t="s">
        <v>612</v>
      </c>
      <c r="I332" s="26" t="s">
        <v>405</v>
      </c>
      <c r="J332" s="70">
        <v>58</v>
      </c>
      <c r="K332" s="73">
        <v>233.49</v>
      </c>
      <c r="L332" s="74">
        <v>13542.42</v>
      </c>
      <c r="M332" s="31" t="s">
        <v>568</v>
      </c>
      <c r="N332" s="84">
        <v>44440</v>
      </c>
      <c r="O332" s="23" t="s">
        <v>434</v>
      </c>
    </row>
    <row r="333" spans="1:15" ht="18" hidden="1" customHeight="1" outlineLevel="1">
      <c r="A333" s="33">
        <v>339</v>
      </c>
      <c r="B333" s="75" t="s">
        <v>242</v>
      </c>
      <c r="C333" s="80">
        <v>44461</v>
      </c>
      <c r="D333" s="42" t="s">
        <v>599</v>
      </c>
      <c r="E333" s="76" t="s">
        <v>8</v>
      </c>
      <c r="F333" s="38" t="s">
        <v>75</v>
      </c>
      <c r="G333" s="76" t="s">
        <v>613</v>
      </c>
      <c r="H333" s="93" t="s">
        <v>614</v>
      </c>
      <c r="I333" s="37" t="s">
        <v>397</v>
      </c>
      <c r="J333" s="75">
        <v>1319</v>
      </c>
      <c r="K333" s="78">
        <v>19.059999999999999</v>
      </c>
      <c r="L333" s="79">
        <v>25140.14</v>
      </c>
      <c r="M333" s="42" t="s">
        <v>378</v>
      </c>
      <c r="N333" s="85">
        <v>44440</v>
      </c>
      <c r="O333" s="34" t="s">
        <v>398</v>
      </c>
    </row>
    <row r="334" spans="1:15" ht="18" hidden="1" customHeight="1" outlineLevel="1">
      <c r="A334" s="22">
        <v>340</v>
      </c>
      <c r="B334" s="70" t="s">
        <v>242</v>
      </c>
      <c r="C334" s="81">
        <v>44461</v>
      </c>
      <c r="D334" s="31" t="s">
        <v>599</v>
      </c>
      <c r="E334" s="71" t="s">
        <v>8</v>
      </c>
      <c r="F334" s="44" t="s">
        <v>75</v>
      </c>
      <c r="G334" s="71" t="s">
        <v>613</v>
      </c>
      <c r="H334" s="93" t="s">
        <v>614</v>
      </c>
      <c r="I334" s="26" t="s">
        <v>399</v>
      </c>
      <c r="J334" s="70">
        <v>851</v>
      </c>
      <c r="K334" s="73">
        <v>64.92</v>
      </c>
      <c r="L334" s="74">
        <v>55246.92</v>
      </c>
      <c r="M334" s="31" t="s">
        <v>378</v>
      </c>
      <c r="N334" s="84">
        <v>44440</v>
      </c>
      <c r="O334" s="23" t="s">
        <v>400</v>
      </c>
    </row>
    <row r="335" spans="1:15" ht="18" hidden="1" customHeight="1" outlineLevel="1">
      <c r="A335" s="33">
        <v>341</v>
      </c>
      <c r="B335" s="75" t="s">
        <v>242</v>
      </c>
      <c r="C335" s="80">
        <v>44461</v>
      </c>
      <c r="D335" s="42" t="s">
        <v>599</v>
      </c>
      <c r="E335" s="76" t="s">
        <v>8</v>
      </c>
      <c r="F335" s="38" t="s">
        <v>75</v>
      </c>
      <c r="G335" s="76" t="s">
        <v>613</v>
      </c>
      <c r="H335" s="94" t="s">
        <v>614</v>
      </c>
      <c r="I335" s="76" t="s">
        <v>562</v>
      </c>
      <c r="J335" s="75">
        <v>32</v>
      </c>
      <c r="K335" s="78">
        <v>15.91</v>
      </c>
      <c r="L335" s="79">
        <v>509.12</v>
      </c>
      <c r="M335" s="42" t="s">
        <v>378</v>
      </c>
      <c r="N335" s="85">
        <v>44440</v>
      </c>
      <c r="O335" s="34" t="s">
        <v>400</v>
      </c>
    </row>
    <row r="336" spans="1:15" ht="18" hidden="1" customHeight="1" outlineLevel="1">
      <c r="A336" s="22">
        <v>342</v>
      </c>
      <c r="B336" s="70" t="s">
        <v>242</v>
      </c>
      <c r="C336" s="81">
        <v>44461</v>
      </c>
      <c r="D336" s="31" t="s">
        <v>599</v>
      </c>
      <c r="E336" s="71" t="s">
        <v>8</v>
      </c>
      <c r="F336" s="44" t="s">
        <v>75</v>
      </c>
      <c r="G336" s="71" t="s">
        <v>613</v>
      </c>
      <c r="H336" s="93" t="s">
        <v>614</v>
      </c>
      <c r="I336" s="26" t="s">
        <v>401</v>
      </c>
      <c r="J336" s="70">
        <v>50</v>
      </c>
      <c r="K336" s="73">
        <v>47.84</v>
      </c>
      <c r="L336" s="74">
        <v>2392</v>
      </c>
      <c r="M336" s="31" t="s">
        <v>378</v>
      </c>
      <c r="N336" s="84">
        <v>44440</v>
      </c>
      <c r="O336" s="23" t="s">
        <v>400</v>
      </c>
    </row>
    <row r="337" spans="1:15" ht="18" hidden="1" customHeight="1" outlineLevel="1">
      <c r="A337" s="33">
        <v>343</v>
      </c>
      <c r="B337" s="75" t="s">
        <v>242</v>
      </c>
      <c r="C337" s="80">
        <v>44461</v>
      </c>
      <c r="D337" s="42" t="s">
        <v>599</v>
      </c>
      <c r="E337" s="76" t="s">
        <v>8</v>
      </c>
      <c r="F337" s="38" t="s">
        <v>75</v>
      </c>
      <c r="G337" s="76" t="s">
        <v>613</v>
      </c>
      <c r="H337" s="94" t="s">
        <v>614</v>
      </c>
      <c r="I337" s="37" t="s">
        <v>406</v>
      </c>
      <c r="J337" s="75">
        <v>10</v>
      </c>
      <c r="K337" s="78">
        <v>155.66</v>
      </c>
      <c r="L337" s="79">
        <v>1556.6</v>
      </c>
      <c r="M337" s="42" t="s">
        <v>568</v>
      </c>
      <c r="N337" s="85">
        <v>44440</v>
      </c>
      <c r="O337" s="34" t="s">
        <v>434</v>
      </c>
    </row>
    <row r="338" spans="1:15" ht="18" hidden="1" customHeight="1" outlineLevel="1">
      <c r="A338" s="22">
        <v>344</v>
      </c>
      <c r="B338" s="70" t="s">
        <v>242</v>
      </c>
      <c r="C338" s="81">
        <v>44461</v>
      </c>
      <c r="D338" s="31" t="s">
        <v>599</v>
      </c>
      <c r="E338" s="71" t="s">
        <v>8</v>
      </c>
      <c r="F338" s="44" t="s">
        <v>75</v>
      </c>
      <c r="G338" s="71" t="s">
        <v>613</v>
      </c>
      <c r="H338" s="93" t="s">
        <v>614</v>
      </c>
      <c r="I338" s="26" t="s">
        <v>402</v>
      </c>
      <c r="J338" s="70">
        <v>4</v>
      </c>
      <c r="K338" s="73">
        <v>155.66</v>
      </c>
      <c r="L338" s="74">
        <v>622.64</v>
      </c>
      <c r="M338" s="31" t="s">
        <v>568</v>
      </c>
      <c r="N338" s="84">
        <v>44440</v>
      </c>
      <c r="O338" s="23" t="s">
        <v>434</v>
      </c>
    </row>
    <row r="339" spans="1:15" ht="18" hidden="1" customHeight="1" outlineLevel="1">
      <c r="A339" s="33">
        <v>345</v>
      </c>
      <c r="B339" s="75" t="s">
        <v>242</v>
      </c>
      <c r="C339" s="80">
        <v>44461</v>
      </c>
      <c r="D339" s="42" t="s">
        <v>599</v>
      </c>
      <c r="E339" s="76" t="s">
        <v>8</v>
      </c>
      <c r="F339" s="38" t="s">
        <v>75</v>
      </c>
      <c r="G339" s="76" t="s">
        <v>613</v>
      </c>
      <c r="H339" s="94" t="s">
        <v>614</v>
      </c>
      <c r="I339" s="37" t="s">
        <v>405</v>
      </c>
      <c r="J339" s="75">
        <v>10</v>
      </c>
      <c r="K339" s="78">
        <v>233.49</v>
      </c>
      <c r="L339" s="79">
        <v>2334.9</v>
      </c>
      <c r="M339" s="42" t="s">
        <v>568</v>
      </c>
      <c r="N339" s="85">
        <v>44440</v>
      </c>
      <c r="O339" s="34" t="s">
        <v>434</v>
      </c>
    </row>
    <row r="340" spans="1:15" ht="18" hidden="1" customHeight="1" outlineLevel="1">
      <c r="A340" s="22">
        <v>346</v>
      </c>
      <c r="B340" s="70" t="s">
        <v>242</v>
      </c>
      <c r="C340" s="81">
        <v>44461</v>
      </c>
      <c r="D340" s="31" t="s">
        <v>599</v>
      </c>
      <c r="E340" s="71" t="s">
        <v>8</v>
      </c>
      <c r="F340" s="44" t="s">
        <v>75</v>
      </c>
      <c r="G340" s="71" t="s">
        <v>613</v>
      </c>
      <c r="H340" s="93" t="s">
        <v>614</v>
      </c>
      <c r="I340" s="26" t="s">
        <v>404</v>
      </c>
      <c r="J340" s="92">
        <v>4</v>
      </c>
      <c r="K340" s="73">
        <v>194.58</v>
      </c>
      <c r="L340" s="74">
        <v>778.32</v>
      </c>
      <c r="M340" s="31" t="s">
        <v>568</v>
      </c>
      <c r="N340" s="84">
        <v>44440</v>
      </c>
      <c r="O340" s="23" t="s">
        <v>434</v>
      </c>
    </row>
    <row r="341" spans="1:15" ht="18" hidden="1" customHeight="1" outlineLevel="1">
      <c r="A341" s="33">
        <v>347</v>
      </c>
      <c r="B341" s="75" t="s">
        <v>207</v>
      </c>
      <c r="C341" s="80">
        <v>44460</v>
      </c>
      <c r="D341" s="42" t="s">
        <v>599</v>
      </c>
      <c r="E341" s="76" t="s">
        <v>8</v>
      </c>
      <c r="F341" s="38" t="s">
        <v>75</v>
      </c>
      <c r="G341" s="76" t="s">
        <v>615</v>
      </c>
      <c r="H341" s="83" t="s">
        <v>616</v>
      </c>
      <c r="I341" s="37" t="s">
        <v>397</v>
      </c>
      <c r="J341" s="75">
        <v>62</v>
      </c>
      <c r="K341" s="78">
        <v>19.059999999999999</v>
      </c>
      <c r="L341" s="79">
        <v>1181.72</v>
      </c>
      <c r="M341" s="42" t="s">
        <v>378</v>
      </c>
      <c r="N341" s="85">
        <v>44440</v>
      </c>
      <c r="O341" s="34" t="s">
        <v>398</v>
      </c>
    </row>
    <row r="342" spans="1:15" ht="18" hidden="1" customHeight="1" outlineLevel="1">
      <c r="A342" s="22">
        <v>348</v>
      </c>
      <c r="B342" s="70" t="s">
        <v>207</v>
      </c>
      <c r="C342" s="81">
        <v>44460</v>
      </c>
      <c r="D342" s="31" t="s">
        <v>599</v>
      </c>
      <c r="E342" s="71" t="s">
        <v>8</v>
      </c>
      <c r="F342" s="44" t="s">
        <v>75</v>
      </c>
      <c r="G342" s="71" t="s">
        <v>615</v>
      </c>
      <c r="H342" s="90" t="s">
        <v>616</v>
      </c>
      <c r="I342" s="26" t="s">
        <v>399</v>
      </c>
      <c r="J342" s="70">
        <v>68</v>
      </c>
      <c r="K342" s="73">
        <v>64.92</v>
      </c>
      <c r="L342" s="74">
        <v>4414.5600000000004</v>
      </c>
      <c r="M342" s="31" t="s">
        <v>378</v>
      </c>
      <c r="N342" s="84">
        <v>44440</v>
      </c>
      <c r="O342" s="23" t="s">
        <v>400</v>
      </c>
    </row>
    <row r="343" spans="1:15" ht="18" hidden="1" customHeight="1" outlineLevel="1">
      <c r="A343" s="33">
        <v>349</v>
      </c>
      <c r="B343" s="75" t="s">
        <v>207</v>
      </c>
      <c r="C343" s="80">
        <v>44460</v>
      </c>
      <c r="D343" s="42" t="s">
        <v>599</v>
      </c>
      <c r="E343" s="76" t="s">
        <v>8</v>
      </c>
      <c r="F343" s="38" t="s">
        <v>75</v>
      </c>
      <c r="G343" s="76" t="s">
        <v>615</v>
      </c>
      <c r="H343" s="83" t="s">
        <v>616</v>
      </c>
      <c r="I343" s="76" t="s">
        <v>562</v>
      </c>
      <c r="J343" s="75">
        <v>13</v>
      </c>
      <c r="K343" s="78">
        <v>15.91</v>
      </c>
      <c r="L343" s="79">
        <v>206.83</v>
      </c>
      <c r="M343" s="42" t="s">
        <v>378</v>
      </c>
      <c r="N343" s="85">
        <v>44440</v>
      </c>
      <c r="O343" s="34" t="s">
        <v>400</v>
      </c>
    </row>
    <row r="344" spans="1:15" ht="18" hidden="1" customHeight="1" outlineLevel="1">
      <c r="A344" s="22">
        <v>350</v>
      </c>
      <c r="B344" s="70" t="s">
        <v>185</v>
      </c>
      <c r="C344" s="81">
        <v>44461</v>
      </c>
      <c r="D344" s="31" t="s">
        <v>599</v>
      </c>
      <c r="E344" s="71" t="s">
        <v>37</v>
      </c>
      <c r="F344" s="44" t="s">
        <v>25</v>
      </c>
      <c r="G344" s="71" t="s">
        <v>617</v>
      </c>
      <c r="H344" s="90" t="s">
        <v>618</v>
      </c>
      <c r="I344" s="26" t="s">
        <v>397</v>
      </c>
      <c r="J344" s="70">
        <v>233</v>
      </c>
      <c r="K344" s="73">
        <v>19.059999999999999</v>
      </c>
      <c r="L344" s="74">
        <v>4440.9799999999996</v>
      </c>
      <c r="M344" s="31" t="s">
        <v>378</v>
      </c>
      <c r="N344" s="84">
        <v>44440</v>
      </c>
      <c r="O344" s="23" t="s">
        <v>398</v>
      </c>
    </row>
    <row r="345" spans="1:15" ht="18" hidden="1" customHeight="1" outlineLevel="1">
      <c r="A345" s="33">
        <v>351</v>
      </c>
      <c r="B345" s="75" t="s">
        <v>185</v>
      </c>
      <c r="C345" s="80">
        <v>44461</v>
      </c>
      <c r="D345" s="42" t="s">
        <v>599</v>
      </c>
      <c r="E345" s="76" t="s">
        <v>37</v>
      </c>
      <c r="F345" s="38" t="s">
        <v>25</v>
      </c>
      <c r="G345" s="76" t="s">
        <v>617</v>
      </c>
      <c r="H345" s="83" t="s">
        <v>618</v>
      </c>
      <c r="I345" s="37" t="s">
        <v>399</v>
      </c>
      <c r="J345" s="75">
        <v>197</v>
      </c>
      <c r="K345" s="78">
        <v>64.92</v>
      </c>
      <c r="L345" s="79">
        <v>12789.24</v>
      </c>
      <c r="M345" s="42" t="s">
        <v>378</v>
      </c>
      <c r="N345" s="85">
        <v>44440</v>
      </c>
      <c r="O345" s="34" t="s">
        <v>400</v>
      </c>
    </row>
    <row r="346" spans="1:15" ht="18" hidden="1" customHeight="1" outlineLevel="1">
      <c r="A346" s="22">
        <v>352</v>
      </c>
      <c r="B346" s="70" t="s">
        <v>185</v>
      </c>
      <c r="C346" s="81">
        <v>44461</v>
      </c>
      <c r="D346" s="31" t="s">
        <v>599</v>
      </c>
      <c r="E346" s="71" t="s">
        <v>37</v>
      </c>
      <c r="F346" s="44" t="s">
        <v>25</v>
      </c>
      <c r="G346" s="71" t="s">
        <v>617</v>
      </c>
      <c r="H346" s="90" t="s">
        <v>618</v>
      </c>
      <c r="I346" s="71" t="s">
        <v>562</v>
      </c>
      <c r="J346" s="70">
        <v>62</v>
      </c>
      <c r="K346" s="73">
        <v>15.91</v>
      </c>
      <c r="L346" s="74">
        <v>986.42</v>
      </c>
      <c r="M346" s="31" t="s">
        <v>378</v>
      </c>
      <c r="N346" s="84">
        <v>44440</v>
      </c>
      <c r="O346" s="23" t="s">
        <v>400</v>
      </c>
    </row>
    <row r="347" spans="1:15" ht="18" hidden="1" customHeight="1" outlineLevel="1">
      <c r="A347" s="33">
        <v>353</v>
      </c>
      <c r="B347" s="75" t="s">
        <v>185</v>
      </c>
      <c r="C347" s="80">
        <v>44461</v>
      </c>
      <c r="D347" s="42" t="s">
        <v>599</v>
      </c>
      <c r="E347" s="76" t="s">
        <v>37</v>
      </c>
      <c r="F347" s="38" t="s">
        <v>25</v>
      </c>
      <c r="G347" s="76" t="s">
        <v>617</v>
      </c>
      <c r="H347" s="83" t="s">
        <v>618</v>
      </c>
      <c r="I347" s="37" t="s">
        <v>401</v>
      </c>
      <c r="J347" s="75">
        <v>49</v>
      </c>
      <c r="K347" s="78">
        <v>69.099999999999994</v>
      </c>
      <c r="L347" s="79">
        <v>3385.8999999999996</v>
      </c>
      <c r="M347" s="42" t="s">
        <v>378</v>
      </c>
      <c r="N347" s="85">
        <v>44440</v>
      </c>
      <c r="O347" s="34" t="s">
        <v>400</v>
      </c>
    </row>
    <row r="348" spans="1:15" ht="18" hidden="1" customHeight="1" outlineLevel="1">
      <c r="A348" s="22">
        <v>354</v>
      </c>
      <c r="B348" s="70" t="s">
        <v>222</v>
      </c>
      <c r="C348" s="81">
        <v>44460</v>
      </c>
      <c r="D348" s="31" t="s">
        <v>599</v>
      </c>
      <c r="E348" s="71" t="s">
        <v>8</v>
      </c>
      <c r="F348" s="44" t="s">
        <v>75</v>
      </c>
      <c r="G348" s="71" t="s">
        <v>619</v>
      </c>
      <c r="H348" s="90" t="s">
        <v>620</v>
      </c>
      <c r="I348" s="26" t="s">
        <v>397</v>
      </c>
      <c r="J348" s="70">
        <v>480</v>
      </c>
      <c r="K348" s="73">
        <v>19.059999999999999</v>
      </c>
      <c r="L348" s="74">
        <v>9148.7999999999993</v>
      </c>
      <c r="M348" s="31" t="s">
        <v>378</v>
      </c>
      <c r="N348" s="84">
        <v>44440</v>
      </c>
      <c r="O348" s="23" t="s">
        <v>398</v>
      </c>
    </row>
    <row r="349" spans="1:15" ht="18" hidden="1" customHeight="1" outlineLevel="1">
      <c r="A349" s="33">
        <v>355</v>
      </c>
      <c r="B349" s="75" t="s">
        <v>222</v>
      </c>
      <c r="C349" s="80">
        <v>44460</v>
      </c>
      <c r="D349" s="42" t="s">
        <v>599</v>
      </c>
      <c r="E349" s="76" t="s">
        <v>8</v>
      </c>
      <c r="F349" s="38" t="s">
        <v>75</v>
      </c>
      <c r="G349" s="76" t="s">
        <v>619</v>
      </c>
      <c r="H349" s="83" t="s">
        <v>620</v>
      </c>
      <c r="I349" s="37" t="s">
        <v>399</v>
      </c>
      <c r="J349" s="75">
        <v>153</v>
      </c>
      <c r="K349" s="78">
        <v>64.92</v>
      </c>
      <c r="L349" s="79">
        <v>9932.76</v>
      </c>
      <c r="M349" s="42" t="s">
        <v>378</v>
      </c>
      <c r="N349" s="85">
        <v>44440</v>
      </c>
      <c r="O349" s="34" t="s">
        <v>400</v>
      </c>
    </row>
    <row r="350" spans="1:15" ht="18" hidden="1" customHeight="1" outlineLevel="1">
      <c r="A350" s="22">
        <v>356</v>
      </c>
      <c r="B350" s="70" t="s">
        <v>7</v>
      </c>
      <c r="C350" s="81">
        <v>44462</v>
      </c>
      <c r="D350" s="31" t="s">
        <v>599</v>
      </c>
      <c r="E350" s="71" t="s">
        <v>8</v>
      </c>
      <c r="F350" s="44" t="s">
        <v>75</v>
      </c>
      <c r="G350" s="71" t="s">
        <v>621</v>
      </c>
      <c r="H350" s="90" t="s">
        <v>622</v>
      </c>
      <c r="I350" s="26" t="s">
        <v>399</v>
      </c>
      <c r="J350" s="92">
        <v>12</v>
      </c>
      <c r="K350" s="73">
        <v>64.92</v>
      </c>
      <c r="L350" s="74">
        <v>779.04</v>
      </c>
      <c r="M350" s="31" t="s">
        <v>378</v>
      </c>
      <c r="N350" s="84">
        <v>44440</v>
      </c>
      <c r="O350" s="23" t="s">
        <v>400</v>
      </c>
    </row>
    <row r="351" spans="1:15" ht="18" hidden="1" customHeight="1" outlineLevel="1">
      <c r="A351" s="33">
        <v>357</v>
      </c>
      <c r="B351" s="75" t="s">
        <v>7</v>
      </c>
      <c r="C351" s="80">
        <v>44462</v>
      </c>
      <c r="D351" s="42" t="s">
        <v>599</v>
      </c>
      <c r="E351" s="76" t="s">
        <v>8</v>
      </c>
      <c r="F351" s="38" t="s">
        <v>75</v>
      </c>
      <c r="G351" s="76" t="s">
        <v>621</v>
      </c>
      <c r="H351" s="83" t="s">
        <v>622</v>
      </c>
      <c r="I351" s="37" t="s">
        <v>397</v>
      </c>
      <c r="J351" s="75">
        <v>2602</v>
      </c>
      <c r="K351" s="78">
        <v>19.059999999999999</v>
      </c>
      <c r="L351" s="79">
        <v>49594.119999999995</v>
      </c>
      <c r="M351" s="42" t="s">
        <v>378</v>
      </c>
      <c r="N351" s="85">
        <v>44440</v>
      </c>
      <c r="O351" s="34" t="s">
        <v>398</v>
      </c>
    </row>
    <row r="352" spans="1:15" ht="18" hidden="1" customHeight="1" outlineLevel="1">
      <c r="A352" s="22">
        <v>358</v>
      </c>
      <c r="B352" s="70" t="s">
        <v>147</v>
      </c>
      <c r="C352" s="81">
        <v>44460</v>
      </c>
      <c r="D352" s="31" t="s">
        <v>599</v>
      </c>
      <c r="E352" s="71" t="s">
        <v>8</v>
      </c>
      <c r="F352" s="44" t="s">
        <v>75</v>
      </c>
      <c r="G352" s="71" t="s">
        <v>623</v>
      </c>
      <c r="H352" s="90" t="s">
        <v>624</v>
      </c>
      <c r="I352" s="26" t="s">
        <v>399</v>
      </c>
      <c r="J352" s="70">
        <v>630</v>
      </c>
      <c r="K352" s="73">
        <v>64.92</v>
      </c>
      <c r="L352" s="74">
        <v>40899.599999999999</v>
      </c>
      <c r="M352" s="31" t="s">
        <v>378</v>
      </c>
      <c r="N352" s="84">
        <v>44440</v>
      </c>
      <c r="O352" s="23" t="s">
        <v>400</v>
      </c>
    </row>
    <row r="353" spans="1:15" ht="18" hidden="1" customHeight="1" outlineLevel="1">
      <c r="A353" s="33">
        <v>359</v>
      </c>
      <c r="B353" s="75" t="s">
        <v>147</v>
      </c>
      <c r="C353" s="80">
        <v>44460</v>
      </c>
      <c r="D353" s="42" t="s">
        <v>599</v>
      </c>
      <c r="E353" s="76" t="s">
        <v>8</v>
      </c>
      <c r="F353" s="38" t="s">
        <v>75</v>
      </c>
      <c r="G353" s="76" t="s">
        <v>623</v>
      </c>
      <c r="H353" s="83" t="s">
        <v>624</v>
      </c>
      <c r="I353" s="37" t="s">
        <v>404</v>
      </c>
      <c r="J353" s="75">
        <v>123</v>
      </c>
      <c r="K353" s="78">
        <v>194.58</v>
      </c>
      <c r="L353" s="79">
        <v>23933.34</v>
      </c>
      <c r="M353" s="42" t="s">
        <v>403</v>
      </c>
      <c r="N353" s="85">
        <v>44440</v>
      </c>
      <c r="O353" s="34" t="s">
        <v>434</v>
      </c>
    </row>
    <row r="354" spans="1:15" ht="18" hidden="1" customHeight="1" outlineLevel="1">
      <c r="A354" s="22">
        <v>360</v>
      </c>
      <c r="B354" s="70" t="s">
        <v>147</v>
      </c>
      <c r="C354" s="81">
        <v>44460</v>
      </c>
      <c r="D354" s="31" t="s">
        <v>599</v>
      </c>
      <c r="E354" s="71" t="s">
        <v>8</v>
      </c>
      <c r="F354" s="44" t="s">
        <v>75</v>
      </c>
      <c r="G354" s="71" t="s">
        <v>623</v>
      </c>
      <c r="H354" s="90" t="s">
        <v>624</v>
      </c>
      <c r="I354" s="26" t="s">
        <v>405</v>
      </c>
      <c r="J354" s="70">
        <v>123</v>
      </c>
      <c r="K354" s="73">
        <v>233.49</v>
      </c>
      <c r="L354" s="74">
        <v>28719.27</v>
      </c>
      <c r="M354" s="31" t="s">
        <v>403</v>
      </c>
      <c r="N354" s="84">
        <v>44440</v>
      </c>
      <c r="O354" s="23" t="s">
        <v>434</v>
      </c>
    </row>
    <row r="355" spans="1:15" ht="18" hidden="1" customHeight="1" outlineLevel="1">
      <c r="A355" s="33">
        <v>361</v>
      </c>
      <c r="B355" s="75" t="s">
        <v>147</v>
      </c>
      <c r="C355" s="80">
        <v>44460</v>
      </c>
      <c r="D355" s="42" t="s">
        <v>599</v>
      </c>
      <c r="E355" s="76" t="s">
        <v>8</v>
      </c>
      <c r="F355" s="38" t="s">
        <v>75</v>
      </c>
      <c r="G355" s="76" t="s">
        <v>623</v>
      </c>
      <c r="H355" s="83" t="s">
        <v>624</v>
      </c>
      <c r="I355" s="37" t="s">
        <v>402</v>
      </c>
      <c r="J355" s="75">
        <v>123</v>
      </c>
      <c r="K355" s="78">
        <v>155.66</v>
      </c>
      <c r="L355" s="79">
        <v>19146.18</v>
      </c>
      <c r="M355" s="42" t="s">
        <v>403</v>
      </c>
      <c r="N355" s="85">
        <v>44440</v>
      </c>
      <c r="O355" s="34" t="s">
        <v>434</v>
      </c>
    </row>
    <row r="356" spans="1:15" ht="18" hidden="1" customHeight="1" outlineLevel="1">
      <c r="A356" s="22">
        <v>362</v>
      </c>
      <c r="B356" s="70" t="s">
        <v>147</v>
      </c>
      <c r="C356" s="81">
        <v>44460</v>
      </c>
      <c r="D356" s="31" t="s">
        <v>599</v>
      </c>
      <c r="E356" s="71" t="s">
        <v>8</v>
      </c>
      <c r="F356" s="44" t="s">
        <v>75</v>
      </c>
      <c r="G356" s="71" t="s">
        <v>623</v>
      </c>
      <c r="H356" s="90" t="s">
        <v>624</v>
      </c>
      <c r="I356" s="26" t="s">
        <v>406</v>
      </c>
      <c r="J356" s="70">
        <v>123</v>
      </c>
      <c r="K356" s="73">
        <v>155.66</v>
      </c>
      <c r="L356" s="74">
        <v>19146.18</v>
      </c>
      <c r="M356" s="31" t="s">
        <v>403</v>
      </c>
      <c r="N356" s="84">
        <v>44440</v>
      </c>
      <c r="O356" s="23" t="s">
        <v>434</v>
      </c>
    </row>
    <row r="357" spans="1:15" ht="18" hidden="1" customHeight="1" outlineLevel="1">
      <c r="A357" s="33">
        <v>363</v>
      </c>
      <c r="B357" s="75" t="s">
        <v>147</v>
      </c>
      <c r="C357" s="80">
        <v>44460</v>
      </c>
      <c r="D357" s="42" t="s">
        <v>599</v>
      </c>
      <c r="E357" s="76" t="s">
        <v>8</v>
      </c>
      <c r="F357" s="38" t="s">
        <v>75</v>
      </c>
      <c r="G357" s="76" t="s">
        <v>623</v>
      </c>
      <c r="H357" s="83" t="s">
        <v>624</v>
      </c>
      <c r="I357" s="37" t="s">
        <v>424</v>
      </c>
      <c r="J357" s="75">
        <v>382</v>
      </c>
      <c r="K357" s="78">
        <v>18</v>
      </c>
      <c r="L357" s="79">
        <v>6876</v>
      </c>
      <c r="M357" s="42" t="s">
        <v>403</v>
      </c>
      <c r="N357" s="85">
        <v>44440</v>
      </c>
      <c r="O357" s="34" t="s">
        <v>426</v>
      </c>
    </row>
    <row r="358" spans="1:15" ht="18" hidden="1" customHeight="1" outlineLevel="1">
      <c r="A358" s="22">
        <v>364</v>
      </c>
      <c r="B358" s="70" t="s">
        <v>147</v>
      </c>
      <c r="C358" s="81">
        <v>44460</v>
      </c>
      <c r="D358" s="31" t="s">
        <v>599</v>
      </c>
      <c r="E358" s="71" t="s">
        <v>8</v>
      </c>
      <c r="F358" s="44" t="s">
        <v>75</v>
      </c>
      <c r="G358" s="71" t="s">
        <v>623</v>
      </c>
      <c r="H358" s="90" t="s">
        <v>624</v>
      </c>
      <c r="I358" s="26" t="s">
        <v>427</v>
      </c>
      <c r="J358" s="70">
        <v>123</v>
      </c>
      <c r="K358" s="73">
        <v>98.69</v>
      </c>
      <c r="L358" s="74">
        <v>12138.869999999999</v>
      </c>
      <c r="M358" s="31" t="s">
        <v>378</v>
      </c>
      <c r="N358" s="84">
        <v>44440</v>
      </c>
      <c r="O358" s="23" t="s">
        <v>428</v>
      </c>
    </row>
    <row r="359" spans="1:15" ht="18" hidden="1" customHeight="1" outlineLevel="1">
      <c r="A359" s="33">
        <v>365</v>
      </c>
      <c r="B359" s="75" t="s">
        <v>222</v>
      </c>
      <c r="C359" s="80">
        <v>44461</v>
      </c>
      <c r="D359" s="42" t="s">
        <v>599</v>
      </c>
      <c r="E359" s="76" t="s">
        <v>8</v>
      </c>
      <c r="F359" s="38" t="s">
        <v>75</v>
      </c>
      <c r="G359" s="76" t="s">
        <v>625</v>
      </c>
      <c r="H359" s="83" t="s">
        <v>620</v>
      </c>
      <c r="I359" s="37" t="s">
        <v>397</v>
      </c>
      <c r="J359" s="75">
        <v>40</v>
      </c>
      <c r="K359" s="78">
        <v>19.059999999999999</v>
      </c>
      <c r="L359" s="79">
        <v>762.4</v>
      </c>
      <c r="M359" s="42" t="s">
        <v>378</v>
      </c>
      <c r="N359" s="85">
        <v>44440</v>
      </c>
      <c r="O359" s="34" t="s">
        <v>398</v>
      </c>
    </row>
    <row r="360" spans="1:15" ht="18" hidden="1" customHeight="1" outlineLevel="1">
      <c r="A360" s="22">
        <v>366</v>
      </c>
      <c r="B360" s="70" t="s">
        <v>102</v>
      </c>
      <c r="C360" s="81">
        <v>44460</v>
      </c>
      <c r="D360" s="31" t="s">
        <v>599</v>
      </c>
      <c r="E360" s="71" t="s">
        <v>8</v>
      </c>
      <c r="F360" s="44" t="s">
        <v>75</v>
      </c>
      <c r="G360" s="71" t="s">
        <v>626</v>
      </c>
      <c r="H360" s="90" t="s">
        <v>601</v>
      </c>
      <c r="I360" s="26" t="s">
        <v>399</v>
      </c>
      <c r="J360" s="70">
        <v>2142</v>
      </c>
      <c r="K360" s="73">
        <v>64.92</v>
      </c>
      <c r="L360" s="74">
        <v>139058.64000000001</v>
      </c>
      <c r="M360" s="31" t="s">
        <v>378</v>
      </c>
      <c r="N360" s="84">
        <v>44440</v>
      </c>
      <c r="O360" s="23" t="s">
        <v>400</v>
      </c>
    </row>
    <row r="361" spans="1:15" ht="18" hidden="1" customHeight="1" outlineLevel="1">
      <c r="A361" s="33">
        <v>367</v>
      </c>
      <c r="B361" s="75" t="s">
        <v>102</v>
      </c>
      <c r="C361" s="80">
        <v>44460</v>
      </c>
      <c r="D361" s="42" t="s">
        <v>599</v>
      </c>
      <c r="E361" s="76" t="s">
        <v>8</v>
      </c>
      <c r="F361" s="38" t="s">
        <v>75</v>
      </c>
      <c r="G361" s="76" t="s">
        <v>626</v>
      </c>
      <c r="H361" s="83" t="s">
        <v>601</v>
      </c>
      <c r="I361" s="37" t="s">
        <v>397</v>
      </c>
      <c r="J361" s="75">
        <v>2290</v>
      </c>
      <c r="K361" s="78">
        <v>19.059999999999999</v>
      </c>
      <c r="L361" s="79">
        <v>43647.399999999994</v>
      </c>
      <c r="M361" s="42" t="s">
        <v>378</v>
      </c>
      <c r="N361" s="85">
        <v>44440</v>
      </c>
      <c r="O361" s="34" t="s">
        <v>398</v>
      </c>
    </row>
    <row r="362" spans="1:15" ht="18" hidden="1" customHeight="1" outlineLevel="1">
      <c r="A362" s="22">
        <v>368</v>
      </c>
      <c r="B362" s="70" t="s">
        <v>102</v>
      </c>
      <c r="C362" s="81">
        <v>44460</v>
      </c>
      <c r="D362" s="31" t="s">
        <v>599</v>
      </c>
      <c r="E362" s="71" t="s">
        <v>8</v>
      </c>
      <c r="F362" s="44" t="s">
        <v>75</v>
      </c>
      <c r="G362" s="71" t="s">
        <v>626</v>
      </c>
      <c r="H362" s="90" t="s">
        <v>601</v>
      </c>
      <c r="I362" s="26" t="s">
        <v>401</v>
      </c>
      <c r="J362" s="70">
        <v>158</v>
      </c>
      <c r="K362" s="73">
        <v>69.099999999999994</v>
      </c>
      <c r="L362" s="74">
        <v>10917.8</v>
      </c>
      <c r="M362" s="31" t="s">
        <v>378</v>
      </c>
      <c r="N362" s="84">
        <v>44440</v>
      </c>
      <c r="O362" s="23" t="s">
        <v>400</v>
      </c>
    </row>
    <row r="363" spans="1:15" ht="18" hidden="1" customHeight="1" outlineLevel="1">
      <c r="A363" s="33">
        <v>369</v>
      </c>
      <c r="B363" s="75" t="s">
        <v>102</v>
      </c>
      <c r="C363" s="80">
        <v>44460</v>
      </c>
      <c r="D363" s="42" t="s">
        <v>599</v>
      </c>
      <c r="E363" s="76" t="s">
        <v>8</v>
      </c>
      <c r="F363" s="38" t="s">
        <v>75</v>
      </c>
      <c r="G363" s="76" t="s">
        <v>626</v>
      </c>
      <c r="H363" s="83" t="s">
        <v>601</v>
      </c>
      <c r="I363" s="76" t="s">
        <v>562</v>
      </c>
      <c r="J363" s="75">
        <v>58</v>
      </c>
      <c r="K363" s="78">
        <v>15.91</v>
      </c>
      <c r="L363" s="79">
        <v>922.78</v>
      </c>
      <c r="M363" s="42" t="s">
        <v>378</v>
      </c>
      <c r="N363" s="85">
        <v>44440</v>
      </c>
      <c r="O363" s="34" t="s">
        <v>400</v>
      </c>
    </row>
    <row r="364" spans="1:15" ht="18" hidden="1" customHeight="1" outlineLevel="1">
      <c r="A364" s="22">
        <v>370</v>
      </c>
      <c r="B364" s="70" t="s">
        <v>182</v>
      </c>
      <c r="C364" s="81">
        <v>44461</v>
      </c>
      <c r="D364" s="31" t="s">
        <v>599</v>
      </c>
      <c r="E364" s="71" t="s">
        <v>8</v>
      </c>
      <c r="F364" s="44" t="s">
        <v>75</v>
      </c>
      <c r="G364" s="71" t="s">
        <v>627</v>
      </c>
      <c r="H364" s="95" t="s">
        <v>612</v>
      </c>
      <c r="I364" s="26" t="s">
        <v>397</v>
      </c>
      <c r="J364" s="92">
        <v>11161</v>
      </c>
      <c r="K364" s="73">
        <v>19.059999999999999</v>
      </c>
      <c r="L364" s="74">
        <v>212728.65999999997</v>
      </c>
      <c r="M364" s="31" t="s">
        <v>378</v>
      </c>
      <c r="N364" s="84">
        <v>44440</v>
      </c>
      <c r="O364" s="23" t="s">
        <v>398</v>
      </c>
    </row>
    <row r="365" spans="1:15" ht="18" hidden="1" customHeight="1" outlineLevel="1">
      <c r="A365" s="33">
        <v>371</v>
      </c>
      <c r="B365" s="75" t="s">
        <v>182</v>
      </c>
      <c r="C365" s="80">
        <v>44461</v>
      </c>
      <c r="D365" s="42" t="s">
        <v>599</v>
      </c>
      <c r="E365" s="76" t="s">
        <v>8</v>
      </c>
      <c r="F365" s="38" t="s">
        <v>75</v>
      </c>
      <c r="G365" s="76" t="s">
        <v>628</v>
      </c>
      <c r="H365" s="83" t="s">
        <v>612</v>
      </c>
      <c r="I365" s="37" t="s">
        <v>399</v>
      </c>
      <c r="J365" s="75">
        <v>830</v>
      </c>
      <c r="K365" s="78">
        <v>64.92</v>
      </c>
      <c r="L365" s="79">
        <v>53883.6</v>
      </c>
      <c r="M365" s="42" t="s">
        <v>378</v>
      </c>
      <c r="N365" s="85">
        <v>44440</v>
      </c>
      <c r="O365" s="34" t="s">
        <v>400</v>
      </c>
    </row>
    <row r="366" spans="1:15" ht="18" hidden="1" customHeight="1" outlineLevel="1">
      <c r="A366" s="22">
        <v>372</v>
      </c>
      <c r="B366" s="70" t="s">
        <v>182</v>
      </c>
      <c r="C366" s="81">
        <v>44461</v>
      </c>
      <c r="D366" s="31" t="s">
        <v>599</v>
      </c>
      <c r="E366" s="71" t="s">
        <v>8</v>
      </c>
      <c r="F366" s="44" t="s">
        <v>75</v>
      </c>
      <c r="G366" s="71" t="s">
        <v>628</v>
      </c>
      <c r="H366" s="90" t="s">
        <v>612</v>
      </c>
      <c r="I366" s="71" t="s">
        <v>562</v>
      </c>
      <c r="J366" s="70">
        <v>1395</v>
      </c>
      <c r="K366" s="73">
        <v>15.91</v>
      </c>
      <c r="L366" s="74">
        <v>22194.45</v>
      </c>
      <c r="M366" s="31" t="s">
        <v>378</v>
      </c>
      <c r="N366" s="84">
        <v>44440</v>
      </c>
      <c r="O366" s="23" t="s">
        <v>400</v>
      </c>
    </row>
    <row r="367" spans="1:15" ht="18" hidden="1" customHeight="1" outlineLevel="1">
      <c r="A367" s="33">
        <v>373</v>
      </c>
      <c r="B367" s="75" t="s">
        <v>182</v>
      </c>
      <c r="C367" s="80">
        <v>44461</v>
      </c>
      <c r="D367" s="42" t="s">
        <v>599</v>
      </c>
      <c r="E367" s="76" t="s">
        <v>8</v>
      </c>
      <c r="F367" s="38" t="s">
        <v>75</v>
      </c>
      <c r="G367" s="76" t="s">
        <v>628</v>
      </c>
      <c r="H367" s="83" t="s">
        <v>612</v>
      </c>
      <c r="I367" s="37" t="s">
        <v>401</v>
      </c>
      <c r="J367" s="75">
        <v>103</v>
      </c>
      <c r="K367" s="78">
        <v>69.099999999999994</v>
      </c>
      <c r="L367" s="79">
        <v>7117.2999999999993</v>
      </c>
      <c r="M367" s="42" t="s">
        <v>378</v>
      </c>
      <c r="N367" s="85">
        <v>44440</v>
      </c>
      <c r="O367" s="34" t="s">
        <v>400</v>
      </c>
    </row>
    <row r="368" spans="1:15" ht="18" hidden="1" customHeight="1" outlineLevel="1">
      <c r="A368" s="22">
        <v>374</v>
      </c>
      <c r="B368" s="70" t="s">
        <v>182</v>
      </c>
      <c r="C368" s="81">
        <v>44461</v>
      </c>
      <c r="D368" s="31" t="s">
        <v>599</v>
      </c>
      <c r="E368" s="71" t="s">
        <v>8</v>
      </c>
      <c r="F368" s="44" t="s">
        <v>75</v>
      </c>
      <c r="G368" s="71" t="s">
        <v>628</v>
      </c>
      <c r="H368" s="90" t="s">
        <v>612</v>
      </c>
      <c r="I368" s="26" t="s">
        <v>402</v>
      </c>
      <c r="J368" s="92">
        <v>154</v>
      </c>
      <c r="K368" s="73">
        <v>155.66</v>
      </c>
      <c r="L368" s="74">
        <v>23971.64</v>
      </c>
      <c r="M368" s="31" t="s">
        <v>403</v>
      </c>
      <c r="N368" s="84">
        <v>44440</v>
      </c>
      <c r="O368" s="23" t="s">
        <v>434</v>
      </c>
    </row>
    <row r="369" spans="1:15" ht="18" hidden="1" customHeight="1" outlineLevel="1">
      <c r="A369" s="33">
        <v>375</v>
      </c>
      <c r="B369" s="75" t="s">
        <v>182</v>
      </c>
      <c r="C369" s="80">
        <v>44461</v>
      </c>
      <c r="D369" s="42" t="s">
        <v>599</v>
      </c>
      <c r="E369" s="76" t="s">
        <v>8</v>
      </c>
      <c r="F369" s="38" t="s">
        <v>75</v>
      </c>
      <c r="G369" s="76" t="s">
        <v>628</v>
      </c>
      <c r="H369" s="83" t="s">
        <v>612</v>
      </c>
      <c r="I369" s="37" t="s">
        <v>406</v>
      </c>
      <c r="J369" s="86">
        <v>269</v>
      </c>
      <c r="K369" s="78">
        <v>155.66</v>
      </c>
      <c r="L369" s="79">
        <v>41872.54</v>
      </c>
      <c r="M369" s="42" t="s">
        <v>403</v>
      </c>
      <c r="N369" s="85">
        <v>44440</v>
      </c>
      <c r="O369" s="34" t="s">
        <v>434</v>
      </c>
    </row>
    <row r="370" spans="1:15" ht="18" hidden="1" customHeight="1" outlineLevel="1">
      <c r="A370" s="22">
        <v>376</v>
      </c>
      <c r="B370" s="70" t="s">
        <v>182</v>
      </c>
      <c r="C370" s="81">
        <v>44461</v>
      </c>
      <c r="D370" s="31" t="s">
        <v>599</v>
      </c>
      <c r="E370" s="71" t="s">
        <v>8</v>
      </c>
      <c r="F370" s="44" t="s">
        <v>75</v>
      </c>
      <c r="G370" s="71" t="s">
        <v>628</v>
      </c>
      <c r="H370" s="90" t="s">
        <v>612</v>
      </c>
      <c r="I370" s="26" t="s">
        <v>404</v>
      </c>
      <c r="J370" s="92">
        <v>149</v>
      </c>
      <c r="K370" s="73">
        <v>194.58</v>
      </c>
      <c r="L370" s="74">
        <v>28992.420000000002</v>
      </c>
      <c r="M370" s="31" t="s">
        <v>403</v>
      </c>
      <c r="N370" s="84">
        <v>44440</v>
      </c>
      <c r="O370" s="23" t="s">
        <v>434</v>
      </c>
    </row>
    <row r="371" spans="1:15" ht="18" hidden="1" customHeight="1" outlineLevel="1">
      <c r="A371" s="33">
        <v>377</v>
      </c>
      <c r="B371" s="75" t="s">
        <v>182</v>
      </c>
      <c r="C371" s="80">
        <v>44461</v>
      </c>
      <c r="D371" s="42" t="s">
        <v>599</v>
      </c>
      <c r="E371" s="76" t="s">
        <v>8</v>
      </c>
      <c r="F371" s="38" t="s">
        <v>75</v>
      </c>
      <c r="G371" s="76" t="s">
        <v>628</v>
      </c>
      <c r="H371" s="83" t="s">
        <v>612</v>
      </c>
      <c r="I371" s="37" t="s">
        <v>405</v>
      </c>
      <c r="J371" s="75">
        <v>264</v>
      </c>
      <c r="K371" s="78">
        <v>233.49</v>
      </c>
      <c r="L371" s="79">
        <v>61641.36</v>
      </c>
      <c r="M371" s="42" t="s">
        <v>403</v>
      </c>
      <c r="N371" s="85">
        <v>44440</v>
      </c>
      <c r="O371" s="34" t="s">
        <v>434</v>
      </c>
    </row>
    <row r="372" spans="1:15" ht="18" hidden="1" customHeight="1" outlineLevel="1">
      <c r="A372" s="22">
        <v>378</v>
      </c>
      <c r="B372" s="70" t="s">
        <v>242</v>
      </c>
      <c r="C372" s="81">
        <v>44461</v>
      </c>
      <c r="D372" s="31" t="s">
        <v>599</v>
      </c>
      <c r="E372" s="71" t="s">
        <v>8</v>
      </c>
      <c r="F372" s="44" t="s">
        <v>75</v>
      </c>
      <c r="G372" s="71" t="s">
        <v>629</v>
      </c>
      <c r="H372" s="90" t="s">
        <v>614</v>
      </c>
      <c r="I372" s="26" t="s">
        <v>397</v>
      </c>
      <c r="J372" s="70">
        <v>327</v>
      </c>
      <c r="K372" s="73">
        <v>19.059999999999999</v>
      </c>
      <c r="L372" s="74">
        <v>6232.62</v>
      </c>
      <c r="M372" s="31" t="s">
        <v>378</v>
      </c>
      <c r="N372" s="84">
        <v>44440</v>
      </c>
      <c r="O372" s="23" t="s">
        <v>398</v>
      </c>
    </row>
    <row r="373" spans="1:15" ht="18" hidden="1" customHeight="1" outlineLevel="1">
      <c r="A373" s="33">
        <v>379</v>
      </c>
      <c r="B373" s="75" t="s">
        <v>242</v>
      </c>
      <c r="C373" s="80">
        <v>44461</v>
      </c>
      <c r="D373" s="42" t="s">
        <v>599</v>
      </c>
      <c r="E373" s="76" t="s">
        <v>8</v>
      </c>
      <c r="F373" s="38" t="s">
        <v>75</v>
      </c>
      <c r="G373" s="76" t="s">
        <v>629</v>
      </c>
      <c r="H373" s="83" t="s">
        <v>614</v>
      </c>
      <c r="I373" s="37" t="s">
        <v>399</v>
      </c>
      <c r="J373" s="86">
        <v>348</v>
      </c>
      <c r="K373" s="78">
        <v>64.92</v>
      </c>
      <c r="L373" s="79">
        <v>22592.16</v>
      </c>
      <c r="M373" s="42" t="s">
        <v>378</v>
      </c>
      <c r="N373" s="85">
        <v>44440</v>
      </c>
      <c r="O373" s="34" t="s">
        <v>400</v>
      </c>
    </row>
    <row r="374" spans="1:15" ht="18" hidden="1" customHeight="1" outlineLevel="1">
      <c r="A374" s="22">
        <v>380</v>
      </c>
      <c r="B374" s="70" t="s">
        <v>242</v>
      </c>
      <c r="C374" s="81">
        <v>44461</v>
      </c>
      <c r="D374" s="31" t="s">
        <v>599</v>
      </c>
      <c r="E374" s="71" t="s">
        <v>8</v>
      </c>
      <c r="F374" s="44" t="s">
        <v>75</v>
      </c>
      <c r="G374" s="71" t="s">
        <v>629</v>
      </c>
      <c r="H374" s="90" t="s">
        <v>614</v>
      </c>
      <c r="I374" s="71" t="s">
        <v>562</v>
      </c>
      <c r="J374" s="70">
        <v>2</v>
      </c>
      <c r="K374" s="73">
        <v>15.91</v>
      </c>
      <c r="L374" s="74">
        <v>31.82</v>
      </c>
      <c r="M374" s="31" t="s">
        <v>378</v>
      </c>
      <c r="N374" s="84">
        <v>44440</v>
      </c>
      <c r="O374" s="23" t="s">
        <v>400</v>
      </c>
    </row>
    <row r="375" spans="1:15" ht="18" hidden="1" customHeight="1" outlineLevel="1">
      <c r="A375" s="33">
        <v>381</v>
      </c>
      <c r="B375" s="75" t="s">
        <v>242</v>
      </c>
      <c r="C375" s="80">
        <v>44461</v>
      </c>
      <c r="D375" s="42" t="s">
        <v>599</v>
      </c>
      <c r="E375" s="76" t="s">
        <v>8</v>
      </c>
      <c r="F375" s="38" t="s">
        <v>75</v>
      </c>
      <c r="G375" s="76" t="s">
        <v>629</v>
      </c>
      <c r="H375" s="83" t="s">
        <v>614</v>
      </c>
      <c r="I375" s="37" t="s">
        <v>401</v>
      </c>
      <c r="J375" s="75">
        <v>6</v>
      </c>
      <c r="K375" s="78">
        <v>69.099999999999994</v>
      </c>
      <c r="L375" s="79">
        <v>414.59999999999997</v>
      </c>
      <c r="M375" s="42" t="s">
        <v>378</v>
      </c>
      <c r="N375" s="85">
        <v>44440</v>
      </c>
      <c r="O375" s="34" t="s">
        <v>400</v>
      </c>
    </row>
    <row r="376" spans="1:15" ht="18" hidden="1" customHeight="1" outlineLevel="1">
      <c r="A376" s="22">
        <v>382</v>
      </c>
      <c r="B376" s="70" t="s">
        <v>7</v>
      </c>
      <c r="C376" s="81">
        <v>44462</v>
      </c>
      <c r="D376" s="31" t="s">
        <v>599</v>
      </c>
      <c r="E376" s="71" t="s">
        <v>8</v>
      </c>
      <c r="F376" s="44" t="s">
        <v>75</v>
      </c>
      <c r="G376" s="71" t="s">
        <v>630</v>
      </c>
      <c r="H376" s="90" t="s">
        <v>622</v>
      </c>
      <c r="I376" s="26" t="s">
        <v>397</v>
      </c>
      <c r="J376" s="70">
        <v>1836</v>
      </c>
      <c r="K376" s="73">
        <v>19.059999999999999</v>
      </c>
      <c r="L376" s="74">
        <v>34994.159999999996</v>
      </c>
      <c r="M376" s="31" t="s">
        <v>378</v>
      </c>
      <c r="N376" s="84">
        <v>44440</v>
      </c>
      <c r="O376" s="23" t="s">
        <v>398</v>
      </c>
    </row>
    <row r="377" spans="1:15" ht="18" hidden="1" customHeight="1" outlineLevel="1">
      <c r="A377" s="33">
        <v>383</v>
      </c>
      <c r="B377" s="75" t="s">
        <v>7</v>
      </c>
      <c r="C377" s="80">
        <v>44462</v>
      </c>
      <c r="D377" s="42" t="s">
        <v>599</v>
      </c>
      <c r="E377" s="76" t="s">
        <v>8</v>
      </c>
      <c r="F377" s="38" t="s">
        <v>75</v>
      </c>
      <c r="G377" s="76" t="s">
        <v>630</v>
      </c>
      <c r="H377" s="83" t="s">
        <v>622</v>
      </c>
      <c r="I377" s="37" t="s">
        <v>399</v>
      </c>
      <c r="J377" s="75">
        <v>20</v>
      </c>
      <c r="K377" s="78">
        <v>64.92</v>
      </c>
      <c r="L377" s="79">
        <v>1298.4000000000001</v>
      </c>
      <c r="M377" s="42" t="s">
        <v>378</v>
      </c>
      <c r="N377" s="85">
        <v>44440</v>
      </c>
      <c r="O377" s="34" t="s">
        <v>400</v>
      </c>
    </row>
    <row r="378" spans="1:15" ht="18" hidden="1" customHeight="1" outlineLevel="1">
      <c r="A378" s="22">
        <v>384</v>
      </c>
      <c r="B378" s="70" t="s">
        <v>91</v>
      </c>
      <c r="C378" s="81">
        <v>44470</v>
      </c>
      <c r="D378" s="25" t="s">
        <v>372</v>
      </c>
      <c r="E378" s="71" t="s">
        <v>41</v>
      </c>
      <c r="F378" s="27" t="s">
        <v>373</v>
      </c>
      <c r="G378" s="71" t="s">
        <v>631</v>
      </c>
      <c r="H378" s="72" t="s">
        <v>632</v>
      </c>
      <c r="I378" s="96" t="s">
        <v>387</v>
      </c>
      <c r="J378" s="97">
        <v>2</v>
      </c>
      <c r="K378" s="73">
        <v>2120.71</v>
      </c>
      <c r="L378" s="74">
        <v>4241.42</v>
      </c>
      <c r="M378" s="31" t="s">
        <v>378</v>
      </c>
      <c r="N378" s="32">
        <v>44228</v>
      </c>
      <c r="O378" s="23" t="s">
        <v>383</v>
      </c>
    </row>
    <row r="379" spans="1:15" ht="18" hidden="1" customHeight="1" outlineLevel="1">
      <c r="A379" s="33">
        <v>385</v>
      </c>
      <c r="B379" s="75" t="s">
        <v>91</v>
      </c>
      <c r="C379" s="80">
        <v>44470</v>
      </c>
      <c r="D379" s="36" t="s">
        <v>372</v>
      </c>
      <c r="E379" s="76" t="s">
        <v>41</v>
      </c>
      <c r="F379" s="60" t="s">
        <v>373</v>
      </c>
      <c r="G379" s="76" t="s">
        <v>631</v>
      </c>
      <c r="H379" s="77" t="s">
        <v>632</v>
      </c>
      <c r="I379" s="37" t="s">
        <v>384</v>
      </c>
      <c r="J379" s="75">
        <v>3</v>
      </c>
      <c r="K379" s="78">
        <v>6329.25</v>
      </c>
      <c r="L379" s="79">
        <v>18987.75</v>
      </c>
      <c r="M379" s="42" t="s">
        <v>378</v>
      </c>
      <c r="N379" s="43">
        <v>44228</v>
      </c>
      <c r="O379" s="34" t="s">
        <v>383</v>
      </c>
    </row>
    <row r="380" spans="1:15" ht="18" hidden="1" customHeight="1" outlineLevel="1">
      <c r="A380" s="22">
        <v>386</v>
      </c>
      <c r="B380" s="70" t="s">
        <v>91</v>
      </c>
      <c r="C380" s="81">
        <v>44470</v>
      </c>
      <c r="D380" s="25" t="s">
        <v>372</v>
      </c>
      <c r="E380" s="71" t="s">
        <v>41</v>
      </c>
      <c r="F380" s="27" t="s">
        <v>373</v>
      </c>
      <c r="G380" s="71" t="s">
        <v>631</v>
      </c>
      <c r="H380" s="72" t="s">
        <v>632</v>
      </c>
      <c r="I380" s="26" t="s">
        <v>385</v>
      </c>
      <c r="J380" s="70">
        <v>2</v>
      </c>
      <c r="K380" s="73">
        <v>9586.34</v>
      </c>
      <c r="L380" s="74">
        <v>19172.68</v>
      </c>
      <c r="M380" s="31" t="s">
        <v>378</v>
      </c>
      <c r="N380" s="32">
        <v>44228</v>
      </c>
      <c r="O380" s="23" t="s">
        <v>383</v>
      </c>
    </row>
    <row r="381" spans="1:15" ht="18" hidden="1" customHeight="1" outlineLevel="1">
      <c r="A381" s="33">
        <v>387</v>
      </c>
      <c r="B381" s="75" t="s">
        <v>91</v>
      </c>
      <c r="C381" s="80">
        <v>44470</v>
      </c>
      <c r="D381" s="36" t="s">
        <v>372</v>
      </c>
      <c r="E381" s="76" t="s">
        <v>41</v>
      </c>
      <c r="F381" s="60" t="s">
        <v>373</v>
      </c>
      <c r="G381" s="76" t="s">
        <v>631</v>
      </c>
      <c r="H381" s="77" t="s">
        <v>632</v>
      </c>
      <c r="I381" s="37" t="s">
        <v>376</v>
      </c>
      <c r="J381" s="75">
        <v>1</v>
      </c>
      <c r="K381" s="78">
        <v>2600</v>
      </c>
      <c r="L381" s="79">
        <v>2600</v>
      </c>
      <c r="M381" s="42" t="s">
        <v>378</v>
      </c>
      <c r="N381" s="43">
        <v>44228</v>
      </c>
      <c r="O381" s="34" t="s">
        <v>379</v>
      </c>
    </row>
    <row r="382" spans="1:15" ht="18" hidden="1" customHeight="1" outlineLevel="1">
      <c r="A382" s="22">
        <v>388</v>
      </c>
      <c r="B382" s="70" t="s">
        <v>304</v>
      </c>
      <c r="C382" s="81">
        <v>44470</v>
      </c>
      <c r="D382" s="31" t="s">
        <v>599</v>
      </c>
      <c r="E382" s="71" t="s">
        <v>4</v>
      </c>
      <c r="F382" s="44" t="s">
        <v>32</v>
      </c>
      <c r="G382" s="71" t="s">
        <v>633</v>
      </c>
      <c r="H382" s="90" t="s">
        <v>634</v>
      </c>
      <c r="I382" s="26" t="s">
        <v>397</v>
      </c>
      <c r="J382" s="92">
        <v>15245</v>
      </c>
      <c r="K382" s="73">
        <v>19.059999999999999</v>
      </c>
      <c r="L382" s="74">
        <v>290569.69999999995</v>
      </c>
      <c r="M382" s="31" t="s">
        <v>378</v>
      </c>
      <c r="N382" s="84">
        <v>44470</v>
      </c>
      <c r="O382" s="23" t="s">
        <v>398</v>
      </c>
    </row>
    <row r="383" spans="1:15" ht="18" hidden="1" customHeight="1" outlineLevel="1">
      <c r="A383" s="33">
        <v>389</v>
      </c>
      <c r="B383" s="75" t="s">
        <v>304</v>
      </c>
      <c r="C383" s="80">
        <v>44470</v>
      </c>
      <c r="D383" s="42" t="s">
        <v>602</v>
      </c>
      <c r="E383" s="76" t="s">
        <v>4</v>
      </c>
      <c r="F383" s="38" t="s">
        <v>32</v>
      </c>
      <c r="G383" s="76" t="s">
        <v>633</v>
      </c>
      <c r="H383" s="83" t="s">
        <v>634</v>
      </c>
      <c r="I383" s="37" t="s">
        <v>399</v>
      </c>
      <c r="J383" s="86">
        <v>2680</v>
      </c>
      <c r="K383" s="78">
        <v>64.92</v>
      </c>
      <c r="L383" s="79">
        <v>173985.6</v>
      </c>
      <c r="M383" s="42" t="s">
        <v>378</v>
      </c>
      <c r="N383" s="85">
        <v>44470</v>
      </c>
      <c r="O383" s="34" t="s">
        <v>400</v>
      </c>
    </row>
    <row r="384" spans="1:15" ht="18" hidden="1" customHeight="1" outlineLevel="1">
      <c r="A384" s="22">
        <v>390</v>
      </c>
      <c r="B384" s="70" t="s">
        <v>304</v>
      </c>
      <c r="C384" s="81">
        <v>44470</v>
      </c>
      <c r="D384" s="31" t="s">
        <v>602</v>
      </c>
      <c r="E384" s="71" t="s">
        <v>4</v>
      </c>
      <c r="F384" s="44" t="s">
        <v>32</v>
      </c>
      <c r="G384" s="71" t="s">
        <v>633</v>
      </c>
      <c r="H384" s="90" t="s">
        <v>634</v>
      </c>
      <c r="I384" s="71" t="s">
        <v>562</v>
      </c>
      <c r="J384" s="92">
        <v>1905</v>
      </c>
      <c r="K384" s="73">
        <v>15.91</v>
      </c>
      <c r="L384" s="74">
        <v>30308.55</v>
      </c>
      <c r="M384" s="31" t="s">
        <v>378</v>
      </c>
      <c r="N384" s="84">
        <v>44470</v>
      </c>
      <c r="O384" s="23" t="s">
        <v>400</v>
      </c>
    </row>
    <row r="385" spans="1:15" ht="18" hidden="1" customHeight="1" outlineLevel="1">
      <c r="A385" s="33">
        <v>391</v>
      </c>
      <c r="B385" s="75" t="s">
        <v>304</v>
      </c>
      <c r="C385" s="80">
        <v>44470</v>
      </c>
      <c r="D385" s="42" t="s">
        <v>602</v>
      </c>
      <c r="E385" s="76" t="s">
        <v>4</v>
      </c>
      <c r="F385" s="38" t="s">
        <v>32</v>
      </c>
      <c r="G385" s="76" t="s">
        <v>633</v>
      </c>
      <c r="H385" s="83" t="s">
        <v>634</v>
      </c>
      <c r="I385" s="37" t="s">
        <v>401</v>
      </c>
      <c r="J385" s="75">
        <v>335</v>
      </c>
      <c r="K385" s="78">
        <v>69.099999999999994</v>
      </c>
      <c r="L385" s="79">
        <v>23148.499999999996</v>
      </c>
      <c r="M385" s="42" t="s">
        <v>378</v>
      </c>
      <c r="N385" s="85">
        <v>44470</v>
      </c>
      <c r="O385" s="34" t="s">
        <v>400</v>
      </c>
    </row>
    <row r="386" spans="1:15" ht="18" hidden="1" customHeight="1" outlineLevel="1">
      <c r="A386" s="22">
        <v>392</v>
      </c>
      <c r="B386" s="70" t="s">
        <v>304</v>
      </c>
      <c r="C386" s="81">
        <v>44470</v>
      </c>
      <c r="D386" s="31" t="s">
        <v>602</v>
      </c>
      <c r="E386" s="71" t="s">
        <v>4</v>
      </c>
      <c r="F386" s="44" t="s">
        <v>32</v>
      </c>
      <c r="G386" s="71" t="s">
        <v>633</v>
      </c>
      <c r="H386" s="90" t="s">
        <v>634</v>
      </c>
      <c r="I386" s="71" t="s">
        <v>635</v>
      </c>
      <c r="J386" s="70">
        <v>416</v>
      </c>
      <c r="K386" s="73">
        <v>24.75</v>
      </c>
      <c r="L386" s="74">
        <v>10296</v>
      </c>
      <c r="M386" s="31" t="s">
        <v>378</v>
      </c>
      <c r="N386" s="84">
        <v>44470</v>
      </c>
      <c r="O386" s="23" t="s">
        <v>400</v>
      </c>
    </row>
    <row r="387" spans="1:15" ht="18" hidden="1" customHeight="1" outlineLevel="1">
      <c r="A387" s="33">
        <v>393</v>
      </c>
      <c r="B387" s="75" t="s">
        <v>304</v>
      </c>
      <c r="C387" s="80">
        <v>44470</v>
      </c>
      <c r="D387" s="42" t="s">
        <v>602</v>
      </c>
      <c r="E387" s="76" t="s">
        <v>4</v>
      </c>
      <c r="F387" s="38" t="s">
        <v>32</v>
      </c>
      <c r="G387" s="76" t="s">
        <v>633</v>
      </c>
      <c r="H387" s="83" t="s">
        <v>634</v>
      </c>
      <c r="I387" s="76" t="s">
        <v>636</v>
      </c>
      <c r="J387" s="86">
        <v>5360</v>
      </c>
      <c r="K387" s="78">
        <v>1.39</v>
      </c>
      <c r="L387" s="79">
        <v>7450.4</v>
      </c>
      <c r="M387" s="42" t="s">
        <v>378</v>
      </c>
      <c r="N387" s="85">
        <v>44470</v>
      </c>
      <c r="O387" s="34" t="s">
        <v>400</v>
      </c>
    </row>
    <row r="388" spans="1:15" ht="18" hidden="1" customHeight="1" outlineLevel="1">
      <c r="A388" s="22">
        <v>394</v>
      </c>
      <c r="B388" s="70" t="s">
        <v>304</v>
      </c>
      <c r="C388" s="81">
        <v>44470</v>
      </c>
      <c r="D388" s="31" t="s">
        <v>602</v>
      </c>
      <c r="E388" s="71" t="s">
        <v>4</v>
      </c>
      <c r="F388" s="44" t="s">
        <v>32</v>
      </c>
      <c r="G388" s="71" t="s">
        <v>633</v>
      </c>
      <c r="H388" s="90" t="s">
        <v>634</v>
      </c>
      <c r="I388" s="26" t="s">
        <v>427</v>
      </c>
      <c r="J388" s="70">
        <v>245</v>
      </c>
      <c r="K388" s="73">
        <v>98.69</v>
      </c>
      <c r="L388" s="74">
        <v>24179.05</v>
      </c>
      <c r="M388" s="31" t="s">
        <v>378</v>
      </c>
      <c r="N388" s="84">
        <v>44470</v>
      </c>
      <c r="O388" s="23" t="s">
        <v>428</v>
      </c>
    </row>
    <row r="389" spans="1:15" ht="18" hidden="1" customHeight="1" outlineLevel="1">
      <c r="A389" s="33">
        <v>395</v>
      </c>
      <c r="B389" s="75" t="s">
        <v>141</v>
      </c>
      <c r="C389" s="80">
        <v>44470</v>
      </c>
      <c r="D389" s="42" t="s">
        <v>602</v>
      </c>
      <c r="E389" s="76" t="s">
        <v>4</v>
      </c>
      <c r="F389" s="38" t="s">
        <v>32</v>
      </c>
      <c r="G389" s="76" t="s">
        <v>603</v>
      </c>
      <c r="H389" s="83" t="s">
        <v>604</v>
      </c>
      <c r="I389" s="37" t="s">
        <v>397</v>
      </c>
      <c r="J389" s="75">
        <v>692</v>
      </c>
      <c r="K389" s="78">
        <v>19.059999999999999</v>
      </c>
      <c r="L389" s="79">
        <v>13189.519999999999</v>
      </c>
      <c r="M389" s="42" t="s">
        <v>378</v>
      </c>
      <c r="N389" s="85">
        <v>44470</v>
      </c>
      <c r="O389" s="34" t="s">
        <v>398</v>
      </c>
    </row>
    <row r="390" spans="1:15" ht="18" hidden="1" customHeight="1" outlineLevel="1">
      <c r="A390" s="22">
        <v>396</v>
      </c>
      <c r="B390" s="70" t="s">
        <v>141</v>
      </c>
      <c r="C390" s="81">
        <v>44470</v>
      </c>
      <c r="D390" s="31" t="s">
        <v>602</v>
      </c>
      <c r="E390" s="71" t="s">
        <v>4</v>
      </c>
      <c r="F390" s="44" t="s">
        <v>32</v>
      </c>
      <c r="G390" s="71" t="s">
        <v>603</v>
      </c>
      <c r="H390" s="90" t="s">
        <v>604</v>
      </c>
      <c r="I390" s="26" t="s">
        <v>399</v>
      </c>
      <c r="J390" s="70">
        <v>400</v>
      </c>
      <c r="K390" s="73">
        <v>64.92</v>
      </c>
      <c r="L390" s="74">
        <v>25968</v>
      </c>
      <c r="M390" s="31" t="s">
        <v>378</v>
      </c>
      <c r="N390" s="84">
        <v>44470</v>
      </c>
      <c r="O390" s="23" t="s">
        <v>400</v>
      </c>
    </row>
    <row r="391" spans="1:15" ht="18" hidden="1" customHeight="1" outlineLevel="1">
      <c r="A391" s="33">
        <v>397</v>
      </c>
      <c r="B391" s="75" t="s">
        <v>141</v>
      </c>
      <c r="C391" s="80">
        <v>44470</v>
      </c>
      <c r="D391" s="42" t="s">
        <v>602</v>
      </c>
      <c r="E391" s="76" t="s">
        <v>4</v>
      </c>
      <c r="F391" s="38" t="s">
        <v>32</v>
      </c>
      <c r="G391" s="76" t="s">
        <v>603</v>
      </c>
      <c r="H391" s="83" t="s">
        <v>604</v>
      </c>
      <c r="I391" s="37" t="s">
        <v>401</v>
      </c>
      <c r="J391" s="75">
        <v>50</v>
      </c>
      <c r="K391" s="78">
        <v>69.099999999999994</v>
      </c>
      <c r="L391" s="79">
        <v>3454.9999999999995</v>
      </c>
      <c r="M391" s="42" t="s">
        <v>378</v>
      </c>
      <c r="N391" s="85">
        <v>44470</v>
      </c>
      <c r="O391" s="34" t="s">
        <v>400</v>
      </c>
    </row>
    <row r="392" spans="1:15" ht="18" hidden="1" customHeight="1" outlineLevel="1">
      <c r="A392" s="22">
        <v>398</v>
      </c>
      <c r="B392" s="70" t="s">
        <v>141</v>
      </c>
      <c r="C392" s="81">
        <v>44470</v>
      </c>
      <c r="D392" s="31" t="s">
        <v>602</v>
      </c>
      <c r="E392" s="71" t="s">
        <v>4</v>
      </c>
      <c r="F392" s="44" t="s">
        <v>32</v>
      </c>
      <c r="G392" s="71" t="s">
        <v>603</v>
      </c>
      <c r="H392" s="90" t="s">
        <v>604</v>
      </c>
      <c r="I392" s="26" t="s">
        <v>397</v>
      </c>
      <c r="J392" s="70">
        <v>87</v>
      </c>
      <c r="K392" s="73">
        <v>19.059999999999999</v>
      </c>
      <c r="L392" s="74">
        <v>1658.2199999999998</v>
      </c>
      <c r="M392" s="31" t="s">
        <v>378</v>
      </c>
      <c r="N392" s="84">
        <v>44470</v>
      </c>
      <c r="O392" s="23" t="s">
        <v>398</v>
      </c>
    </row>
    <row r="393" spans="1:15" ht="18" hidden="1" customHeight="1" outlineLevel="1">
      <c r="A393" s="33">
        <v>399</v>
      </c>
      <c r="B393" s="75" t="s">
        <v>141</v>
      </c>
      <c r="C393" s="80">
        <v>44470</v>
      </c>
      <c r="D393" s="42" t="s">
        <v>602</v>
      </c>
      <c r="E393" s="76" t="s">
        <v>4</v>
      </c>
      <c r="F393" s="38" t="s">
        <v>32</v>
      </c>
      <c r="G393" s="76" t="s">
        <v>603</v>
      </c>
      <c r="H393" s="83" t="s">
        <v>604</v>
      </c>
      <c r="I393" s="76" t="s">
        <v>636</v>
      </c>
      <c r="J393" s="75">
        <v>800</v>
      </c>
      <c r="K393" s="78">
        <v>1.39</v>
      </c>
      <c r="L393" s="79">
        <v>1112</v>
      </c>
      <c r="M393" s="42" t="s">
        <v>378</v>
      </c>
      <c r="N393" s="85">
        <v>44470</v>
      </c>
      <c r="O393" s="34" t="s">
        <v>400</v>
      </c>
    </row>
    <row r="394" spans="1:15" ht="18" hidden="1" customHeight="1" outlineLevel="1">
      <c r="A394" s="22">
        <v>400</v>
      </c>
      <c r="B394" s="70" t="s">
        <v>141</v>
      </c>
      <c r="C394" s="81">
        <v>44470</v>
      </c>
      <c r="D394" s="31" t="s">
        <v>602</v>
      </c>
      <c r="E394" s="71" t="s">
        <v>4</v>
      </c>
      <c r="F394" s="44" t="s">
        <v>32</v>
      </c>
      <c r="G394" s="71" t="s">
        <v>603</v>
      </c>
      <c r="H394" s="90" t="s">
        <v>604</v>
      </c>
      <c r="I394" s="26" t="s">
        <v>399</v>
      </c>
      <c r="J394" s="70">
        <v>200</v>
      </c>
      <c r="K394" s="73">
        <v>64.92</v>
      </c>
      <c r="L394" s="74">
        <v>12984</v>
      </c>
      <c r="M394" s="31" t="s">
        <v>378</v>
      </c>
      <c r="N394" s="84">
        <v>44470</v>
      </c>
      <c r="O394" s="23" t="s">
        <v>400</v>
      </c>
    </row>
    <row r="395" spans="1:15" ht="18" hidden="1" customHeight="1" outlineLevel="1">
      <c r="A395" s="33">
        <v>401</v>
      </c>
      <c r="B395" s="75" t="s">
        <v>141</v>
      </c>
      <c r="C395" s="80">
        <v>44470</v>
      </c>
      <c r="D395" s="42" t="s">
        <v>602</v>
      </c>
      <c r="E395" s="76" t="s">
        <v>4</v>
      </c>
      <c r="F395" s="38" t="s">
        <v>32</v>
      </c>
      <c r="G395" s="76" t="s">
        <v>603</v>
      </c>
      <c r="H395" s="83" t="s">
        <v>604</v>
      </c>
      <c r="I395" s="76" t="s">
        <v>562</v>
      </c>
      <c r="J395" s="75">
        <v>87</v>
      </c>
      <c r="K395" s="78">
        <v>15.91</v>
      </c>
      <c r="L395" s="79">
        <v>1384.17</v>
      </c>
      <c r="M395" s="42" t="s">
        <v>378</v>
      </c>
      <c r="N395" s="85">
        <v>44470</v>
      </c>
      <c r="O395" s="34" t="s">
        <v>400</v>
      </c>
    </row>
    <row r="396" spans="1:15" ht="18" hidden="1" customHeight="1" outlineLevel="1">
      <c r="A396" s="22">
        <v>402</v>
      </c>
      <c r="B396" s="70" t="s">
        <v>141</v>
      </c>
      <c r="C396" s="81">
        <v>44470</v>
      </c>
      <c r="D396" s="31" t="s">
        <v>602</v>
      </c>
      <c r="E396" s="71" t="s">
        <v>4</v>
      </c>
      <c r="F396" s="44" t="s">
        <v>32</v>
      </c>
      <c r="G396" s="71" t="s">
        <v>603</v>
      </c>
      <c r="H396" s="90" t="s">
        <v>604</v>
      </c>
      <c r="I396" s="26" t="s">
        <v>427</v>
      </c>
      <c r="J396" s="70">
        <v>21</v>
      </c>
      <c r="K396" s="73">
        <v>98.69</v>
      </c>
      <c r="L396" s="74">
        <v>2072.4899999999998</v>
      </c>
      <c r="M396" s="31" t="s">
        <v>378</v>
      </c>
      <c r="N396" s="84">
        <v>44470</v>
      </c>
      <c r="O396" s="23" t="s">
        <v>428</v>
      </c>
    </row>
    <row r="397" spans="1:15" ht="18" hidden="1" customHeight="1" outlineLevel="1">
      <c r="A397" s="33">
        <v>403</v>
      </c>
      <c r="B397" s="75" t="s">
        <v>141</v>
      </c>
      <c r="C397" s="80">
        <v>44470</v>
      </c>
      <c r="D397" s="42" t="s">
        <v>602</v>
      </c>
      <c r="E397" s="76" t="s">
        <v>4</v>
      </c>
      <c r="F397" s="38" t="s">
        <v>32</v>
      </c>
      <c r="G397" s="76" t="s">
        <v>603</v>
      </c>
      <c r="H397" s="83" t="s">
        <v>604</v>
      </c>
      <c r="I397" s="37" t="s">
        <v>405</v>
      </c>
      <c r="J397" s="75">
        <v>10</v>
      </c>
      <c r="K397" s="78">
        <v>233.49</v>
      </c>
      <c r="L397" s="79">
        <v>2334.9</v>
      </c>
      <c r="M397" s="42" t="s">
        <v>403</v>
      </c>
      <c r="N397" s="85">
        <v>44470</v>
      </c>
      <c r="O397" s="34" t="s">
        <v>434</v>
      </c>
    </row>
    <row r="398" spans="1:15" ht="18" hidden="1" customHeight="1" outlineLevel="1">
      <c r="A398" s="22">
        <v>404</v>
      </c>
      <c r="B398" s="70" t="s">
        <v>141</v>
      </c>
      <c r="C398" s="81">
        <v>44470</v>
      </c>
      <c r="D398" s="31" t="s">
        <v>602</v>
      </c>
      <c r="E398" s="71" t="s">
        <v>4</v>
      </c>
      <c r="F398" s="44" t="s">
        <v>32</v>
      </c>
      <c r="G398" s="71" t="s">
        <v>603</v>
      </c>
      <c r="H398" s="90" t="s">
        <v>604</v>
      </c>
      <c r="I398" s="26" t="s">
        <v>406</v>
      </c>
      <c r="J398" s="70">
        <v>10</v>
      </c>
      <c r="K398" s="73">
        <v>155.66</v>
      </c>
      <c r="L398" s="74">
        <v>1556.6</v>
      </c>
      <c r="M398" s="31" t="s">
        <v>403</v>
      </c>
      <c r="N398" s="84">
        <v>44470</v>
      </c>
      <c r="O398" s="23" t="s">
        <v>434</v>
      </c>
    </row>
    <row r="399" spans="1:15" ht="18" hidden="1" customHeight="1" outlineLevel="1">
      <c r="A399" s="33">
        <v>405</v>
      </c>
      <c r="B399" s="75" t="s">
        <v>141</v>
      </c>
      <c r="C399" s="80">
        <v>44470</v>
      </c>
      <c r="D399" s="42" t="s">
        <v>602</v>
      </c>
      <c r="E399" s="76" t="s">
        <v>4</v>
      </c>
      <c r="F399" s="38" t="s">
        <v>32</v>
      </c>
      <c r="G399" s="76" t="s">
        <v>603</v>
      </c>
      <c r="H399" s="83" t="s">
        <v>604</v>
      </c>
      <c r="I399" s="37" t="s">
        <v>404</v>
      </c>
      <c r="J399" s="75">
        <v>20</v>
      </c>
      <c r="K399" s="78">
        <v>194.58</v>
      </c>
      <c r="L399" s="79">
        <v>3891.6000000000004</v>
      </c>
      <c r="M399" s="42" t="s">
        <v>403</v>
      </c>
      <c r="N399" s="85">
        <v>44470</v>
      </c>
      <c r="O399" s="34" t="s">
        <v>434</v>
      </c>
    </row>
    <row r="400" spans="1:15" ht="18" hidden="1" customHeight="1" outlineLevel="1">
      <c r="A400" s="22">
        <v>406</v>
      </c>
      <c r="B400" s="70" t="s">
        <v>304</v>
      </c>
      <c r="C400" s="81">
        <v>44470</v>
      </c>
      <c r="D400" s="31" t="s">
        <v>602</v>
      </c>
      <c r="E400" s="71" t="s">
        <v>4</v>
      </c>
      <c r="F400" s="44" t="s">
        <v>32</v>
      </c>
      <c r="G400" s="71" t="s">
        <v>637</v>
      </c>
      <c r="H400" s="90" t="s">
        <v>638</v>
      </c>
      <c r="I400" s="26" t="s">
        <v>397</v>
      </c>
      <c r="J400" s="70">
        <v>5436</v>
      </c>
      <c r="K400" s="73">
        <v>19.059999999999999</v>
      </c>
      <c r="L400" s="74">
        <v>103610.15999999999</v>
      </c>
      <c r="M400" s="31" t="s">
        <v>378</v>
      </c>
      <c r="N400" s="84">
        <v>44470</v>
      </c>
      <c r="O400" s="23" t="s">
        <v>398</v>
      </c>
    </row>
    <row r="401" spans="1:15" ht="18" hidden="1" customHeight="1" outlineLevel="1">
      <c r="A401" s="33">
        <v>407</v>
      </c>
      <c r="B401" s="75" t="s">
        <v>304</v>
      </c>
      <c r="C401" s="80">
        <v>44470</v>
      </c>
      <c r="D401" s="42" t="s">
        <v>602</v>
      </c>
      <c r="E401" s="76" t="s">
        <v>4</v>
      </c>
      <c r="F401" s="38" t="s">
        <v>32</v>
      </c>
      <c r="G401" s="76" t="s">
        <v>637</v>
      </c>
      <c r="H401" s="83" t="s">
        <v>638</v>
      </c>
      <c r="I401" s="37" t="s">
        <v>399</v>
      </c>
      <c r="J401" s="75">
        <v>536</v>
      </c>
      <c r="K401" s="78">
        <v>64.92</v>
      </c>
      <c r="L401" s="79">
        <v>34797.120000000003</v>
      </c>
      <c r="M401" s="42" t="s">
        <v>378</v>
      </c>
      <c r="N401" s="85">
        <v>44470</v>
      </c>
      <c r="O401" s="34" t="s">
        <v>400</v>
      </c>
    </row>
    <row r="402" spans="1:15" ht="18" hidden="1" customHeight="1" outlineLevel="1">
      <c r="A402" s="22">
        <v>408</v>
      </c>
      <c r="B402" s="70" t="s">
        <v>304</v>
      </c>
      <c r="C402" s="81">
        <v>44470</v>
      </c>
      <c r="D402" s="31" t="s">
        <v>602</v>
      </c>
      <c r="E402" s="71" t="s">
        <v>4</v>
      </c>
      <c r="F402" s="44" t="s">
        <v>32</v>
      </c>
      <c r="G402" s="71" t="s">
        <v>637</v>
      </c>
      <c r="H402" s="90" t="s">
        <v>638</v>
      </c>
      <c r="I402" s="71" t="s">
        <v>562</v>
      </c>
      <c r="J402" s="70">
        <v>679</v>
      </c>
      <c r="K402" s="73">
        <v>15.91</v>
      </c>
      <c r="L402" s="74">
        <v>10802.89</v>
      </c>
      <c r="M402" s="31" t="s">
        <v>378</v>
      </c>
      <c r="N402" s="84">
        <v>44470</v>
      </c>
      <c r="O402" s="23" t="s">
        <v>400</v>
      </c>
    </row>
    <row r="403" spans="1:15" ht="18" hidden="1" customHeight="1" outlineLevel="1">
      <c r="A403" s="33">
        <v>409</v>
      </c>
      <c r="B403" s="75" t="s">
        <v>304</v>
      </c>
      <c r="C403" s="80">
        <v>44470</v>
      </c>
      <c r="D403" s="42" t="s">
        <v>602</v>
      </c>
      <c r="E403" s="76" t="s">
        <v>4</v>
      </c>
      <c r="F403" s="38" t="s">
        <v>32</v>
      </c>
      <c r="G403" s="76" t="s">
        <v>637</v>
      </c>
      <c r="H403" s="83" t="s">
        <v>638</v>
      </c>
      <c r="I403" s="37" t="s">
        <v>401</v>
      </c>
      <c r="J403" s="75">
        <v>67</v>
      </c>
      <c r="K403" s="78">
        <v>69.099999999999994</v>
      </c>
      <c r="L403" s="79">
        <v>4629.7</v>
      </c>
      <c r="M403" s="42" t="s">
        <v>378</v>
      </c>
      <c r="N403" s="85">
        <v>44470</v>
      </c>
      <c r="O403" s="34" t="s">
        <v>400</v>
      </c>
    </row>
    <row r="404" spans="1:15" ht="18" hidden="1" customHeight="1" outlineLevel="1">
      <c r="A404" s="22">
        <v>410</v>
      </c>
      <c r="B404" s="70" t="s">
        <v>304</v>
      </c>
      <c r="C404" s="81">
        <v>44470</v>
      </c>
      <c r="D404" s="31" t="s">
        <v>602</v>
      </c>
      <c r="E404" s="71" t="s">
        <v>4</v>
      </c>
      <c r="F404" s="44" t="s">
        <v>32</v>
      </c>
      <c r="G404" s="71" t="s">
        <v>637</v>
      </c>
      <c r="H404" s="90" t="s">
        <v>638</v>
      </c>
      <c r="I404" s="71" t="s">
        <v>635</v>
      </c>
      <c r="J404" s="70">
        <v>148</v>
      </c>
      <c r="K404" s="73">
        <v>24.75</v>
      </c>
      <c r="L404" s="74">
        <v>3663</v>
      </c>
      <c r="M404" s="31" t="s">
        <v>378</v>
      </c>
      <c r="N404" s="84">
        <v>44470</v>
      </c>
      <c r="O404" s="23" t="s">
        <v>400</v>
      </c>
    </row>
    <row r="405" spans="1:15" ht="18" hidden="1" customHeight="1" outlineLevel="1">
      <c r="A405" s="33">
        <v>411</v>
      </c>
      <c r="B405" s="75" t="s">
        <v>304</v>
      </c>
      <c r="C405" s="80">
        <v>44470</v>
      </c>
      <c r="D405" s="42" t="s">
        <v>602</v>
      </c>
      <c r="E405" s="76" t="s">
        <v>4</v>
      </c>
      <c r="F405" s="38" t="s">
        <v>32</v>
      </c>
      <c r="G405" s="76" t="s">
        <v>637</v>
      </c>
      <c r="H405" s="83" t="s">
        <v>638</v>
      </c>
      <c r="I405" s="76" t="s">
        <v>636</v>
      </c>
      <c r="J405" s="75">
        <v>50</v>
      </c>
      <c r="K405" s="78">
        <v>1.39</v>
      </c>
      <c r="L405" s="79">
        <v>69.5</v>
      </c>
      <c r="M405" s="42" t="s">
        <v>378</v>
      </c>
      <c r="N405" s="85">
        <v>44470</v>
      </c>
      <c r="O405" s="34" t="s">
        <v>400</v>
      </c>
    </row>
    <row r="406" spans="1:15" ht="18" hidden="1" customHeight="1" outlineLevel="1">
      <c r="A406" s="22">
        <v>412</v>
      </c>
      <c r="B406" s="70" t="s">
        <v>319</v>
      </c>
      <c r="C406" s="81">
        <v>44471</v>
      </c>
      <c r="D406" s="25" t="s">
        <v>372</v>
      </c>
      <c r="E406" s="71" t="s">
        <v>41</v>
      </c>
      <c r="F406" s="27" t="s">
        <v>373</v>
      </c>
      <c r="G406" s="71" t="s">
        <v>639</v>
      </c>
      <c r="H406" s="90" t="s">
        <v>640</v>
      </c>
      <c r="I406" s="26" t="s">
        <v>385</v>
      </c>
      <c r="J406" s="70">
        <v>13</v>
      </c>
      <c r="K406" s="73">
        <v>6232</v>
      </c>
      <c r="L406" s="74">
        <v>81016</v>
      </c>
      <c r="M406" s="31" t="s">
        <v>378</v>
      </c>
      <c r="N406" s="32">
        <v>44228</v>
      </c>
      <c r="O406" s="23" t="s">
        <v>383</v>
      </c>
    </row>
    <row r="407" spans="1:15" ht="18" hidden="1" customHeight="1" outlineLevel="1">
      <c r="A407" s="33">
        <v>413</v>
      </c>
      <c r="B407" s="75" t="s">
        <v>319</v>
      </c>
      <c r="C407" s="80">
        <v>44471</v>
      </c>
      <c r="D407" s="36" t="s">
        <v>372</v>
      </c>
      <c r="E407" s="76" t="s">
        <v>41</v>
      </c>
      <c r="F407" s="60" t="s">
        <v>373</v>
      </c>
      <c r="G407" s="76" t="s">
        <v>639</v>
      </c>
      <c r="H407" s="83" t="s">
        <v>640</v>
      </c>
      <c r="I407" s="37" t="s">
        <v>384</v>
      </c>
      <c r="J407" s="75">
        <v>3</v>
      </c>
      <c r="K407" s="78">
        <v>4290.5</v>
      </c>
      <c r="L407" s="79">
        <v>12871.5</v>
      </c>
      <c r="M407" s="42" t="s">
        <v>378</v>
      </c>
      <c r="N407" s="43">
        <v>44228</v>
      </c>
      <c r="O407" s="34" t="s">
        <v>383</v>
      </c>
    </row>
    <row r="408" spans="1:15" ht="18" hidden="1" customHeight="1" outlineLevel="1">
      <c r="A408" s="22">
        <v>414</v>
      </c>
      <c r="B408" s="70" t="s">
        <v>319</v>
      </c>
      <c r="C408" s="81">
        <v>44471</v>
      </c>
      <c r="D408" s="25" t="s">
        <v>372</v>
      </c>
      <c r="E408" s="71" t="s">
        <v>41</v>
      </c>
      <c r="F408" s="27" t="s">
        <v>373</v>
      </c>
      <c r="G408" s="71" t="s">
        <v>639</v>
      </c>
      <c r="H408" s="90" t="s">
        <v>640</v>
      </c>
      <c r="I408" s="26" t="s">
        <v>376</v>
      </c>
      <c r="J408" s="70">
        <v>2</v>
      </c>
      <c r="K408" s="73">
        <v>2600</v>
      </c>
      <c r="L408" s="74">
        <v>5200</v>
      </c>
      <c r="M408" s="31" t="s">
        <v>378</v>
      </c>
      <c r="N408" s="32">
        <v>44228</v>
      </c>
      <c r="O408" s="23" t="s">
        <v>379</v>
      </c>
    </row>
    <row r="409" spans="1:15" ht="18" hidden="1" customHeight="1" outlineLevel="1">
      <c r="A409" s="33">
        <v>415</v>
      </c>
      <c r="B409" s="75" t="s">
        <v>123</v>
      </c>
      <c r="C409" s="80">
        <v>44152</v>
      </c>
      <c r="D409" s="36" t="s">
        <v>372</v>
      </c>
      <c r="E409" s="76" t="s">
        <v>19</v>
      </c>
      <c r="F409" s="60" t="s">
        <v>46</v>
      </c>
      <c r="G409" s="76" t="s">
        <v>641</v>
      </c>
      <c r="H409" s="83" t="s">
        <v>642</v>
      </c>
      <c r="I409" s="37" t="s">
        <v>376</v>
      </c>
      <c r="J409" s="75">
        <v>2</v>
      </c>
      <c r="K409" s="78">
        <v>2600</v>
      </c>
      <c r="L409" s="79">
        <v>5200</v>
      </c>
      <c r="M409" s="42" t="s">
        <v>378</v>
      </c>
      <c r="N409" s="43">
        <v>44228</v>
      </c>
      <c r="O409" s="34" t="s">
        <v>379</v>
      </c>
    </row>
    <row r="410" spans="1:15" ht="18" hidden="1" customHeight="1" outlineLevel="1">
      <c r="A410" s="22">
        <v>416</v>
      </c>
      <c r="B410" s="70" t="s">
        <v>123</v>
      </c>
      <c r="C410" s="81">
        <v>44152</v>
      </c>
      <c r="D410" s="25" t="s">
        <v>372</v>
      </c>
      <c r="E410" s="71" t="s">
        <v>19</v>
      </c>
      <c r="F410" s="27" t="s">
        <v>46</v>
      </c>
      <c r="G410" s="71" t="s">
        <v>641</v>
      </c>
      <c r="H410" s="90" t="s">
        <v>642</v>
      </c>
      <c r="I410" s="48" t="s">
        <v>387</v>
      </c>
      <c r="J410" s="70">
        <v>4</v>
      </c>
      <c r="K410" s="73">
        <v>2120.71</v>
      </c>
      <c r="L410" s="74">
        <v>8482.84</v>
      </c>
      <c r="M410" s="31" t="s">
        <v>378</v>
      </c>
      <c r="N410" s="32">
        <v>44228</v>
      </c>
      <c r="O410" s="23" t="s">
        <v>383</v>
      </c>
    </row>
    <row r="411" spans="1:15" ht="18" hidden="1" customHeight="1" outlineLevel="1">
      <c r="A411" s="33">
        <v>417</v>
      </c>
      <c r="B411" s="75" t="s">
        <v>123</v>
      </c>
      <c r="C411" s="80">
        <v>44152</v>
      </c>
      <c r="D411" s="36" t="s">
        <v>372</v>
      </c>
      <c r="E411" s="76" t="s">
        <v>19</v>
      </c>
      <c r="F411" s="60" t="s">
        <v>46</v>
      </c>
      <c r="G411" s="76" t="s">
        <v>641</v>
      </c>
      <c r="H411" s="83" t="s">
        <v>642</v>
      </c>
      <c r="I411" s="37" t="s">
        <v>384</v>
      </c>
      <c r="J411" s="75">
        <v>1</v>
      </c>
      <c r="K411" s="78">
        <v>6329.25</v>
      </c>
      <c r="L411" s="79">
        <v>6329.25</v>
      </c>
      <c r="M411" s="42" t="s">
        <v>378</v>
      </c>
      <c r="N411" s="43">
        <v>44228</v>
      </c>
      <c r="O411" s="34" t="s">
        <v>383</v>
      </c>
    </row>
    <row r="412" spans="1:15" ht="18" hidden="1" customHeight="1" outlineLevel="1">
      <c r="A412" s="22">
        <v>418</v>
      </c>
      <c r="B412" s="70" t="s">
        <v>123</v>
      </c>
      <c r="C412" s="81">
        <v>44152</v>
      </c>
      <c r="D412" s="25" t="s">
        <v>372</v>
      </c>
      <c r="E412" s="71" t="s">
        <v>19</v>
      </c>
      <c r="F412" s="27" t="s">
        <v>46</v>
      </c>
      <c r="G412" s="71" t="s">
        <v>641</v>
      </c>
      <c r="H412" s="90" t="s">
        <v>642</v>
      </c>
      <c r="I412" s="26" t="s">
        <v>382</v>
      </c>
      <c r="J412" s="70">
        <v>1</v>
      </c>
      <c r="K412" s="73">
        <v>3958.7</v>
      </c>
      <c r="L412" s="74">
        <v>3958.7</v>
      </c>
      <c r="M412" s="31" t="s">
        <v>378</v>
      </c>
      <c r="N412" s="32">
        <v>44228</v>
      </c>
      <c r="O412" s="23" t="s">
        <v>383</v>
      </c>
    </row>
    <row r="413" spans="1:15" ht="18" hidden="1" customHeight="1" outlineLevel="1">
      <c r="A413" s="33">
        <v>419</v>
      </c>
      <c r="B413" s="75" t="s">
        <v>123</v>
      </c>
      <c r="C413" s="80">
        <v>44152</v>
      </c>
      <c r="D413" s="36" t="s">
        <v>372</v>
      </c>
      <c r="E413" s="76" t="s">
        <v>19</v>
      </c>
      <c r="F413" s="60" t="s">
        <v>46</v>
      </c>
      <c r="G413" s="76" t="s">
        <v>641</v>
      </c>
      <c r="H413" s="83" t="s">
        <v>642</v>
      </c>
      <c r="I413" s="37" t="s">
        <v>385</v>
      </c>
      <c r="J413" s="75">
        <v>1</v>
      </c>
      <c r="K413" s="78">
        <v>9586.34</v>
      </c>
      <c r="L413" s="79">
        <v>9586.34</v>
      </c>
      <c r="M413" s="42" t="s">
        <v>378</v>
      </c>
      <c r="N413" s="43">
        <v>44228</v>
      </c>
      <c r="O413" s="34" t="s">
        <v>383</v>
      </c>
    </row>
    <row r="414" spans="1:15" ht="18" hidden="1" customHeight="1" outlineLevel="1">
      <c r="A414" s="22">
        <v>420</v>
      </c>
      <c r="B414" s="70" t="s">
        <v>319</v>
      </c>
      <c r="C414" s="81">
        <v>44106</v>
      </c>
      <c r="D414" s="25" t="s">
        <v>372</v>
      </c>
      <c r="E414" s="71" t="s">
        <v>41</v>
      </c>
      <c r="F414" s="27" t="s">
        <v>373</v>
      </c>
      <c r="G414" s="71" t="s">
        <v>639</v>
      </c>
      <c r="H414" s="90" t="s">
        <v>640</v>
      </c>
      <c r="I414" s="48" t="s">
        <v>387</v>
      </c>
      <c r="J414" s="70">
        <v>4</v>
      </c>
      <c r="K414" s="73">
        <v>1402.5</v>
      </c>
      <c r="L414" s="74">
        <v>5610</v>
      </c>
      <c r="M414" s="31" t="s">
        <v>378</v>
      </c>
      <c r="N414" s="32">
        <v>44228</v>
      </c>
      <c r="O414" s="23" t="s">
        <v>383</v>
      </c>
    </row>
    <row r="415" spans="1:15" ht="18" hidden="1" customHeight="1" outlineLevel="1">
      <c r="A415" s="33">
        <v>421</v>
      </c>
      <c r="B415" s="75" t="s">
        <v>643</v>
      </c>
      <c r="C415" s="80">
        <v>44123</v>
      </c>
      <c r="D415" s="36" t="s">
        <v>372</v>
      </c>
      <c r="E415" s="76" t="s">
        <v>37</v>
      </c>
      <c r="F415" s="38" t="s">
        <v>25</v>
      </c>
      <c r="G415" s="76" t="s">
        <v>644</v>
      </c>
      <c r="H415" s="83" t="s">
        <v>645</v>
      </c>
      <c r="I415" s="37" t="s">
        <v>382</v>
      </c>
      <c r="J415" s="75">
        <v>5</v>
      </c>
      <c r="K415" s="78">
        <v>3958.7</v>
      </c>
      <c r="L415" s="79">
        <v>19793.5</v>
      </c>
      <c r="M415" s="42" t="s">
        <v>378</v>
      </c>
      <c r="N415" s="43">
        <v>44228</v>
      </c>
      <c r="O415" s="34" t="s">
        <v>383</v>
      </c>
    </row>
    <row r="416" spans="1:15" ht="18" hidden="1" customHeight="1" outlineLevel="1">
      <c r="A416" s="22">
        <v>422</v>
      </c>
      <c r="B416" s="70" t="s">
        <v>643</v>
      </c>
      <c r="C416" s="81">
        <v>44123</v>
      </c>
      <c r="D416" s="25" t="s">
        <v>372</v>
      </c>
      <c r="E416" s="71" t="s">
        <v>37</v>
      </c>
      <c r="F416" s="44" t="s">
        <v>25</v>
      </c>
      <c r="G416" s="71" t="s">
        <v>644</v>
      </c>
      <c r="H416" s="90" t="s">
        <v>645</v>
      </c>
      <c r="I416" s="26" t="s">
        <v>385</v>
      </c>
      <c r="J416" s="70">
        <v>5</v>
      </c>
      <c r="K416" s="73">
        <v>9586.34</v>
      </c>
      <c r="L416" s="74">
        <v>47931.7</v>
      </c>
      <c r="M416" s="31" t="s">
        <v>378</v>
      </c>
      <c r="N416" s="32">
        <v>44228</v>
      </c>
      <c r="O416" s="23" t="s">
        <v>383</v>
      </c>
    </row>
    <row r="417" spans="1:15" ht="18" hidden="1" customHeight="1" outlineLevel="1">
      <c r="A417" s="33">
        <v>423</v>
      </c>
      <c r="B417" s="98" t="s">
        <v>643</v>
      </c>
      <c r="C417" s="99">
        <v>44123</v>
      </c>
      <c r="D417" s="36" t="s">
        <v>372</v>
      </c>
      <c r="E417" s="100" t="s">
        <v>37</v>
      </c>
      <c r="F417" s="38" t="s">
        <v>25</v>
      </c>
      <c r="G417" s="100" t="s">
        <v>644</v>
      </c>
      <c r="H417" s="83" t="s">
        <v>645</v>
      </c>
      <c r="I417" s="37" t="s">
        <v>376</v>
      </c>
      <c r="J417" s="98">
        <v>1</v>
      </c>
      <c r="K417" s="101">
        <v>2600</v>
      </c>
      <c r="L417" s="102">
        <v>2600</v>
      </c>
      <c r="M417" s="42" t="s">
        <v>378</v>
      </c>
      <c r="N417" s="43">
        <v>44228</v>
      </c>
      <c r="O417" s="34" t="s">
        <v>379</v>
      </c>
    </row>
    <row r="418" spans="1:15" ht="18" hidden="1" customHeight="1" outlineLevel="1">
      <c r="A418" s="22">
        <v>424</v>
      </c>
      <c r="B418" s="70" t="s">
        <v>235</v>
      </c>
      <c r="C418" s="81">
        <v>44123</v>
      </c>
      <c r="D418" s="25" t="s">
        <v>372</v>
      </c>
      <c r="E418" s="71" t="s">
        <v>23</v>
      </c>
      <c r="F418" s="44" t="s">
        <v>21</v>
      </c>
      <c r="G418" s="71" t="s">
        <v>646</v>
      </c>
      <c r="H418" s="90" t="s">
        <v>647</v>
      </c>
      <c r="I418" s="26" t="s">
        <v>376</v>
      </c>
      <c r="J418" s="70">
        <v>2</v>
      </c>
      <c r="K418" s="73">
        <v>2600</v>
      </c>
      <c r="L418" s="74">
        <v>5200</v>
      </c>
      <c r="M418" s="31" t="s">
        <v>378</v>
      </c>
      <c r="N418" s="32">
        <v>44256</v>
      </c>
      <c r="O418" s="23" t="s">
        <v>379</v>
      </c>
    </row>
    <row r="419" spans="1:15" ht="18" hidden="1" customHeight="1" outlineLevel="1">
      <c r="A419" s="33">
        <v>425</v>
      </c>
      <c r="B419" s="75" t="s">
        <v>643</v>
      </c>
      <c r="C419" s="80">
        <v>44123</v>
      </c>
      <c r="D419" s="36" t="s">
        <v>372</v>
      </c>
      <c r="E419" s="76" t="s">
        <v>37</v>
      </c>
      <c r="F419" s="38" t="s">
        <v>25</v>
      </c>
      <c r="G419" s="76" t="s">
        <v>644</v>
      </c>
      <c r="H419" s="83" t="s">
        <v>645</v>
      </c>
      <c r="I419" s="45" t="s">
        <v>387</v>
      </c>
      <c r="J419" s="75">
        <v>2</v>
      </c>
      <c r="K419" s="78">
        <v>2120.71</v>
      </c>
      <c r="L419" s="79">
        <v>4241.42</v>
      </c>
      <c r="M419" s="42" t="s">
        <v>378</v>
      </c>
      <c r="N419" s="43">
        <v>44228</v>
      </c>
      <c r="O419" s="34" t="s">
        <v>383</v>
      </c>
    </row>
    <row r="420" spans="1:15" ht="18" hidden="1" customHeight="1" outlineLevel="1">
      <c r="A420" s="22">
        <v>426</v>
      </c>
      <c r="B420" s="103" t="s">
        <v>78</v>
      </c>
      <c r="C420" s="104">
        <v>44125</v>
      </c>
      <c r="D420" s="25" t="s">
        <v>372</v>
      </c>
      <c r="E420" s="105" t="s">
        <v>37</v>
      </c>
      <c r="F420" s="44" t="s">
        <v>25</v>
      </c>
      <c r="G420" s="105" t="s">
        <v>648</v>
      </c>
      <c r="H420" s="106" t="s">
        <v>649</v>
      </c>
      <c r="I420" s="48" t="s">
        <v>387</v>
      </c>
      <c r="J420" s="103">
        <v>2</v>
      </c>
      <c r="K420" s="107">
        <v>2120.71</v>
      </c>
      <c r="L420" s="108">
        <v>4241.42</v>
      </c>
      <c r="M420" s="31" t="s">
        <v>378</v>
      </c>
      <c r="N420" s="32">
        <v>44256</v>
      </c>
      <c r="O420" s="23" t="s">
        <v>383</v>
      </c>
    </row>
    <row r="421" spans="1:15" ht="18" hidden="1" customHeight="1" outlineLevel="1">
      <c r="A421" s="33">
        <v>427</v>
      </c>
      <c r="B421" s="75" t="s">
        <v>323</v>
      </c>
      <c r="C421" s="80">
        <v>44125</v>
      </c>
      <c r="D421" s="36" t="s">
        <v>372</v>
      </c>
      <c r="E421" s="76" t="s">
        <v>37</v>
      </c>
      <c r="F421" s="38" t="s">
        <v>25</v>
      </c>
      <c r="G421" s="76" t="s">
        <v>650</v>
      </c>
      <c r="H421" s="83" t="s">
        <v>651</v>
      </c>
      <c r="I421" s="37" t="s">
        <v>384</v>
      </c>
      <c r="J421" s="75">
        <v>1</v>
      </c>
      <c r="K421" s="78">
        <v>6329.25</v>
      </c>
      <c r="L421" s="79">
        <v>6329.25</v>
      </c>
      <c r="M421" s="42" t="s">
        <v>378</v>
      </c>
      <c r="N421" s="43">
        <v>44228</v>
      </c>
      <c r="O421" s="34" t="s">
        <v>383</v>
      </c>
    </row>
    <row r="422" spans="1:15" ht="18" hidden="1" customHeight="1" outlineLevel="1">
      <c r="A422" s="22">
        <v>428</v>
      </c>
      <c r="B422" s="70" t="s">
        <v>323</v>
      </c>
      <c r="C422" s="81">
        <v>44125</v>
      </c>
      <c r="D422" s="25" t="s">
        <v>372</v>
      </c>
      <c r="E422" s="71" t="s">
        <v>37</v>
      </c>
      <c r="F422" s="44" t="s">
        <v>25</v>
      </c>
      <c r="G422" s="71" t="s">
        <v>650</v>
      </c>
      <c r="H422" s="90" t="s">
        <v>651</v>
      </c>
      <c r="I422" s="26" t="s">
        <v>385</v>
      </c>
      <c r="J422" s="70">
        <v>4</v>
      </c>
      <c r="K422" s="73">
        <v>9586.34</v>
      </c>
      <c r="L422" s="74">
        <v>38345.360000000001</v>
      </c>
      <c r="M422" s="31" t="s">
        <v>378</v>
      </c>
      <c r="N422" s="32">
        <v>44228</v>
      </c>
      <c r="O422" s="23" t="s">
        <v>383</v>
      </c>
    </row>
    <row r="423" spans="1:15" ht="18" hidden="1" customHeight="1" outlineLevel="1">
      <c r="A423" s="33">
        <v>429</v>
      </c>
      <c r="B423" s="75" t="s">
        <v>323</v>
      </c>
      <c r="C423" s="80">
        <v>44125</v>
      </c>
      <c r="D423" s="36" t="s">
        <v>372</v>
      </c>
      <c r="E423" s="76" t="s">
        <v>37</v>
      </c>
      <c r="F423" s="38" t="s">
        <v>25</v>
      </c>
      <c r="G423" s="76" t="s">
        <v>650</v>
      </c>
      <c r="H423" s="83" t="s">
        <v>651</v>
      </c>
      <c r="I423" s="37" t="s">
        <v>382</v>
      </c>
      <c r="J423" s="75">
        <v>7</v>
      </c>
      <c r="K423" s="78">
        <v>3958.7</v>
      </c>
      <c r="L423" s="79">
        <v>27710.899999999998</v>
      </c>
      <c r="M423" s="42" t="s">
        <v>378</v>
      </c>
      <c r="N423" s="43">
        <v>44228</v>
      </c>
      <c r="O423" s="34" t="s">
        <v>383</v>
      </c>
    </row>
    <row r="424" spans="1:15" ht="18" hidden="1" customHeight="1" outlineLevel="1">
      <c r="A424" s="22">
        <v>430</v>
      </c>
      <c r="B424" s="70" t="s">
        <v>323</v>
      </c>
      <c r="C424" s="81">
        <v>44125</v>
      </c>
      <c r="D424" s="25" t="s">
        <v>372</v>
      </c>
      <c r="E424" s="71" t="s">
        <v>37</v>
      </c>
      <c r="F424" s="44" t="s">
        <v>25</v>
      </c>
      <c r="G424" s="71" t="s">
        <v>650</v>
      </c>
      <c r="H424" s="90" t="s">
        <v>651</v>
      </c>
      <c r="I424" s="48" t="s">
        <v>387</v>
      </c>
      <c r="J424" s="70">
        <v>2</v>
      </c>
      <c r="K424" s="73">
        <v>2120.71</v>
      </c>
      <c r="L424" s="74">
        <v>4241.42</v>
      </c>
      <c r="M424" s="31" t="s">
        <v>378</v>
      </c>
      <c r="N424" s="32">
        <v>44228</v>
      </c>
      <c r="O424" s="23" t="s">
        <v>383</v>
      </c>
    </row>
    <row r="425" spans="1:15" ht="18" hidden="1" customHeight="1" outlineLevel="1">
      <c r="A425" s="33">
        <v>431</v>
      </c>
      <c r="B425" s="75" t="s">
        <v>168</v>
      </c>
      <c r="C425" s="80">
        <v>44131</v>
      </c>
      <c r="D425" s="36" t="s">
        <v>372</v>
      </c>
      <c r="E425" s="76" t="s">
        <v>23</v>
      </c>
      <c r="F425" s="38" t="s">
        <v>21</v>
      </c>
      <c r="G425" s="76" t="s">
        <v>652</v>
      </c>
      <c r="H425" s="83" t="s">
        <v>653</v>
      </c>
      <c r="I425" s="37" t="s">
        <v>385</v>
      </c>
      <c r="J425" s="75">
        <v>5</v>
      </c>
      <c r="K425" s="78">
        <v>9586.34</v>
      </c>
      <c r="L425" s="79">
        <v>47931.7</v>
      </c>
      <c r="M425" s="42" t="s">
        <v>378</v>
      </c>
      <c r="N425" s="43">
        <v>44228</v>
      </c>
      <c r="O425" s="34" t="s">
        <v>383</v>
      </c>
    </row>
    <row r="426" spans="1:15" ht="18" hidden="1" customHeight="1" outlineLevel="1">
      <c r="A426" s="22">
        <v>432</v>
      </c>
      <c r="B426" s="70" t="s">
        <v>168</v>
      </c>
      <c r="C426" s="81">
        <v>44131</v>
      </c>
      <c r="D426" s="25" t="s">
        <v>372</v>
      </c>
      <c r="E426" s="71" t="s">
        <v>23</v>
      </c>
      <c r="F426" s="44" t="s">
        <v>21</v>
      </c>
      <c r="G426" s="71" t="s">
        <v>652</v>
      </c>
      <c r="H426" s="90" t="s">
        <v>653</v>
      </c>
      <c r="I426" s="26" t="s">
        <v>384</v>
      </c>
      <c r="J426" s="70">
        <v>2</v>
      </c>
      <c r="K426" s="73">
        <v>6329.25</v>
      </c>
      <c r="L426" s="74">
        <v>12658.5</v>
      </c>
      <c r="M426" s="31" t="s">
        <v>378</v>
      </c>
      <c r="N426" s="32">
        <v>44228</v>
      </c>
      <c r="O426" s="23" t="s">
        <v>383</v>
      </c>
    </row>
    <row r="427" spans="1:15" ht="18" hidden="1" customHeight="1" outlineLevel="1">
      <c r="A427" s="33">
        <v>433</v>
      </c>
      <c r="B427" s="75" t="s">
        <v>168</v>
      </c>
      <c r="C427" s="80">
        <v>44131</v>
      </c>
      <c r="D427" s="36" t="s">
        <v>372</v>
      </c>
      <c r="E427" s="76" t="s">
        <v>23</v>
      </c>
      <c r="F427" s="38" t="s">
        <v>21</v>
      </c>
      <c r="G427" s="76" t="s">
        <v>652</v>
      </c>
      <c r="H427" s="83" t="s">
        <v>653</v>
      </c>
      <c r="I427" s="37" t="s">
        <v>382</v>
      </c>
      <c r="J427" s="75">
        <v>2</v>
      </c>
      <c r="K427" s="78">
        <v>3958.7</v>
      </c>
      <c r="L427" s="79">
        <v>7917.4</v>
      </c>
      <c r="M427" s="42" t="s">
        <v>378</v>
      </c>
      <c r="N427" s="43">
        <v>44228</v>
      </c>
      <c r="O427" s="34" t="s">
        <v>383</v>
      </c>
    </row>
    <row r="428" spans="1:15" ht="18" hidden="1" customHeight="1" outlineLevel="1">
      <c r="A428" s="22">
        <v>434</v>
      </c>
      <c r="B428" s="70" t="s">
        <v>168</v>
      </c>
      <c r="C428" s="81">
        <v>44131</v>
      </c>
      <c r="D428" s="25" t="s">
        <v>372</v>
      </c>
      <c r="E428" s="71" t="s">
        <v>23</v>
      </c>
      <c r="F428" s="44" t="s">
        <v>21</v>
      </c>
      <c r="G428" s="71" t="s">
        <v>652</v>
      </c>
      <c r="H428" s="90" t="s">
        <v>653</v>
      </c>
      <c r="I428" s="26" t="s">
        <v>376</v>
      </c>
      <c r="J428" s="70">
        <v>2</v>
      </c>
      <c r="K428" s="73">
        <v>2600</v>
      </c>
      <c r="L428" s="74">
        <v>5200</v>
      </c>
      <c r="M428" s="31" t="s">
        <v>378</v>
      </c>
      <c r="N428" s="32">
        <v>44228</v>
      </c>
      <c r="O428" s="23" t="s">
        <v>379</v>
      </c>
    </row>
    <row r="429" spans="1:15" ht="18" hidden="1" customHeight="1" outlineLevel="1">
      <c r="A429" s="33">
        <v>435</v>
      </c>
      <c r="B429" s="75" t="s">
        <v>40</v>
      </c>
      <c r="C429" s="80">
        <v>44131</v>
      </c>
      <c r="D429" s="36" t="s">
        <v>372</v>
      </c>
      <c r="E429" s="76" t="s">
        <v>41</v>
      </c>
      <c r="F429" s="60" t="s">
        <v>373</v>
      </c>
      <c r="G429" s="76" t="s">
        <v>654</v>
      </c>
      <c r="H429" s="83" t="s">
        <v>655</v>
      </c>
      <c r="I429" s="45" t="s">
        <v>387</v>
      </c>
      <c r="J429" s="75">
        <v>19</v>
      </c>
      <c r="K429" s="78">
        <v>1402.5</v>
      </c>
      <c r="L429" s="79">
        <v>26647.5</v>
      </c>
      <c r="M429" s="42" t="s">
        <v>378</v>
      </c>
      <c r="N429" s="43">
        <v>44228</v>
      </c>
      <c r="O429" s="34" t="s">
        <v>383</v>
      </c>
    </row>
    <row r="430" spans="1:15" ht="18" hidden="1" customHeight="1" outlineLevel="1">
      <c r="A430" s="22">
        <v>436</v>
      </c>
      <c r="B430" s="70" t="s">
        <v>40</v>
      </c>
      <c r="C430" s="81">
        <v>44131</v>
      </c>
      <c r="D430" s="25" t="s">
        <v>372</v>
      </c>
      <c r="E430" s="71" t="s">
        <v>41</v>
      </c>
      <c r="F430" s="27" t="s">
        <v>373</v>
      </c>
      <c r="G430" s="71" t="s">
        <v>654</v>
      </c>
      <c r="H430" s="90" t="s">
        <v>655</v>
      </c>
      <c r="I430" s="26" t="s">
        <v>376</v>
      </c>
      <c r="J430" s="70">
        <v>2</v>
      </c>
      <c r="K430" s="73">
        <v>2600</v>
      </c>
      <c r="L430" s="74">
        <v>5200</v>
      </c>
      <c r="M430" s="31" t="s">
        <v>378</v>
      </c>
      <c r="N430" s="32">
        <v>44228</v>
      </c>
      <c r="O430" s="23" t="s">
        <v>379</v>
      </c>
    </row>
    <row r="431" spans="1:15" ht="18" hidden="1" customHeight="1" outlineLevel="1">
      <c r="A431" s="33">
        <v>437</v>
      </c>
      <c r="B431" s="75" t="s">
        <v>40</v>
      </c>
      <c r="C431" s="80">
        <v>44131</v>
      </c>
      <c r="D431" s="36" t="s">
        <v>372</v>
      </c>
      <c r="E431" s="76" t="s">
        <v>41</v>
      </c>
      <c r="F431" s="60" t="s">
        <v>373</v>
      </c>
      <c r="G431" s="76" t="s">
        <v>654</v>
      </c>
      <c r="H431" s="83" t="s">
        <v>655</v>
      </c>
      <c r="I431" s="45" t="s">
        <v>387</v>
      </c>
      <c r="J431" s="75">
        <v>4</v>
      </c>
      <c r="K431" s="78">
        <v>1402.5</v>
      </c>
      <c r="L431" s="79">
        <v>5610</v>
      </c>
      <c r="M431" s="42" t="s">
        <v>378</v>
      </c>
      <c r="N431" s="43">
        <v>44228</v>
      </c>
      <c r="O431" s="34" t="s">
        <v>383</v>
      </c>
    </row>
    <row r="432" spans="1:15" ht="18" hidden="1" customHeight="1" outlineLevel="1">
      <c r="A432" s="22">
        <v>438</v>
      </c>
      <c r="B432" s="70" t="s">
        <v>168</v>
      </c>
      <c r="C432" s="81">
        <v>44131</v>
      </c>
      <c r="D432" s="25" t="s">
        <v>372</v>
      </c>
      <c r="E432" s="71" t="s">
        <v>23</v>
      </c>
      <c r="F432" s="44" t="s">
        <v>21</v>
      </c>
      <c r="G432" s="71" t="s">
        <v>652</v>
      </c>
      <c r="H432" s="90" t="s">
        <v>653</v>
      </c>
      <c r="I432" s="48" t="s">
        <v>387</v>
      </c>
      <c r="J432" s="70">
        <v>4</v>
      </c>
      <c r="K432" s="73">
        <v>2120.71</v>
      </c>
      <c r="L432" s="74">
        <v>8482.84</v>
      </c>
      <c r="M432" s="31" t="s">
        <v>378</v>
      </c>
      <c r="N432" s="32">
        <v>44228</v>
      </c>
      <c r="O432" s="23" t="s">
        <v>383</v>
      </c>
    </row>
    <row r="433" spans="1:15" ht="18" hidden="1" customHeight="1" outlineLevel="1">
      <c r="A433" s="33">
        <v>439</v>
      </c>
      <c r="B433" s="75" t="s">
        <v>134</v>
      </c>
      <c r="C433" s="80">
        <v>44133</v>
      </c>
      <c r="D433" s="36" t="s">
        <v>372</v>
      </c>
      <c r="E433" s="76" t="s">
        <v>23</v>
      </c>
      <c r="F433" s="38" t="s">
        <v>21</v>
      </c>
      <c r="G433" s="76" t="s">
        <v>656</v>
      </c>
      <c r="H433" s="83" t="s">
        <v>657</v>
      </c>
      <c r="I433" s="45" t="s">
        <v>387</v>
      </c>
      <c r="J433" s="75">
        <v>2</v>
      </c>
      <c r="K433" s="78">
        <v>2120.71</v>
      </c>
      <c r="L433" s="79">
        <v>4241.42</v>
      </c>
      <c r="M433" s="42" t="s">
        <v>378</v>
      </c>
      <c r="N433" s="43">
        <v>44287</v>
      </c>
      <c r="O433" s="34" t="s">
        <v>383</v>
      </c>
    </row>
    <row r="434" spans="1:15" ht="18" hidden="1" customHeight="1" outlineLevel="1">
      <c r="A434" s="22">
        <v>440</v>
      </c>
      <c r="B434" s="70" t="s">
        <v>134</v>
      </c>
      <c r="C434" s="81">
        <v>44133</v>
      </c>
      <c r="D434" s="25" t="s">
        <v>372</v>
      </c>
      <c r="E434" s="71" t="s">
        <v>23</v>
      </c>
      <c r="F434" s="44" t="s">
        <v>21</v>
      </c>
      <c r="G434" s="71" t="s">
        <v>656</v>
      </c>
      <c r="H434" s="90" t="s">
        <v>657</v>
      </c>
      <c r="I434" s="26" t="s">
        <v>376</v>
      </c>
      <c r="J434" s="70">
        <v>1</v>
      </c>
      <c r="K434" s="73">
        <v>2600</v>
      </c>
      <c r="L434" s="74">
        <v>2600</v>
      </c>
      <c r="M434" s="31" t="s">
        <v>378</v>
      </c>
      <c r="N434" s="32">
        <v>44287</v>
      </c>
      <c r="O434" s="23" t="s">
        <v>379</v>
      </c>
    </row>
    <row r="435" spans="1:15" ht="18" hidden="1" customHeight="1" outlineLevel="1">
      <c r="A435" s="33">
        <v>441</v>
      </c>
      <c r="B435" s="75" t="s">
        <v>349</v>
      </c>
      <c r="C435" s="80">
        <v>44499</v>
      </c>
      <c r="D435" s="42" t="s">
        <v>602</v>
      </c>
      <c r="E435" s="76" t="s">
        <v>19</v>
      </c>
      <c r="F435" s="60" t="s">
        <v>46</v>
      </c>
      <c r="G435" s="76" t="s">
        <v>658</v>
      </c>
      <c r="H435" s="83" t="s">
        <v>659</v>
      </c>
      <c r="I435" s="37" t="s">
        <v>397</v>
      </c>
      <c r="J435" s="75">
        <v>2972</v>
      </c>
      <c r="K435" s="78">
        <v>19.059999999999999</v>
      </c>
      <c r="L435" s="79">
        <v>56646.32</v>
      </c>
      <c r="M435" s="42" t="s">
        <v>378</v>
      </c>
      <c r="N435" s="85">
        <v>44470</v>
      </c>
      <c r="O435" s="34" t="s">
        <v>398</v>
      </c>
    </row>
    <row r="436" spans="1:15" ht="18" hidden="1" customHeight="1" outlineLevel="1">
      <c r="A436" s="22">
        <v>442</v>
      </c>
      <c r="B436" s="70" t="s">
        <v>349</v>
      </c>
      <c r="C436" s="81">
        <v>44499</v>
      </c>
      <c r="D436" s="31" t="s">
        <v>602</v>
      </c>
      <c r="E436" s="71" t="s">
        <v>19</v>
      </c>
      <c r="F436" s="27" t="s">
        <v>46</v>
      </c>
      <c r="G436" s="71" t="s">
        <v>658</v>
      </c>
      <c r="H436" s="90" t="s">
        <v>659</v>
      </c>
      <c r="I436" s="26" t="s">
        <v>399</v>
      </c>
      <c r="J436" s="70">
        <v>3886</v>
      </c>
      <c r="K436" s="73">
        <v>64.92</v>
      </c>
      <c r="L436" s="74">
        <v>252279.12</v>
      </c>
      <c r="M436" s="31" t="s">
        <v>378</v>
      </c>
      <c r="N436" s="84">
        <v>44470</v>
      </c>
      <c r="O436" s="23" t="s">
        <v>400</v>
      </c>
    </row>
    <row r="437" spans="1:15" ht="18" hidden="1" customHeight="1" outlineLevel="1">
      <c r="A437" s="33">
        <v>443</v>
      </c>
      <c r="B437" s="75" t="s">
        <v>349</v>
      </c>
      <c r="C437" s="80">
        <v>44499</v>
      </c>
      <c r="D437" s="42" t="s">
        <v>602</v>
      </c>
      <c r="E437" s="76" t="s">
        <v>19</v>
      </c>
      <c r="F437" s="60" t="s">
        <v>46</v>
      </c>
      <c r="G437" s="76" t="s">
        <v>658</v>
      </c>
      <c r="H437" s="83" t="s">
        <v>659</v>
      </c>
      <c r="I437" s="76" t="s">
        <v>562</v>
      </c>
      <c r="J437" s="75">
        <v>371</v>
      </c>
      <c r="K437" s="78">
        <v>15.91</v>
      </c>
      <c r="L437" s="79">
        <v>5902.61</v>
      </c>
      <c r="M437" s="42" t="s">
        <v>378</v>
      </c>
      <c r="N437" s="85">
        <v>44470</v>
      </c>
      <c r="O437" s="34" t="s">
        <v>400</v>
      </c>
    </row>
    <row r="438" spans="1:15" ht="18" hidden="1" customHeight="1" outlineLevel="1">
      <c r="A438" s="22">
        <v>444</v>
      </c>
      <c r="B438" s="70" t="s">
        <v>349</v>
      </c>
      <c r="C438" s="81">
        <v>44499</v>
      </c>
      <c r="D438" s="31" t="s">
        <v>602</v>
      </c>
      <c r="E438" s="71" t="s">
        <v>19</v>
      </c>
      <c r="F438" s="27" t="s">
        <v>46</v>
      </c>
      <c r="G438" s="71" t="s">
        <v>658</v>
      </c>
      <c r="H438" s="90" t="s">
        <v>659</v>
      </c>
      <c r="I438" s="26" t="s">
        <v>401</v>
      </c>
      <c r="J438" s="70">
        <v>485</v>
      </c>
      <c r="K438" s="73">
        <v>69.099999999999994</v>
      </c>
      <c r="L438" s="74">
        <v>33513.5</v>
      </c>
      <c r="M438" s="31" t="s">
        <v>378</v>
      </c>
      <c r="N438" s="84">
        <v>44470</v>
      </c>
      <c r="O438" s="23" t="s">
        <v>400</v>
      </c>
    </row>
    <row r="439" spans="1:15" ht="18" hidden="1" customHeight="1" outlineLevel="1">
      <c r="A439" s="33">
        <v>445</v>
      </c>
      <c r="B439" s="75" t="s">
        <v>349</v>
      </c>
      <c r="C439" s="80">
        <v>44499</v>
      </c>
      <c r="D439" s="42" t="s">
        <v>602</v>
      </c>
      <c r="E439" s="76" t="s">
        <v>19</v>
      </c>
      <c r="F439" s="60" t="s">
        <v>46</v>
      </c>
      <c r="G439" s="76" t="s">
        <v>658</v>
      </c>
      <c r="H439" s="83" t="s">
        <v>659</v>
      </c>
      <c r="I439" s="76" t="s">
        <v>635</v>
      </c>
      <c r="J439" s="75">
        <v>81</v>
      </c>
      <c r="K439" s="78">
        <v>24.75</v>
      </c>
      <c r="L439" s="79">
        <v>2004.75</v>
      </c>
      <c r="M439" s="42" t="s">
        <v>378</v>
      </c>
      <c r="N439" s="85">
        <v>44470</v>
      </c>
      <c r="O439" s="34" t="s">
        <v>400</v>
      </c>
    </row>
    <row r="440" spans="1:15" ht="18" hidden="1" customHeight="1" outlineLevel="1">
      <c r="A440" s="22">
        <v>446</v>
      </c>
      <c r="B440" s="70" t="s">
        <v>349</v>
      </c>
      <c r="C440" s="81">
        <v>44499</v>
      </c>
      <c r="D440" s="31" t="s">
        <v>602</v>
      </c>
      <c r="E440" s="71" t="s">
        <v>19</v>
      </c>
      <c r="F440" s="27" t="s">
        <v>46</v>
      </c>
      <c r="G440" s="71" t="s">
        <v>658</v>
      </c>
      <c r="H440" s="90" t="s">
        <v>659</v>
      </c>
      <c r="I440" s="71" t="s">
        <v>636</v>
      </c>
      <c r="J440" s="70">
        <v>7772</v>
      </c>
      <c r="K440" s="73">
        <v>1.39</v>
      </c>
      <c r="L440" s="74">
        <v>10803.08</v>
      </c>
      <c r="M440" s="31" t="s">
        <v>378</v>
      </c>
      <c r="N440" s="84">
        <v>44470</v>
      </c>
      <c r="O440" s="23" t="s">
        <v>400</v>
      </c>
    </row>
    <row r="441" spans="1:15" ht="18" hidden="1" customHeight="1" outlineLevel="1">
      <c r="A441" s="33">
        <v>447</v>
      </c>
      <c r="B441" s="75" t="s">
        <v>349</v>
      </c>
      <c r="C441" s="80">
        <v>44499</v>
      </c>
      <c r="D441" s="42" t="s">
        <v>602</v>
      </c>
      <c r="E441" s="76" t="s">
        <v>19</v>
      </c>
      <c r="F441" s="60" t="s">
        <v>46</v>
      </c>
      <c r="G441" s="76" t="s">
        <v>658</v>
      </c>
      <c r="H441" s="83" t="s">
        <v>659</v>
      </c>
      <c r="I441" s="37" t="s">
        <v>405</v>
      </c>
      <c r="J441" s="75">
        <v>106</v>
      </c>
      <c r="K441" s="78">
        <v>233.49</v>
      </c>
      <c r="L441" s="79">
        <v>24749.940000000002</v>
      </c>
      <c r="M441" s="82" t="s">
        <v>403</v>
      </c>
      <c r="N441" s="85">
        <v>44470</v>
      </c>
      <c r="O441" s="34" t="s">
        <v>434</v>
      </c>
    </row>
    <row r="442" spans="1:15" ht="18" hidden="1" customHeight="1" outlineLevel="1">
      <c r="A442" s="22">
        <v>448</v>
      </c>
      <c r="B442" s="70" t="s">
        <v>349</v>
      </c>
      <c r="C442" s="81">
        <v>44499</v>
      </c>
      <c r="D442" s="31" t="s">
        <v>602</v>
      </c>
      <c r="E442" s="71" t="s">
        <v>19</v>
      </c>
      <c r="F442" s="27" t="s">
        <v>46</v>
      </c>
      <c r="G442" s="71" t="s">
        <v>658</v>
      </c>
      <c r="H442" s="90" t="s">
        <v>659</v>
      </c>
      <c r="I442" s="26" t="s">
        <v>404</v>
      </c>
      <c r="J442" s="70">
        <v>30</v>
      </c>
      <c r="K442" s="73">
        <v>194.58</v>
      </c>
      <c r="L442" s="74">
        <v>5837.4000000000005</v>
      </c>
      <c r="M442" s="82" t="s">
        <v>403</v>
      </c>
      <c r="N442" s="84">
        <v>44470</v>
      </c>
      <c r="O442" s="23" t="s">
        <v>434</v>
      </c>
    </row>
    <row r="443" spans="1:15" ht="18" hidden="1" customHeight="1" outlineLevel="1">
      <c r="A443" s="33">
        <v>449</v>
      </c>
      <c r="B443" s="75" t="s">
        <v>125</v>
      </c>
      <c r="C443" s="80">
        <v>44499</v>
      </c>
      <c r="D443" s="42" t="s">
        <v>602</v>
      </c>
      <c r="E443" s="76" t="s">
        <v>19</v>
      </c>
      <c r="F443" s="60" t="s">
        <v>46</v>
      </c>
      <c r="G443" s="76" t="s">
        <v>660</v>
      </c>
      <c r="H443" s="83" t="s">
        <v>661</v>
      </c>
      <c r="I443" s="37" t="s">
        <v>397</v>
      </c>
      <c r="J443" s="75">
        <v>1026</v>
      </c>
      <c r="K443" s="78">
        <v>19.059999999999999</v>
      </c>
      <c r="L443" s="79">
        <v>19555.559999999998</v>
      </c>
      <c r="M443" s="42" t="s">
        <v>378</v>
      </c>
      <c r="N443" s="85">
        <v>44470</v>
      </c>
      <c r="O443" s="34" t="s">
        <v>398</v>
      </c>
    </row>
    <row r="444" spans="1:15" ht="18" hidden="1" customHeight="1" outlineLevel="1">
      <c r="A444" s="22">
        <v>450</v>
      </c>
      <c r="B444" s="70" t="s">
        <v>125</v>
      </c>
      <c r="C444" s="81">
        <v>44499</v>
      </c>
      <c r="D444" s="31" t="s">
        <v>602</v>
      </c>
      <c r="E444" s="71" t="s">
        <v>19</v>
      </c>
      <c r="F444" s="27" t="s">
        <v>46</v>
      </c>
      <c r="G444" s="71" t="s">
        <v>660</v>
      </c>
      <c r="H444" s="90" t="s">
        <v>661</v>
      </c>
      <c r="I444" s="26" t="s">
        <v>399</v>
      </c>
      <c r="J444" s="70">
        <v>3126</v>
      </c>
      <c r="K444" s="73">
        <v>64.92</v>
      </c>
      <c r="L444" s="74">
        <v>202939.92</v>
      </c>
      <c r="M444" s="31" t="s">
        <v>378</v>
      </c>
      <c r="N444" s="84">
        <v>44470</v>
      </c>
      <c r="O444" s="23" t="s">
        <v>400</v>
      </c>
    </row>
    <row r="445" spans="1:15" ht="18" hidden="1" customHeight="1" outlineLevel="1">
      <c r="A445" s="33">
        <v>451</v>
      </c>
      <c r="B445" s="75" t="s">
        <v>125</v>
      </c>
      <c r="C445" s="80">
        <v>44499</v>
      </c>
      <c r="D445" s="42" t="s">
        <v>602</v>
      </c>
      <c r="E445" s="76" t="s">
        <v>19</v>
      </c>
      <c r="F445" s="60" t="s">
        <v>46</v>
      </c>
      <c r="G445" s="76" t="s">
        <v>660</v>
      </c>
      <c r="H445" s="83" t="s">
        <v>661</v>
      </c>
      <c r="I445" s="76" t="s">
        <v>562</v>
      </c>
      <c r="J445" s="75">
        <v>128</v>
      </c>
      <c r="K445" s="78">
        <v>15.91</v>
      </c>
      <c r="L445" s="79">
        <v>2036.48</v>
      </c>
      <c r="M445" s="42" t="s">
        <v>378</v>
      </c>
      <c r="N445" s="85">
        <v>44470</v>
      </c>
      <c r="O445" s="34" t="s">
        <v>400</v>
      </c>
    </row>
    <row r="446" spans="1:15" ht="18" hidden="1" customHeight="1" outlineLevel="1">
      <c r="A446" s="22">
        <v>452</v>
      </c>
      <c r="B446" s="70" t="s">
        <v>125</v>
      </c>
      <c r="C446" s="81">
        <v>44499</v>
      </c>
      <c r="D446" s="31" t="s">
        <v>602</v>
      </c>
      <c r="E446" s="71" t="s">
        <v>19</v>
      </c>
      <c r="F446" s="27" t="s">
        <v>46</v>
      </c>
      <c r="G446" s="71" t="s">
        <v>660</v>
      </c>
      <c r="H446" s="90" t="s">
        <v>661</v>
      </c>
      <c r="I446" s="26" t="s">
        <v>401</v>
      </c>
      <c r="J446" s="70">
        <v>390</v>
      </c>
      <c r="K446" s="73">
        <v>69.099999999999994</v>
      </c>
      <c r="L446" s="74">
        <v>26948.999999999996</v>
      </c>
      <c r="M446" s="31" t="s">
        <v>378</v>
      </c>
      <c r="N446" s="84">
        <v>44470</v>
      </c>
      <c r="O446" s="23" t="s">
        <v>400</v>
      </c>
    </row>
    <row r="447" spans="1:15" ht="18" hidden="1" customHeight="1" outlineLevel="1">
      <c r="A447" s="33">
        <v>453</v>
      </c>
      <c r="B447" s="75" t="s">
        <v>125</v>
      </c>
      <c r="C447" s="80">
        <v>44499</v>
      </c>
      <c r="D447" s="42" t="s">
        <v>602</v>
      </c>
      <c r="E447" s="76" t="s">
        <v>19</v>
      </c>
      <c r="F447" s="60" t="s">
        <v>46</v>
      </c>
      <c r="G447" s="76" t="s">
        <v>660</v>
      </c>
      <c r="H447" s="83" t="s">
        <v>661</v>
      </c>
      <c r="I447" s="76" t="s">
        <v>635</v>
      </c>
      <c r="J447" s="75">
        <v>28</v>
      </c>
      <c r="K447" s="78">
        <v>24.75</v>
      </c>
      <c r="L447" s="79">
        <v>693</v>
      </c>
      <c r="M447" s="42" t="s">
        <v>378</v>
      </c>
      <c r="N447" s="85">
        <v>44470</v>
      </c>
      <c r="O447" s="34" t="s">
        <v>400</v>
      </c>
    </row>
    <row r="448" spans="1:15" ht="18" hidden="1" customHeight="1" outlineLevel="1">
      <c r="A448" s="22">
        <v>454</v>
      </c>
      <c r="B448" s="70" t="s">
        <v>125</v>
      </c>
      <c r="C448" s="81">
        <v>44499</v>
      </c>
      <c r="D448" s="31" t="s">
        <v>602</v>
      </c>
      <c r="E448" s="71" t="s">
        <v>19</v>
      </c>
      <c r="F448" s="27" t="s">
        <v>46</v>
      </c>
      <c r="G448" s="71" t="s">
        <v>660</v>
      </c>
      <c r="H448" s="90" t="s">
        <v>661</v>
      </c>
      <c r="I448" s="71" t="s">
        <v>636</v>
      </c>
      <c r="J448" s="70">
        <v>6252</v>
      </c>
      <c r="K448" s="73">
        <v>1.39</v>
      </c>
      <c r="L448" s="74">
        <v>8690.2799999999988</v>
      </c>
      <c r="M448" s="31" t="s">
        <v>378</v>
      </c>
      <c r="N448" s="84">
        <v>44470</v>
      </c>
      <c r="O448" s="23" t="s">
        <v>400</v>
      </c>
    </row>
    <row r="449" spans="1:15" ht="18" hidden="1" customHeight="1" outlineLevel="1">
      <c r="A449" s="33">
        <v>455</v>
      </c>
      <c r="B449" s="75" t="s">
        <v>125</v>
      </c>
      <c r="C449" s="80">
        <v>44499</v>
      </c>
      <c r="D449" s="42" t="s">
        <v>602</v>
      </c>
      <c r="E449" s="76" t="s">
        <v>19</v>
      </c>
      <c r="F449" s="60" t="s">
        <v>46</v>
      </c>
      <c r="G449" s="76" t="s">
        <v>660</v>
      </c>
      <c r="H449" s="83" t="s">
        <v>661</v>
      </c>
      <c r="I449" s="37" t="s">
        <v>405</v>
      </c>
      <c r="J449" s="75">
        <v>3</v>
      </c>
      <c r="K449" s="78">
        <v>233.49</v>
      </c>
      <c r="L449" s="79">
        <v>700.47</v>
      </c>
      <c r="M449" s="42" t="s">
        <v>403</v>
      </c>
      <c r="N449" s="85">
        <v>44470</v>
      </c>
      <c r="O449" s="34" t="s">
        <v>434</v>
      </c>
    </row>
    <row r="450" spans="1:15" ht="18" hidden="1" customHeight="1" outlineLevel="1">
      <c r="A450" s="22">
        <v>456</v>
      </c>
      <c r="B450" s="70" t="s">
        <v>125</v>
      </c>
      <c r="C450" s="81">
        <v>44499</v>
      </c>
      <c r="D450" s="31" t="s">
        <v>602</v>
      </c>
      <c r="E450" s="71" t="s">
        <v>19</v>
      </c>
      <c r="F450" s="27" t="s">
        <v>46</v>
      </c>
      <c r="G450" s="71" t="s">
        <v>660</v>
      </c>
      <c r="H450" s="90" t="s">
        <v>661</v>
      </c>
      <c r="I450" s="26" t="s">
        <v>404</v>
      </c>
      <c r="J450" s="70">
        <v>5</v>
      </c>
      <c r="K450" s="73">
        <v>194.58</v>
      </c>
      <c r="L450" s="74">
        <v>972.90000000000009</v>
      </c>
      <c r="M450" s="31" t="s">
        <v>403</v>
      </c>
      <c r="N450" s="84">
        <v>44470</v>
      </c>
      <c r="O450" s="23" t="s">
        <v>434</v>
      </c>
    </row>
    <row r="451" spans="1:15" ht="18" hidden="1" customHeight="1" outlineLevel="1">
      <c r="A451" s="33">
        <v>457</v>
      </c>
      <c r="B451" s="75" t="s">
        <v>349</v>
      </c>
      <c r="C451" s="80">
        <v>44499</v>
      </c>
      <c r="D451" s="42" t="s">
        <v>602</v>
      </c>
      <c r="E451" s="76" t="s">
        <v>19</v>
      </c>
      <c r="F451" s="60" t="s">
        <v>46</v>
      </c>
      <c r="G451" s="76" t="s">
        <v>662</v>
      </c>
      <c r="H451" s="83" t="s">
        <v>663</v>
      </c>
      <c r="I451" s="37" t="s">
        <v>404</v>
      </c>
      <c r="J451" s="75">
        <v>10</v>
      </c>
      <c r="K451" s="78">
        <v>194.58</v>
      </c>
      <c r="L451" s="79">
        <v>1945.8000000000002</v>
      </c>
      <c r="M451" s="42" t="s">
        <v>403</v>
      </c>
      <c r="N451" s="85">
        <v>44470</v>
      </c>
      <c r="O451" s="34" t="s">
        <v>434</v>
      </c>
    </row>
    <row r="452" spans="1:15" ht="18" hidden="1" customHeight="1" outlineLevel="1">
      <c r="A452" s="22">
        <v>458</v>
      </c>
      <c r="B452" s="70" t="s">
        <v>349</v>
      </c>
      <c r="C452" s="81">
        <v>44499</v>
      </c>
      <c r="D452" s="31" t="s">
        <v>602</v>
      </c>
      <c r="E452" s="71" t="s">
        <v>19</v>
      </c>
      <c r="F452" s="27" t="s">
        <v>46</v>
      </c>
      <c r="G452" s="71" t="s">
        <v>662</v>
      </c>
      <c r="H452" s="90" t="s">
        <v>663</v>
      </c>
      <c r="I452" s="26" t="s">
        <v>405</v>
      </c>
      <c r="J452" s="70">
        <v>34</v>
      </c>
      <c r="K452" s="73">
        <v>233.49</v>
      </c>
      <c r="L452" s="74">
        <v>7938.66</v>
      </c>
      <c r="M452" s="31" t="s">
        <v>403</v>
      </c>
      <c r="N452" s="84">
        <v>44470</v>
      </c>
      <c r="O452" s="23" t="s">
        <v>434</v>
      </c>
    </row>
    <row r="453" spans="1:15" ht="18" hidden="1" customHeight="1" outlineLevel="1">
      <c r="A453" s="33">
        <v>459</v>
      </c>
      <c r="B453" s="75" t="s">
        <v>125</v>
      </c>
      <c r="C453" s="80">
        <v>44499</v>
      </c>
      <c r="D453" s="42" t="s">
        <v>599</v>
      </c>
      <c r="E453" s="76" t="s">
        <v>19</v>
      </c>
      <c r="F453" s="60" t="s">
        <v>46</v>
      </c>
      <c r="G453" s="76" t="s">
        <v>664</v>
      </c>
      <c r="H453" s="83" t="s">
        <v>665</v>
      </c>
      <c r="I453" s="37" t="s">
        <v>397</v>
      </c>
      <c r="J453" s="75">
        <v>536</v>
      </c>
      <c r="K453" s="78">
        <v>19.059999999999999</v>
      </c>
      <c r="L453" s="79">
        <v>10216.16</v>
      </c>
      <c r="M453" s="42" t="s">
        <v>378</v>
      </c>
      <c r="N453" s="85">
        <v>44470</v>
      </c>
      <c r="O453" s="34" t="s">
        <v>398</v>
      </c>
    </row>
    <row r="454" spans="1:15" ht="18" hidden="1" customHeight="1" outlineLevel="1">
      <c r="A454" s="22">
        <v>460</v>
      </c>
      <c r="B454" s="70" t="s">
        <v>125</v>
      </c>
      <c r="C454" s="81">
        <v>44499</v>
      </c>
      <c r="D454" s="31" t="s">
        <v>599</v>
      </c>
      <c r="E454" s="71" t="s">
        <v>19</v>
      </c>
      <c r="F454" s="27" t="s">
        <v>46</v>
      </c>
      <c r="G454" s="71" t="s">
        <v>664</v>
      </c>
      <c r="H454" s="90" t="s">
        <v>665</v>
      </c>
      <c r="I454" s="26" t="s">
        <v>399</v>
      </c>
      <c r="J454" s="70">
        <v>1613</v>
      </c>
      <c r="K454" s="73">
        <v>64.92</v>
      </c>
      <c r="L454" s="74">
        <v>104715.96</v>
      </c>
      <c r="M454" s="31" t="s">
        <v>378</v>
      </c>
      <c r="N454" s="84">
        <v>44470</v>
      </c>
      <c r="O454" s="23" t="s">
        <v>400</v>
      </c>
    </row>
    <row r="455" spans="1:15" ht="18" hidden="1" customHeight="1" outlineLevel="1">
      <c r="A455" s="33">
        <v>461</v>
      </c>
      <c r="B455" s="75" t="s">
        <v>125</v>
      </c>
      <c r="C455" s="80">
        <v>44499</v>
      </c>
      <c r="D455" s="42" t="s">
        <v>599</v>
      </c>
      <c r="E455" s="76" t="s">
        <v>19</v>
      </c>
      <c r="F455" s="60" t="s">
        <v>46</v>
      </c>
      <c r="G455" s="76" t="s">
        <v>664</v>
      </c>
      <c r="H455" s="83" t="s">
        <v>665</v>
      </c>
      <c r="I455" s="76" t="s">
        <v>562</v>
      </c>
      <c r="J455" s="75">
        <v>67</v>
      </c>
      <c r="K455" s="78">
        <v>15.91</v>
      </c>
      <c r="L455" s="79">
        <v>1065.97</v>
      </c>
      <c r="M455" s="42" t="s">
        <v>378</v>
      </c>
      <c r="N455" s="85">
        <v>44470</v>
      </c>
      <c r="O455" s="34" t="s">
        <v>400</v>
      </c>
    </row>
    <row r="456" spans="1:15" ht="18" hidden="1" customHeight="1" outlineLevel="1">
      <c r="A456" s="22">
        <v>462</v>
      </c>
      <c r="B456" s="70" t="s">
        <v>125</v>
      </c>
      <c r="C456" s="81">
        <v>44499</v>
      </c>
      <c r="D456" s="31" t="s">
        <v>599</v>
      </c>
      <c r="E456" s="71" t="s">
        <v>19</v>
      </c>
      <c r="F456" s="27" t="s">
        <v>46</v>
      </c>
      <c r="G456" s="71" t="s">
        <v>664</v>
      </c>
      <c r="H456" s="90" t="s">
        <v>665</v>
      </c>
      <c r="I456" s="26" t="s">
        <v>401</v>
      </c>
      <c r="J456" s="70">
        <v>201</v>
      </c>
      <c r="K456" s="73">
        <v>69.099999999999994</v>
      </c>
      <c r="L456" s="74">
        <v>13889.099999999999</v>
      </c>
      <c r="M456" s="31" t="s">
        <v>378</v>
      </c>
      <c r="N456" s="84">
        <v>44470</v>
      </c>
      <c r="O456" s="23" t="s">
        <v>400</v>
      </c>
    </row>
    <row r="457" spans="1:15" ht="18" hidden="1" customHeight="1" outlineLevel="1">
      <c r="A457" s="33">
        <v>463</v>
      </c>
      <c r="B457" s="75" t="s">
        <v>125</v>
      </c>
      <c r="C457" s="80">
        <v>44499</v>
      </c>
      <c r="D457" s="42" t="s">
        <v>599</v>
      </c>
      <c r="E457" s="76" t="s">
        <v>19</v>
      </c>
      <c r="F457" s="60" t="s">
        <v>46</v>
      </c>
      <c r="G457" s="76" t="s">
        <v>664</v>
      </c>
      <c r="H457" s="83" t="s">
        <v>665</v>
      </c>
      <c r="I457" s="76" t="s">
        <v>635</v>
      </c>
      <c r="J457" s="75">
        <v>15</v>
      </c>
      <c r="K457" s="78">
        <v>24.75</v>
      </c>
      <c r="L457" s="79">
        <v>371.25</v>
      </c>
      <c r="M457" s="42" t="s">
        <v>378</v>
      </c>
      <c r="N457" s="85">
        <v>44470</v>
      </c>
      <c r="O457" s="34" t="s">
        <v>400</v>
      </c>
    </row>
    <row r="458" spans="1:15" ht="18" hidden="1" customHeight="1" outlineLevel="1">
      <c r="A458" s="22">
        <v>464</v>
      </c>
      <c r="B458" s="70" t="s">
        <v>125</v>
      </c>
      <c r="C458" s="81">
        <v>44499</v>
      </c>
      <c r="D458" s="31" t="s">
        <v>599</v>
      </c>
      <c r="E458" s="71" t="s">
        <v>19</v>
      </c>
      <c r="F458" s="27" t="s">
        <v>46</v>
      </c>
      <c r="G458" s="71" t="s">
        <v>664</v>
      </c>
      <c r="H458" s="90" t="s">
        <v>665</v>
      </c>
      <c r="I458" s="71" t="s">
        <v>636</v>
      </c>
      <c r="J458" s="70">
        <v>3226</v>
      </c>
      <c r="K458" s="73">
        <v>1.39</v>
      </c>
      <c r="L458" s="74">
        <v>4484.1399999999994</v>
      </c>
      <c r="M458" s="31" t="s">
        <v>378</v>
      </c>
      <c r="N458" s="84">
        <v>44470</v>
      </c>
      <c r="O458" s="23" t="s">
        <v>400</v>
      </c>
    </row>
    <row r="459" spans="1:15" ht="18" hidden="1" customHeight="1" outlineLevel="1">
      <c r="A459" s="33">
        <v>465</v>
      </c>
      <c r="B459" s="75" t="s">
        <v>125</v>
      </c>
      <c r="C459" s="80">
        <v>44499</v>
      </c>
      <c r="D459" s="42" t="s">
        <v>599</v>
      </c>
      <c r="E459" s="76" t="s">
        <v>19</v>
      </c>
      <c r="F459" s="60" t="s">
        <v>46</v>
      </c>
      <c r="G459" s="76" t="s">
        <v>664</v>
      </c>
      <c r="H459" s="83" t="s">
        <v>665</v>
      </c>
      <c r="I459" s="37" t="s">
        <v>405</v>
      </c>
      <c r="J459" s="75">
        <v>4</v>
      </c>
      <c r="K459" s="78">
        <v>233.49</v>
      </c>
      <c r="L459" s="79">
        <v>933.96</v>
      </c>
      <c r="M459" s="42" t="s">
        <v>403</v>
      </c>
      <c r="N459" s="85">
        <v>44470</v>
      </c>
      <c r="O459" s="34" t="s">
        <v>434</v>
      </c>
    </row>
    <row r="460" spans="1:15" ht="18" hidden="1" customHeight="1" outlineLevel="1">
      <c r="A460" s="22">
        <v>466</v>
      </c>
      <c r="B460" s="70" t="s">
        <v>125</v>
      </c>
      <c r="C460" s="81">
        <v>44499</v>
      </c>
      <c r="D460" s="31" t="s">
        <v>599</v>
      </c>
      <c r="E460" s="71" t="s">
        <v>19</v>
      </c>
      <c r="F460" s="27" t="s">
        <v>46</v>
      </c>
      <c r="G460" s="71" t="s">
        <v>664</v>
      </c>
      <c r="H460" s="90" t="s">
        <v>665</v>
      </c>
      <c r="I460" s="26" t="s">
        <v>404</v>
      </c>
      <c r="J460" s="70">
        <v>1</v>
      </c>
      <c r="K460" s="73">
        <v>194.58</v>
      </c>
      <c r="L460" s="74">
        <v>194.58</v>
      </c>
      <c r="M460" s="31" t="s">
        <v>403</v>
      </c>
      <c r="N460" s="84">
        <v>44470</v>
      </c>
      <c r="O460" s="23" t="s">
        <v>434</v>
      </c>
    </row>
    <row r="461" spans="1:15" ht="18" hidden="1" customHeight="1" outlineLevel="1">
      <c r="A461" s="33">
        <v>467</v>
      </c>
      <c r="B461" s="75" t="s">
        <v>349</v>
      </c>
      <c r="C461" s="80">
        <v>44499</v>
      </c>
      <c r="D461" s="42" t="s">
        <v>599</v>
      </c>
      <c r="E461" s="76" t="s">
        <v>19</v>
      </c>
      <c r="F461" s="60" t="s">
        <v>46</v>
      </c>
      <c r="G461" s="76" t="s">
        <v>666</v>
      </c>
      <c r="H461" s="83" t="s">
        <v>667</v>
      </c>
      <c r="I461" s="37" t="s">
        <v>397</v>
      </c>
      <c r="J461" s="75">
        <v>40</v>
      </c>
      <c r="K461" s="78">
        <v>19.059999999999999</v>
      </c>
      <c r="L461" s="79">
        <v>762.4</v>
      </c>
      <c r="M461" s="42" t="s">
        <v>378</v>
      </c>
      <c r="N461" s="85">
        <v>44470</v>
      </c>
      <c r="O461" s="34" t="s">
        <v>398</v>
      </c>
    </row>
    <row r="462" spans="1:15" ht="18" hidden="1" customHeight="1" outlineLevel="1">
      <c r="A462" s="22">
        <v>468</v>
      </c>
      <c r="B462" s="70" t="s">
        <v>349</v>
      </c>
      <c r="C462" s="81">
        <v>44499</v>
      </c>
      <c r="D462" s="31" t="s">
        <v>599</v>
      </c>
      <c r="E462" s="71" t="s">
        <v>19</v>
      </c>
      <c r="F462" s="27" t="s">
        <v>46</v>
      </c>
      <c r="G462" s="71" t="s">
        <v>666</v>
      </c>
      <c r="H462" s="90" t="s">
        <v>667</v>
      </c>
      <c r="I462" s="26" t="s">
        <v>399</v>
      </c>
      <c r="J462" s="70">
        <v>469</v>
      </c>
      <c r="K462" s="73">
        <v>64.92</v>
      </c>
      <c r="L462" s="74">
        <v>30447.48</v>
      </c>
      <c r="M462" s="31" t="s">
        <v>378</v>
      </c>
      <c r="N462" s="84">
        <v>44470</v>
      </c>
      <c r="O462" s="23" t="s">
        <v>400</v>
      </c>
    </row>
    <row r="463" spans="1:15" ht="18" hidden="1" customHeight="1" outlineLevel="1">
      <c r="A463" s="33">
        <v>469</v>
      </c>
      <c r="B463" s="75" t="s">
        <v>349</v>
      </c>
      <c r="C463" s="80">
        <v>44499</v>
      </c>
      <c r="D463" s="42" t="s">
        <v>599</v>
      </c>
      <c r="E463" s="76" t="s">
        <v>19</v>
      </c>
      <c r="F463" s="60" t="s">
        <v>46</v>
      </c>
      <c r="G463" s="76" t="s">
        <v>666</v>
      </c>
      <c r="H463" s="83" t="s">
        <v>667</v>
      </c>
      <c r="I463" s="76" t="s">
        <v>562</v>
      </c>
      <c r="J463" s="75">
        <v>5</v>
      </c>
      <c r="K463" s="78">
        <v>15.91</v>
      </c>
      <c r="L463" s="79">
        <v>79.55</v>
      </c>
      <c r="M463" s="42" t="s">
        <v>378</v>
      </c>
      <c r="N463" s="85">
        <v>44470</v>
      </c>
      <c r="O463" s="34" t="s">
        <v>400</v>
      </c>
    </row>
    <row r="464" spans="1:15" ht="18" hidden="1" customHeight="1" outlineLevel="1">
      <c r="A464" s="22">
        <v>470</v>
      </c>
      <c r="B464" s="70" t="s">
        <v>349</v>
      </c>
      <c r="C464" s="81">
        <v>44499</v>
      </c>
      <c r="D464" s="31" t="s">
        <v>599</v>
      </c>
      <c r="E464" s="71" t="s">
        <v>19</v>
      </c>
      <c r="F464" s="27" t="s">
        <v>46</v>
      </c>
      <c r="G464" s="71" t="s">
        <v>666</v>
      </c>
      <c r="H464" s="90" t="s">
        <v>667</v>
      </c>
      <c r="I464" s="26" t="s">
        <v>401</v>
      </c>
      <c r="J464" s="70">
        <v>58</v>
      </c>
      <c r="K464" s="73">
        <v>69.099999999999994</v>
      </c>
      <c r="L464" s="74">
        <v>4007.7999999999997</v>
      </c>
      <c r="M464" s="31" t="s">
        <v>378</v>
      </c>
      <c r="N464" s="84">
        <v>44470</v>
      </c>
      <c r="O464" s="23" t="s">
        <v>400</v>
      </c>
    </row>
    <row r="465" spans="1:15" ht="18" hidden="1" customHeight="1" outlineLevel="1">
      <c r="A465" s="33">
        <v>471</v>
      </c>
      <c r="B465" s="75" t="s">
        <v>349</v>
      </c>
      <c r="C465" s="80">
        <v>44499</v>
      </c>
      <c r="D465" s="42" t="s">
        <v>599</v>
      </c>
      <c r="E465" s="76" t="s">
        <v>19</v>
      </c>
      <c r="F465" s="60" t="s">
        <v>46</v>
      </c>
      <c r="G465" s="76" t="s">
        <v>666</v>
      </c>
      <c r="H465" s="83" t="s">
        <v>667</v>
      </c>
      <c r="I465" s="76" t="s">
        <v>635</v>
      </c>
      <c r="J465" s="75">
        <v>1</v>
      </c>
      <c r="K465" s="78">
        <v>24.75</v>
      </c>
      <c r="L465" s="79">
        <v>24.75</v>
      </c>
      <c r="M465" s="42" t="s">
        <v>378</v>
      </c>
      <c r="N465" s="85">
        <v>44470</v>
      </c>
      <c r="O465" s="34" t="s">
        <v>400</v>
      </c>
    </row>
    <row r="466" spans="1:15" ht="18" hidden="1" customHeight="1" outlineLevel="1">
      <c r="A466" s="22">
        <v>472</v>
      </c>
      <c r="B466" s="70" t="s">
        <v>349</v>
      </c>
      <c r="C466" s="81">
        <v>44499</v>
      </c>
      <c r="D466" s="31" t="s">
        <v>599</v>
      </c>
      <c r="E466" s="71" t="s">
        <v>19</v>
      </c>
      <c r="F466" s="27" t="s">
        <v>46</v>
      </c>
      <c r="G466" s="71" t="s">
        <v>666</v>
      </c>
      <c r="H466" s="90" t="s">
        <v>667</v>
      </c>
      <c r="I466" s="71" t="s">
        <v>636</v>
      </c>
      <c r="J466" s="70">
        <v>938</v>
      </c>
      <c r="K466" s="73">
        <v>1.39</v>
      </c>
      <c r="L466" s="74">
        <v>1303.82</v>
      </c>
      <c r="M466" s="31" t="s">
        <v>378</v>
      </c>
      <c r="N466" s="84">
        <v>44470</v>
      </c>
      <c r="O466" s="23" t="s">
        <v>400</v>
      </c>
    </row>
    <row r="467" spans="1:15" ht="18" hidden="1" customHeight="1" outlineLevel="1">
      <c r="A467" s="33">
        <v>473</v>
      </c>
      <c r="B467" s="75" t="s">
        <v>349</v>
      </c>
      <c r="C467" s="80">
        <v>44499</v>
      </c>
      <c r="D467" s="42" t="s">
        <v>599</v>
      </c>
      <c r="E467" s="76" t="s">
        <v>19</v>
      </c>
      <c r="F467" s="60" t="s">
        <v>46</v>
      </c>
      <c r="G467" s="76"/>
      <c r="H467" s="83" t="s">
        <v>668</v>
      </c>
      <c r="I467" s="37" t="s">
        <v>399</v>
      </c>
      <c r="J467" s="75">
        <v>617</v>
      </c>
      <c r="K467" s="78">
        <v>64.92</v>
      </c>
      <c r="L467" s="79">
        <v>40055.64</v>
      </c>
      <c r="M467" s="42" t="s">
        <v>378</v>
      </c>
      <c r="N467" s="85">
        <v>44501</v>
      </c>
      <c r="O467" s="34" t="s">
        <v>400</v>
      </c>
    </row>
    <row r="468" spans="1:15" ht="18" hidden="1" customHeight="1" outlineLevel="1">
      <c r="A468" s="22">
        <v>474</v>
      </c>
      <c r="B468" s="70" t="s">
        <v>349</v>
      </c>
      <c r="C468" s="81">
        <v>44499</v>
      </c>
      <c r="D468" s="31" t="s">
        <v>599</v>
      </c>
      <c r="E468" s="71" t="s">
        <v>19</v>
      </c>
      <c r="F468" s="27" t="s">
        <v>46</v>
      </c>
      <c r="G468" s="71" t="s">
        <v>669</v>
      </c>
      <c r="H468" s="90" t="s">
        <v>668</v>
      </c>
      <c r="I468" s="26" t="s">
        <v>397</v>
      </c>
      <c r="J468" s="70">
        <v>256</v>
      </c>
      <c r="K468" s="73">
        <v>19.059999999999999</v>
      </c>
      <c r="L468" s="74">
        <v>4879.3599999999997</v>
      </c>
      <c r="M468" s="31" t="s">
        <v>378</v>
      </c>
      <c r="N468" s="84">
        <v>44501</v>
      </c>
      <c r="O468" s="23" t="s">
        <v>398</v>
      </c>
    </row>
    <row r="469" spans="1:15" ht="18" hidden="1" customHeight="1" outlineLevel="1">
      <c r="A469" s="33">
        <v>475</v>
      </c>
      <c r="B469" s="75" t="s">
        <v>349</v>
      </c>
      <c r="C469" s="80">
        <v>44499</v>
      </c>
      <c r="D469" s="42" t="s">
        <v>599</v>
      </c>
      <c r="E469" s="76" t="s">
        <v>19</v>
      </c>
      <c r="F469" s="60" t="s">
        <v>46</v>
      </c>
      <c r="G469" s="76" t="s">
        <v>669</v>
      </c>
      <c r="H469" s="83" t="s">
        <v>668</v>
      </c>
      <c r="I469" s="76" t="s">
        <v>562</v>
      </c>
      <c r="J469" s="75">
        <v>32</v>
      </c>
      <c r="K469" s="78">
        <v>15.91</v>
      </c>
      <c r="L469" s="79">
        <v>509.12</v>
      </c>
      <c r="M469" s="42" t="s">
        <v>378</v>
      </c>
      <c r="N469" s="85">
        <v>44501</v>
      </c>
      <c r="O469" s="34" t="s">
        <v>400</v>
      </c>
    </row>
    <row r="470" spans="1:15" ht="18" hidden="1" customHeight="1" outlineLevel="1">
      <c r="A470" s="22">
        <v>476</v>
      </c>
      <c r="B470" s="70" t="s">
        <v>349</v>
      </c>
      <c r="C470" s="81">
        <v>44499</v>
      </c>
      <c r="D470" s="31" t="s">
        <v>599</v>
      </c>
      <c r="E470" s="71" t="s">
        <v>19</v>
      </c>
      <c r="F470" s="27" t="s">
        <v>46</v>
      </c>
      <c r="G470" s="71" t="s">
        <v>669</v>
      </c>
      <c r="H470" s="90" t="s">
        <v>668</v>
      </c>
      <c r="I470" s="26" t="s">
        <v>401</v>
      </c>
      <c r="J470" s="70">
        <v>77</v>
      </c>
      <c r="K470" s="73">
        <v>69.099999999999994</v>
      </c>
      <c r="L470" s="74">
        <v>5320.7</v>
      </c>
      <c r="M470" s="31" t="s">
        <v>378</v>
      </c>
      <c r="N470" s="84">
        <v>44501</v>
      </c>
      <c r="O470" s="23" t="s">
        <v>400</v>
      </c>
    </row>
    <row r="471" spans="1:15" ht="18" hidden="1" customHeight="1" outlineLevel="1">
      <c r="A471" s="33">
        <v>477</v>
      </c>
      <c r="B471" s="75" t="s">
        <v>349</v>
      </c>
      <c r="C471" s="80">
        <v>44499</v>
      </c>
      <c r="D471" s="42" t="s">
        <v>599</v>
      </c>
      <c r="E471" s="76" t="s">
        <v>19</v>
      </c>
      <c r="F471" s="60" t="s">
        <v>46</v>
      </c>
      <c r="G471" s="76" t="s">
        <v>669</v>
      </c>
      <c r="H471" s="83" t="s">
        <v>668</v>
      </c>
      <c r="I471" s="76" t="s">
        <v>636</v>
      </c>
      <c r="J471" s="75">
        <v>1234</v>
      </c>
      <c r="K471" s="78">
        <v>1.39</v>
      </c>
      <c r="L471" s="79">
        <v>1715.26</v>
      </c>
      <c r="M471" s="42" t="s">
        <v>378</v>
      </c>
      <c r="N471" s="85">
        <v>44501</v>
      </c>
      <c r="O471" s="34" t="s">
        <v>400</v>
      </c>
    </row>
    <row r="472" spans="1:15" ht="18" hidden="1" customHeight="1" outlineLevel="1">
      <c r="A472" s="22">
        <v>478</v>
      </c>
      <c r="B472" s="70" t="s">
        <v>349</v>
      </c>
      <c r="C472" s="81">
        <v>44499</v>
      </c>
      <c r="D472" s="31" t="s">
        <v>599</v>
      </c>
      <c r="E472" s="71" t="s">
        <v>19</v>
      </c>
      <c r="F472" s="27" t="s">
        <v>46</v>
      </c>
      <c r="G472" s="71" t="s">
        <v>669</v>
      </c>
      <c r="H472" s="90" t="s">
        <v>668</v>
      </c>
      <c r="I472" s="71" t="s">
        <v>635</v>
      </c>
      <c r="J472" s="70">
        <v>7</v>
      </c>
      <c r="K472" s="73">
        <v>24.75</v>
      </c>
      <c r="L472" s="74">
        <v>173.25</v>
      </c>
      <c r="M472" s="31" t="s">
        <v>378</v>
      </c>
      <c r="N472" s="84">
        <v>44501</v>
      </c>
      <c r="O472" s="23" t="s">
        <v>400</v>
      </c>
    </row>
    <row r="473" spans="1:15" ht="18" hidden="1" customHeight="1" outlineLevel="1">
      <c r="A473" s="33">
        <v>487</v>
      </c>
      <c r="B473" s="75" t="s">
        <v>670</v>
      </c>
      <c r="C473" s="80">
        <v>44159</v>
      </c>
      <c r="D473" s="36" t="s">
        <v>372</v>
      </c>
      <c r="E473" s="76" t="s">
        <v>8</v>
      </c>
      <c r="F473" s="38" t="s">
        <v>75</v>
      </c>
      <c r="G473" s="76" t="s">
        <v>671</v>
      </c>
      <c r="H473" s="83" t="s">
        <v>414</v>
      </c>
      <c r="I473" s="37" t="s">
        <v>382</v>
      </c>
      <c r="J473" s="75">
        <v>5</v>
      </c>
      <c r="K473" s="78">
        <v>3958.7</v>
      </c>
      <c r="L473" s="79">
        <v>19793.5</v>
      </c>
      <c r="M473" s="42"/>
      <c r="N473" s="85">
        <v>44348</v>
      </c>
      <c r="O473" s="34" t="s">
        <v>383</v>
      </c>
    </row>
    <row r="474" spans="1:15" ht="18" hidden="1" customHeight="1" outlineLevel="1">
      <c r="A474" s="22">
        <v>488</v>
      </c>
      <c r="B474" s="70" t="s">
        <v>670</v>
      </c>
      <c r="C474" s="81">
        <v>44159</v>
      </c>
      <c r="D474" s="25" t="s">
        <v>372</v>
      </c>
      <c r="E474" s="71" t="s">
        <v>8</v>
      </c>
      <c r="F474" s="44" t="s">
        <v>75</v>
      </c>
      <c r="G474" s="71" t="s">
        <v>671</v>
      </c>
      <c r="H474" s="90" t="s">
        <v>414</v>
      </c>
      <c r="I474" s="48" t="s">
        <v>387</v>
      </c>
      <c r="J474" s="70">
        <v>7</v>
      </c>
      <c r="K474" s="73">
        <v>2120.71</v>
      </c>
      <c r="L474" s="74">
        <v>14844.970000000001</v>
      </c>
      <c r="M474" s="31"/>
      <c r="N474" s="84">
        <v>44348</v>
      </c>
      <c r="O474" s="23" t="s">
        <v>383</v>
      </c>
    </row>
    <row r="475" spans="1:15" ht="18" hidden="1" customHeight="1" outlineLevel="1">
      <c r="A475" s="33">
        <v>489</v>
      </c>
      <c r="B475" s="75" t="s">
        <v>153</v>
      </c>
      <c r="C475" s="80">
        <v>44141</v>
      </c>
      <c r="D475" s="36" t="s">
        <v>372</v>
      </c>
      <c r="E475" s="76" t="s">
        <v>23</v>
      </c>
      <c r="F475" s="38" t="s">
        <v>21</v>
      </c>
      <c r="G475" s="76" t="s">
        <v>672</v>
      </c>
      <c r="H475" s="83" t="s">
        <v>673</v>
      </c>
      <c r="I475" s="37" t="s">
        <v>376</v>
      </c>
      <c r="J475" s="75">
        <v>2</v>
      </c>
      <c r="K475" s="78">
        <v>2600</v>
      </c>
      <c r="L475" s="79">
        <v>5200</v>
      </c>
      <c r="M475" s="42" t="s">
        <v>378</v>
      </c>
      <c r="N475" s="43">
        <v>44228</v>
      </c>
      <c r="O475" s="34" t="s">
        <v>379</v>
      </c>
    </row>
    <row r="476" spans="1:15" ht="18" hidden="1" customHeight="1" outlineLevel="1">
      <c r="A476" s="22">
        <v>490</v>
      </c>
      <c r="B476" s="70" t="s">
        <v>153</v>
      </c>
      <c r="C476" s="81">
        <v>44141</v>
      </c>
      <c r="D476" s="25" t="s">
        <v>372</v>
      </c>
      <c r="E476" s="71" t="s">
        <v>23</v>
      </c>
      <c r="F476" s="44" t="s">
        <v>21</v>
      </c>
      <c r="G476" s="71" t="s">
        <v>672</v>
      </c>
      <c r="H476" s="90" t="s">
        <v>673</v>
      </c>
      <c r="I476" s="26" t="s">
        <v>382</v>
      </c>
      <c r="J476" s="70">
        <v>3</v>
      </c>
      <c r="K476" s="109">
        <v>7962</v>
      </c>
      <c r="L476" s="74">
        <v>7962</v>
      </c>
      <c r="M476" s="67" t="s">
        <v>378</v>
      </c>
      <c r="N476" s="32">
        <v>44228</v>
      </c>
      <c r="O476" s="23" t="s">
        <v>383</v>
      </c>
    </row>
    <row r="477" spans="1:15" ht="18" hidden="1" customHeight="1" outlineLevel="1">
      <c r="A477" s="33">
        <v>491</v>
      </c>
      <c r="B477" s="75" t="s">
        <v>153</v>
      </c>
      <c r="C477" s="80">
        <v>44141</v>
      </c>
      <c r="D477" s="36" t="s">
        <v>372</v>
      </c>
      <c r="E477" s="76" t="s">
        <v>23</v>
      </c>
      <c r="F477" s="38" t="s">
        <v>21</v>
      </c>
      <c r="G477" s="76" t="s">
        <v>672</v>
      </c>
      <c r="H477" s="83" t="s">
        <v>673</v>
      </c>
      <c r="I477" s="37" t="s">
        <v>385</v>
      </c>
      <c r="J477" s="75">
        <v>1</v>
      </c>
      <c r="K477" s="110">
        <v>6232</v>
      </c>
      <c r="L477" s="79">
        <v>6232</v>
      </c>
      <c r="M477" s="111" t="s">
        <v>378</v>
      </c>
      <c r="N477" s="43">
        <v>44228</v>
      </c>
      <c r="O477" s="34" t="s">
        <v>383</v>
      </c>
    </row>
    <row r="478" spans="1:15" ht="18" hidden="1" customHeight="1" outlineLevel="1">
      <c r="A478" s="22">
        <v>492</v>
      </c>
      <c r="B478" s="70" t="s">
        <v>153</v>
      </c>
      <c r="C478" s="81">
        <v>44141</v>
      </c>
      <c r="D478" s="25" t="s">
        <v>372</v>
      </c>
      <c r="E478" s="71" t="s">
        <v>23</v>
      </c>
      <c r="F478" s="44" t="s">
        <v>21</v>
      </c>
      <c r="G478" s="71" t="s">
        <v>672</v>
      </c>
      <c r="H478" s="90" t="s">
        <v>673</v>
      </c>
      <c r="I478" s="26" t="s">
        <v>384</v>
      </c>
      <c r="J478" s="70">
        <v>1</v>
      </c>
      <c r="K478" s="73">
        <v>6232</v>
      </c>
      <c r="L478" s="74">
        <v>4290</v>
      </c>
      <c r="M478" s="67" t="s">
        <v>378</v>
      </c>
      <c r="N478" s="32">
        <v>44228</v>
      </c>
      <c r="O478" s="23" t="s">
        <v>383</v>
      </c>
    </row>
    <row r="479" spans="1:15" ht="18" hidden="1" customHeight="1" outlineLevel="1">
      <c r="A479" s="33">
        <v>494</v>
      </c>
      <c r="B479" s="98" t="s">
        <v>7</v>
      </c>
      <c r="C479" s="80">
        <v>44141</v>
      </c>
      <c r="D479" s="36" t="s">
        <v>372</v>
      </c>
      <c r="E479" s="100" t="s">
        <v>8</v>
      </c>
      <c r="F479" s="38" t="s">
        <v>75</v>
      </c>
      <c r="G479" s="100" t="s">
        <v>674</v>
      </c>
      <c r="H479" s="112" t="s">
        <v>418</v>
      </c>
      <c r="I479" s="37" t="s">
        <v>385</v>
      </c>
      <c r="J479" s="98">
        <v>19</v>
      </c>
      <c r="K479" s="101">
        <v>9586.34</v>
      </c>
      <c r="L479" s="102">
        <v>182140.46</v>
      </c>
      <c r="M479" s="42"/>
      <c r="N479" s="43">
        <v>44228</v>
      </c>
      <c r="O479" s="34" t="s">
        <v>383</v>
      </c>
    </row>
    <row r="480" spans="1:15" ht="18" hidden="1" customHeight="1" outlineLevel="1">
      <c r="A480" s="22">
        <v>495</v>
      </c>
      <c r="B480" s="103" t="s">
        <v>7</v>
      </c>
      <c r="C480" s="81">
        <v>44141</v>
      </c>
      <c r="D480" s="25" t="s">
        <v>372</v>
      </c>
      <c r="E480" s="105" t="s">
        <v>8</v>
      </c>
      <c r="F480" s="44" t="s">
        <v>75</v>
      </c>
      <c r="G480" s="105" t="s">
        <v>674</v>
      </c>
      <c r="H480" s="106" t="s">
        <v>418</v>
      </c>
      <c r="I480" s="26" t="s">
        <v>384</v>
      </c>
      <c r="J480" s="103">
        <v>8</v>
      </c>
      <c r="K480" s="107">
        <v>6329.25</v>
      </c>
      <c r="L480" s="108">
        <v>50634</v>
      </c>
      <c r="M480" s="31"/>
      <c r="N480" s="32">
        <v>44228</v>
      </c>
      <c r="O480" s="23" t="s">
        <v>383</v>
      </c>
    </row>
    <row r="481" spans="1:15" ht="18" hidden="1" customHeight="1" outlineLevel="1">
      <c r="A481" s="33">
        <v>498</v>
      </c>
      <c r="B481" s="75" t="s">
        <v>153</v>
      </c>
      <c r="C481" s="80">
        <v>44141</v>
      </c>
      <c r="D481" s="36" t="s">
        <v>372</v>
      </c>
      <c r="E481" s="76" t="s">
        <v>23</v>
      </c>
      <c r="F481" s="38" t="s">
        <v>21</v>
      </c>
      <c r="G481" s="76" t="s">
        <v>672</v>
      </c>
      <c r="H481" s="83" t="s">
        <v>673</v>
      </c>
      <c r="I481" s="45" t="s">
        <v>387</v>
      </c>
      <c r="J481" s="75">
        <v>5</v>
      </c>
      <c r="K481" s="110">
        <v>4290.5</v>
      </c>
      <c r="L481" s="79">
        <v>4290.5</v>
      </c>
      <c r="M481" s="42" t="s">
        <v>378</v>
      </c>
      <c r="N481" s="43">
        <v>44228</v>
      </c>
      <c r="O481" s="34" t="s">
        <v>383</v>
      </c>
    </row>
    <row r="482" spans="1:15" ht="18" hidden="1" customHeight="1" outlineLevel="1">
      <c r="A482" s="22">
        <v>506</v>
      </c>
      <c r="B482" s="70" t="s">
        <v>120</v>
      </c>
      <c r="C482" s="81">
        <v>44529</v>
      </c>
      <c r="D482" s="31" t="s">
        <v>599</v>
      </c>
      <c r="E482" s="71" t="s">
        <v>30</v>
      </c>
      <c r="F482" s="27" t="s">
        <v>35</v>
      </c>
      <c r="G482" s="71" t="s">
        <v>675</v>
      </c>
      <c r="H482" s="90" t="s">
        <v>676</v>
      </c>
      <c r="I482" s="26" t="s">
        <v>397</v>
      </c>
      <c r="J482" s="70">
        <v>1247</v>
      </c>
      <c r="K482" s="73">
        <v>19.059999999999999</v>
      </c>
      <c r="L482" s="74">
        <v>23767.82</v>
      </c>
      <c r="M482" s="31"/>
      <c r="N482" s="84">
        <v>44531</v>
      </c>
      <c r="O482" s="23" t="s">
        <v>398</v>
      </c>
    </row>
    <row r="483" spans="1:15" ht="18" hidden="1" customHeight="1" outlineLevel="1">
      <c r="A483" s="33">
        <v>507</v>
      </c>
      <c r="B483" s="75" t="s">
        <v>120</v>
      </c>
      <c r="C483" s="80">
        <v>44529</v>
      </c>
      <c r="D483" s="42" t="s">
        <v>599</v>
      </c>
      <c r="E483" s="76" t="s">
        <v>30</v>
      </c>
      <c r="F483" s="60" t="s">
        <v>35</v>
      </c>
      <c r="G483" s="76" t="s">
        <v>675</v>
      </c>
      <c r="H483" s="83" t="s">
        <v>676</v>
      </c>
      <c r="I483" s="37" t="s">
        <v>399</v>
      </c>
      <c r="J483" s="75">
        <v>10</v>
      </c>
      <c r="K483" s="78">
        <v>64.92</v>
      </c>
      <c r="L483" s="79">
        <v>649.20000000000005</v>
      </c>
      <c r="M483" s="42"/>
      <c r="N483" s="85">
        <v>44531</v>
      </c>
      <c r="O483" s="34" t="s">
        <v>400</v>
      </c>
    </row>
    <row r="484" spans="1:15" ht="18" hidden="1" customHeight="1" outlineLevel="1">
      <c r="A484" s="22">
        <v>508</v>
      </c>
      <c r="B484" s="70" t="s">
        <v>120</v>
      </c>
      <c r="C484" s="81">
        <v>44529</v>
      </c>
      <c r="D484" s="31" t="s">
        <v>599</v>
      </c>
      <c r="E484" s="71" t="s">
        <v>30</v>
      </c>
      <c r="F484" s="27" t="s">
        <v>35</v>
      </c>
      <c r="G484" s="71" t="s">
        <v>675</v>
      </c>
      <c r="H484" s="90" t="s">
        <v>676</v>
      </c>
      <c r="I484" s="71" t="s">
        <v>635</v>
      </c>
      <c r="J484" s="70">
        <v>48</v>
      </c>
      <c r="K484" s="73">
        <v>24.75</v>
      </c>
      <c r="L484" s="74">
        <v>1188</v>
      </c>
      <c r="M484" s="31"/>
      <c r="N484" s="84">
        <v>44531</v>
      </c>
      <c r="O484" s="23" t="s">
        <v>400</v>
      </c>
    </row>
    <row r="485" spans="1:15" ht="18" hidden="1" customHeight="1" outlineLevel="1">
      <c r="A485" s="33">
        <v>509</v>
      </c>
      <c r="B485" s="75" t="s">
        <v>120</v>
      </c>
      <c r="C485" s="80">
        <v>44529</v>
      </c>
      <c r="D485" s="42" t="s">
        <v>599</v>
      </c>
      <c r="E485" s="76" t="s">
        <v>30</v>
      </c>
      <c r="F485" s="60" t="s">
        <v>35</v>
      </c>
      <c r="G485" s="76" t="s">
        <v>675</v>
      </c>
      <c r="H485" s="83" t="s">
        <v>676</v>
      </c>
      <c r="I485" s="76" t="s">
        <v>636</v>
      </c>
      <c r="J485" s="75">
        <v>12</v>
      </c>
      <c r="K485" s="78">
        <v>1.39</v>
      </c>
      <c r="L485" s="79">
        <v>16.68</v>
      </c>
      <c r="M485" s="42"/>
      <c r="N485" s="85">
        <v>44531</v>
      </c>
      <c r="O485" s="34" t="s">
        <v>400</v>
      </c>
    </row>
    <row r="486" spans="1:15" ht="18" hidden="1" customHeight="1" outlineLevel="1">
      <c r="A486" s="22">
        <v>510</v>
      </c>
      <c r="B486" s="70" t="s">
        <v>120</v>
      </c>
      <c r="C486" s="81">
        <v>44523</v>
      </c>
      <c r="D486" s="31" t="s">
        <v>599</v>
      </c>
      <c r="E486" s="71" t="s">
        <v>30</v>
      </c>
      <c r="F486" s="27" t="s">
        <v>35</v>
      </c>
      <c r="G486" s="71" t="s">
        <v>675</v>
      </c>
      <c r="H486" s="90" t="s">
        <v>676</v>
      </c>
      <c r="I486" s="26" t="s">
        <v>405</v>
      </c>
      <c r="J486" s="70">
        <v>37</v>
      </c>
      <c r="K486" s="73">
        <v>233.49</v>
      </c>
      <c r="L486" s="74">
        <v>8639.130000000001</v>
      </c>
      <c r="M486" s="82" t="s">
        <v>432</v>
      </c>
      <c r="N486" s="84">
        <v>44531</v>
      </c>
      <c r="O486" s="23" t="s">
        <v>434</v>
      </c>
    </row>
    <row r="487" spans="1:15" ht="18" hidden="1" customHeight="1" outlineLevel="1">
      <c r="A487" s="33">
        <v>511</v>
      </c>
      <c r="B487" s="75" t="s">
        <v>120</v>
      </c>
      <c r="C487" s="80">
        <v>44523</v>
      </c>
      <c r="D487" s="42" t="s">
        <v>599</v>
      </c>
      <c r="E487" s="76" t="s">
        <v>30</v>
      </c>
      <c r="F487" s="60" t="s">
        <v>35</v>
      </c>
      <c r="G487" s="76" t="s">
        <v>675</v>
      </c>
      <c r="H487" s="83" t="s">
        <v>676</v>
      </c>
      <c r="I487" s="37" t="s">
        <v>404</v>
      </c>
      <c r="J487" s="75">
        <v>36</v>
      </c>
      <c r="K487" s="78">
        <v>194.58</v>
      </c>
      <c r="L487" s="79">
        <v>7004.88</v>
      </c>
      <c r="M487" s="82" t="s">
        <v>432</v>
      </c>
      <c r="N487" s="85">
        <v>44531</v>
      </c>
      <c r="O487" s="34" t="s">
        <v>434</v>
      </c>
    </row>
    <row r="488" spans="1:15" ht="18" hidden="1" customHeight="1" outlineLevel="1">
      <c r="A488" s="22">
        <v>512</v>
      </c>
      <c r="B488" s="70" t="s">
        <v>120</v>
      </c>
      <c r="C488" s="81">
        <v>44523</v>
      </c>
      <c r="D488" s="31" t="s">
        <v>599</v>
      </c>
      <c r="E488" s="71" t="s">
        <v>30</v>
      </c>
      <c r="F488" s="27" t="s">
        <v>35</v>
      </c>
      <c r="G488" s="71" t="s">
        <v>675</v>
      </c>
      <c r="H488" s="90" t="s">
        <v>676</v>
      </c>
      <c r="I488" s="26" t="s">
        <v>402</v>
      </c>
      <c r="J488" s="70">
        <v>2</v>
      </c>
      <c r="K488" s="73">
        <v>155.66</v>
      </c>
      <c r="L488" s="74">
        <v>311.32</v>
      </c>
      <c r="M488" s="82" t="s">
        <v>432</v>
      </c>
      <c r="N488" s="84">
        <v>44531</v>
      </c>
      <c r="O488" s="23" t="s">
        <v>434</v>
      </c>
    </row>
    <row r="489" spans="1:15" ht="18" hidden="1" customHeight="1" outlineLevel="1">
      <c r="A489" s="33">
        <v>513</v>
      </c>
      <c r="B489" s="75" t="s">
        <v>119</v>
      </c>
      <c r="C489" s="80">
        <v>44159</v>
      </c>
      <c r="D489" s="36" t="s">
        <v>372</v>
      </c>
      <c r="E489" s="76" t="s">
        <v>104</v>
      </c>
      <c r="F489" s="38" t="s">
        <v>442</v>
      </c>
      <c r="G489" s="76" t="s">
        <v>443</v>
      </c>
      <c r="H489" s="83" t="s">
        <v>444</v>
      </c>
      <c r="I489" s="45" t="s">
        <v>387</v>
      </c>
      <c r="J489" s="75">
        <v>4</v>
      </c>
      <c r="K489" s="78">
        <v>2120.71</v>
      </c>
      <c r="L489" s="79">
        <v>8482.84</v>
      </c>
      <c r="M489" s="42"/>
      <c r="N489" s="43">
        <v>44256</v>
      </c>
      <c r="O489" s="34" t="s">
        <v>383</v>
      </c>
    </row>
    <row r="490" spans="1:15" ht="18" hidden="1" customHeight="1" outlineLevel="1">
      <c r="A490" s="22">
        <v>514</v>
      </c>
      <c r="B490" s="70" t="s">
        <v>119</v>
      </c>
      <c r="C490" s="81">
        <v>44159</v>
      </c>
      <c r="D490" s="25" t="s">
        <v>372</v>
      </c>
      <c r="E490" s="71" t="s">
        <v>104</v>
      </c>
      <c r="F490" s="44" t="s">
        <v>442</v>
      </c>
      <c r="G490" s="71" t="s">
        <v>443</v>
      </c>
      <c r="H490" s="90" t="s">
        <v>444</v>
      </c>
      <c r="I490" s="26" t="s">
        <v>376</v>
      </c>
      <c r="J490" s="70">
        <v>2</v>
      </c>
      <c r="K490" s="73">
        <v>2600</v>
      </c>
      <c r="L490" s="74">
        <v>5200</v>
      </c>
      <c r="M490" s="31"/>
      <c r="N490" s="32">
        <v>44256</v>
      </c>
      <c r="O490" s="23" t="s">
        <v>379</v>
      </c>
    </row>
    <row r="491" spans="1:15" ht="18" hidden="1" customHeight="1" outlineLevel="1">
      <c r="A491" s="33">
        <v>515</v>
      </c>
      <c r="B491" s="75" t="s">
        <v>141</v>
      </c>
      <c r="C491" s="80">
        <v>44160</v>
      </c>
      <c r="D491" s="36" t="s">
        <v>372</v>
      </c>
      <c r="E491" s="76" t="s">
        <v>4</v>
      </c>
      <c r="F491" s="38" t="s">
        <v>32</v>
      </c>
      <c r="G491" s="76" t="s">
        <v>677</v>
      </c>
      <c r="H491" s="83" t="s">
        <v>446</v>
      </c>
      <c r="I491" s="45" t="s">
        <v>387</v>
      </c>
      <c r="J491" s="75">
        <v>2</v>
      </c>
      <c r="K491" s="78">
        <v>2120.71</v>
      </c>
      <c r="L491" s="79">
        <v>4241.42</v>
      </c>
      <c r="M491" s="42"/>
      <c r="N491" s="43">
        <v>44317</v>
      </c>
      <c r="O491" s="34" t="s">
        <v>383</v>
      </c>
    </row>
    <row r="492" spans="1:15" ht="18" hidden="1" customHeight="1" outlineLevel="1">
      <c r="A492" s="22">
        <v>520</v>
      </c>
      <c r="B492" s="70" t="s">
        <v>141</v>
      </c>
      <c r="C492" s="81">
        <v>44160</v>
      </c>
      <c r="D492" s="25" t="s">
        <v>372</v>
      </c>
      <c r="E492" s="71" t="s">
        <v>4</v>
      </c>
      <c r="F492" s="44" t="s">
        <v>32</v>
      </c>
      <c r="G492" s="71" t="s">
        <v>677</v>
      </c>
      <c r="H492" s="90" t="s">
        <v>446</v>
      </c>
      <c r="I492" s="26" t="s">
        <v>376</v>
      </c>
      <c r="J492" s="70">
        <v>1</v>
      </c>
      <c r="K492" s="73">
        <v>2600</v>
      </c>
      <c r="L492" s="74">
        <v>2600</v>
      </c>
      <c r="M492" s="31"/>
      <c r="N492" s="32">
        <v>44317</v>
      </c>
      <c r="O492" s="23" t="s">
        <v>379</v>
      </c>
    </row>
    <row r="493" spans="1:15" ht="18" hidden="1" customHeight="1" outlineLevel="1">
      <c r="A493" s="33">
        <v>522</v>
      </c>
      <c r="B493" s="98" t="s">
        <v>142</v>
      </c>
      <c r="C493" s="99">
        <v>44161</v>
      </c>
      <c r="D493" s="36" t="s">
        <v>372</v>
      </c>
      <c r="E493" s="100" t="s">
        <v>41</v>
      </c>
      <c r="F493" s="60" t="s">
        <v>373</v>
      </c>
      <c r="G493" s="100" t="s">
        <v>678</v>
      </c>
      <c r="H493" s="112" t="s">
        <v>375</v>
      </c>
      <c r="I493" s="45" t="s">
        <v>387</v>
      </c>
      <c r="J493" s="98">
        <v>4</v>
      </c>
      <c r="K493" s="101">
        <v>2120.71</v>
      </c>
      <c r="L493" s="102">
        <v>8482.84</v>
      </c>
      <c r="M493" s="42"/>
      <c r="N493" s="43">
        <v>44228</v>
      </c>
      <c r="O493" s="34" t="s">
        <v>383</v>
      </c>
    </row>
    <row r="494" spans="1:15" ht="18" hidden="1" customHeight="1" outlineLevel="1">
      <c r="A494" s="22">
        <v>523</v>
      </c>
      <c r="B494" s="70" t="s">
        <v>3</v>
      </c>
      <c r="C494" s="81">
        <v>44527</v>
      </c>
      <c r="D494" s="25" t="s">
        <v>372</v>
      </c>
      <c r="E494" s="71" t="s">
        <v>4</v>
      </c>
      <c r="F494" s="44" t="s">
        <v>32</v>
      </c>
      <c r="G494" s="71" t="s">
        <v>450</v>
      </c>
      <c r="H494" s="90" t="s">
        <v>451</v>
      </c>
      <c r="I494" s="48" t="s">
        <v>387</v>
      </c>
      <c r="J494" s="70">
        <v>2</v>
      </c>
      <c r="K494" s="73">
        <v>2120.71</v>
      </c>
      <c r="L494" s="74">
        <v>4241.42</v>
      </c>
      <c r="M494" s="31" t="s">
        <v>378</v>
      </c>
      <c r="N494" s="32">
        <v>44256</v>
      </c>
      <c r="O494" s="23" t="s">
        <v>383</v>
      </c>
    </row>
    <row r="495" spans="1:15" ht="18" hidden="1" customHeight="1" outlineLevel="1">
      <c r="A495" s="33">
        <v>524</v>
      </c>
      <c r="B495" s="75" t="s">
        <v>3</v>
      </c>
      <c r="C495" s="80">
        <v>44527</v>
      </c>
      <c r="D495" s="36" t="s">
        <v>372</v>
      </c>
      <c r="E495" s="76" t="s">
        <v>4</v>
      </c>
      <c r="F495" s="38" t="s">
        <v>32</v>
      </c>
      <c r="G495" s="76" t="s">
        <v>450</v>
      </c>
      <c r="H495" s="83" t="s">
        <v>451</v>
      </c>
      <c r="I495" s="37" t="s">
        <v>376</v>
      </c>
      <c r="J495" s="75">
        <v>1</v>
      </c>
      <c r="K495" s="78">
        <v>2600</v>
      </c>
      <c r="L495" s="79">
        <v>2600</v>
      </c>
      <c r="M495" s="42" t="s">
        <v>378</v>
      </c>
      <c r="N495" s="43">
        <v>44256</v>
      </c>
      <c r="O495" s="34" t="s">
        <v>379</v>
      </c>
    </row>
    <row r="496" spans="1:15" ht="18" hidden="1" customHeight="1" outlineLevel="1">
      <c r="A496" s="22">
        <v>529</v>
      </c>
      <c r="B496" s="70" t="s">
        <v>217</v>
      </c>
      <c r="C496" s="81">
        <v>44557</v>
      </c>
      <c r="D496" s="31" t="s">
        <v>599</v>
      </c>
      <c r="E496" s="71" t="s">
        <v>95</v>
      </c>
      <c r="F496" s="27" t="s">
        <v>592</v>
      </c>
      <c r="G496" s="71" t="s">
        <v>679</v>
      </c>
      <c r="H496" s="90" t="s">
        <v>680</v>
      </c>
      <c r="I496" s="26" t="s">
        <v>397</v>
      </c>
      <c r="J496" s="70">
        <v>1981</v>
      </c>
      <c r="K496" s="73">
        <v>19.059999999999999</v>
      </c>
      <c r="L496" s="74">
        <v>37757.86</v>
      </c>
      <c r="M496" s="31"/>
      <c r="N496" s="84">
        <v>44531</v>
      </c>
      <c r="O496" s="23" t="s">
        <v>398</v>
      </c>
    </row>
    <row r="497" spans="1:15" ht="18" hidden="1" customHeight="1" outlineLevel="1">
      <c r="A497" s="33">
        <v>530</v>
      </c>
      <c r="B497" s="75" t="s">
        <v>217</v>
      </c>
      <c r="C497" s="80">
        <v>44557</v>
      </c>
      <c r="D497" s="42" t="s">
        <v>599</v>
      </c>
      <c r="E497" s="76" t="s">
        <v>95</v>
      </c>
      <c r="F497" s="60" t="s">
        <v>592</v>
      </c>
      <c r="G497" s="76" t="s">
        <v>679</v>
      </c>
      <c r="H497" s="83" t="s">
        <v>680</v>
      </c>
      <c r="I497" s="37" t="s">
        <v>399</v>
      </c>
      <c r="J497" s="75">
        <v>677</v>
      </c>
      <c r="K497" s="78">
        <v>64.92</v>
      </c>
      <c r="L497" s="79">
        <v>43950.840000000004</v>
      </c>
      <c r="M497" s="42"/>
      <c r="N497" s="85">
        <v>44531</v>
      </c>
      <c r="O497" s="34" t="s">
        <v>400</v>
      </c>
    </row>
    <row r="498" spans="1:15" ht="18" hidden="1" customHeight="1" outlineLevel="1">
      <c r="A498" s="22">
        <v>531</v>
      </c>
      <c r="B498" s="70" t="s">
        <v>217</v>
      </c>
      <c r="C498" s="81">
        <v>44557</v>
      </c>
      <c r="D498" s="31" t="s">
        <v>599</v>
      </c>
      <c r="E498" s="71" t="s">
        <v>95</v>
      </c>
      <c r="F498" s="27" t="s">
        <v>592</v>
      </c>
      <c r="G498" s="71" t="s">
        <v>679</v>
      </c>
      <c r="H498" s="90" t="s">
        <v>680</v>
      </c>
      <c r="I498" s="26" t="s">
        <v>401</v>
      </c>
      <c r="J498" s="70">
        <v>85</v>
      </c>
      <c r="K498" s="73">
        <v>69.099999999999994</v>
      </c>
      <c r="L498" s="74">
        <v>5873.4999999999991</v>
      </c>
      <c r="M498" s="31"/>
      <c r="N498" s="84">
        <v>44531</v>
      </c>
      <c r="O498" s="23" t="s">
        <v>400</v>
      </c>
    </row>
    <row r="499" spans="1:15" ht="18" hidden="1" customHeight="1" outlineLevel="1">
      <c r="A499" s="33">
        <v>532</v>
      </c>
      <c r="B499" s="75" t="s">
        <v>217</v>
      </c>
      <c r="C499" s="80">
        <v>44557</v>
      </c>
      <c r="D499" s="42" t="s">
        <v>599</v>
      </c>
      <c r="E499" s="76" t="s">
        <v>95</v>
      </c>
      <c r="F499" s="60" t="s">
        <v>592</v>
      </c>
      <c r="G499" s="76" t="s">
        <v>679</v>
      </c>
      <c r="H499" s="83" t="s">
        <v>680</v>
      </c>
      <c r="I499" s="76" t="s">
        <v>562</v>
      </c>
      <c r="J499" s="75">
        <v>248</v>
      </c>
      <c r="K499" s="78">
        <v>15.91</v>
      </c>
      <c r="L499" s="79">
        <v>3945.68</v>
      </c>
      <c r="M499" s="42"/>
      <c r="N499" s="85">
        <v>44531</v>
      </c>
      <c r="O499" s="34" t="s">
        <v>400</v>
      </c>
    </row>
    <row r="500" spans="1:15" ht="18" hidden="1" customHeight="1" outlineLevel="1">
      <c r="A500" s="22">
        <v>533</v>
      </c>
      <c r="B500" s="70" t="s">
        <v>217</v>
      </c>
      <c r="C500" s="81">
        <v>44557</v>
      </c>
      <c r="D500" s="31" t="s">
        <v>599</v>
      </c>
      <c r="E500" s="71" t="s">
        <v>95</v>
      </c>
      <c r="F500" s="27" t="s">
        <v>592</v>
      </c>
      <c r="G500" s="71" t="s">
        <v>679</v>
      </c>
      <c r="H500" s="90" t="s">
        <v>680</v>
      </c>
      <c r="I500" s="71" t="s">
        <v>635</v>
      </c>
      <c r="J500" s="70">
        <v>54</v>
      </c>
      <c r="K500" s="73">
        <v>24.75</v>
      </c>
      <c r="L500" s="74">
        <v>1336.5</v>
      </c>
      <c r="M500" s="31"/>
      <c r="N500" s="84">
        <v>44531</v>
      </c>
      <c r="O500" s="23" t="s">
        <v>400</v>
      </c>
    </row>
    <row r="501" spans="1:15" ht="18" hidden="1" customHeight="1" outlineLevel="1">
      <c r="A501" s="33">
        <v>534</v>
      </c>
      <c r="B501" s="75" t="s">
        <v>217</v>
      </c>
      <c r="C501" s="80">
        <v>44557</v>
      </c>
      <c r="D501" s="42" t="s">
        <v>599</v>
      </c>
      <c r="E501" s="76" t="s">
        <v>95</v>
      </c>
      <c r="F501" s="60" t="s">
        <v>592</v>
      </c>
      <c r="G501" s="76" t="s">
        <v>679</v>
      </c>
      <c r="H501" s="83" t="s">
        <v>680</v>
      </c>
      <c r="I501" s="76" t="s">
        <v>636</v>
      </c>
      <c r="J501" s="75">
        <v>1354</v>
      </c>
      <c r="K501" s="78">
        <v>1.39</v>
      </c>
      <c r="L501" s="79">
        <v>1882.06</v>
      </c>
      <c r="M501" s="42"/>
      <c r="N501" s="85">
        <v>44531</v>
      </c>
      <c r="O501" s="34" t="s">
        <v>400</v>
      </c>
    </row>
    <row r="502" spans="1:15" ht="18" hidden="1" customHeight="1" outlineLevel="1">
      <c r="A502" s="22">
        <v>535</v>
      </c>
      <c r="B502" s="70" t="s">
        <v>217</v>
      </c>
      <c r="C502" s="81">
        <v>44557</v>
      </c>
      <c r="D502" s="31" t="s">
        <v>599</v>
      </c>
      <c r="E502" s="71" t="s">
        <v>95</v>
      </c>
      <c r="F502" s="27" t="s">
        <v>592</v>
      </c>
      <c r="G502" s="71" t="s">
        <v>681</v>
      </c>
      <c r="H502" s="90" t="s">
        <v>680</v>
      </c>
      <c r="I502" s="26" t="s">
        <v>397</v>
      </c>
      <c r="J502" s="92">
        <v>4067</v>
      </c>
      <c r="K502" s="73">
        <v>19.059999999999999</v>
      </c>
      <c r="L502" s="74">
        <v>77517.01999999999</v>
      </c>
      <c r="M502" s="31"/>
      <c r="N502" s="84">
        <v>44531</v>
      </c>
      <c r="O502" s="23" t="s">
        <v>398</v>
      </c>
    </row>
    <row r="503" spans="1:15" ht="18" hidden="1" customHeight="1" outlineLevel="1">
      <c r="A503" s="33">
        <v>536</v>
      </c>
      <c r="B503" s="75" t="s">
        <v>217</v>
      </c>
      <c r="C503" s="80">
        <v>44557</v>
      </c>
      <c r="D503" s="42" t="s">
        <v>599</v>
      </c>
      <c r="E503" s="76" t="s">
        <v>95</v>
      </c>
      <c r="F503" s="60" t="s">
        <v>592</v>
      </c>
      <c r="G503" s="76" t="s">
        <v>681</v>
      </c>
      <c r="H503" s="83" t="s">
        <v>680</v>
      </c>
      <c r="I503" s="37" t="s">
        <v>399</v>
      </c>
      <c r="J503" s="75">
        <v>2460</v>
      </c>
      <c r="K503" s="78">
        <v>64.92</v>
      </c>
      <c r="L503" s="79">
        <v>159703.20000000001</v>
      </c>
      <c r="M503" s="42"/>
      <c r="N503" s="85">
        <v>44531</v>
      </c>
      <c r="O503" s="34" t="s">
        <v>400</v>
      </c>
    </row>
    <row r="504" spans="1:15" ht="18" hidden="1" customHeight="1" outlineLevel="1">
      <c r="A504" s="22">
        <v>537</v>
      </c>
      <c r="B504" s="70" t="s">
        <v>217</v>
      </c>
      <c r="C504" s="81">
        <v>44557</v>
      </c>
      <c r="D504" s="31" t="s">
        <v>599</v>
      </c>
      <c r="E504" s="71" t="s">
        <v>95</v>
      </c>
      <c r="F504" s="27" t="s">
        <v>592</v>
      </c>
      <c r="G504" s="71" t="s">
        <v>681</v>
      </c>
      <c r="H504" s="90" t="s">
        <v>680</v>
      </c>
      <c r="I504" s="71" t="s">
        <v>562</v>
      </c>
      <c r="J504" s="70">
        <v>508</v>
      </c>
      <c r="K504" s="73">
        <v>15.91</v>
      </c>
      <c r="L504" s="74">
        <v>8082.28</v>
      </c>
      <c r="M504" s="31"/>
      <c r="N504" s="84">
        <v>44531</v>
      </c>
      <c r="O504" s="23" t="s">
        <v>400</v>
      </c>
    </row>
    <row r="505" spans="1:15" ht="18" hidden="1" customHeight="1" outlineLevel="1">
      <c r="A505" s="33">
        <v>538</v>
      </c>
      <c r="B505" s="75" t="s">
        <v>217</v>
      </c>
      <c r="C505" s="80">
        <v>44557</v>
      </c>
      <c r="D505" s="42" t="s">
        <v>599</v>
      </c>
      <c r="E505" s="76" t="s">
        <v>95</v>
      </c>
      <c r="F505" s="60" t="s">
        <v>592</v>
      </c>
      <c r="G505" s="76" t="s">
        <v>681</v>
      </c>
      <c r="H505" s="83" t="s">
        <v>680</v>
      </c>
      <c r="I505" s="37" t="s">
        <v>401</v>
      </c>
      <c r="J505" s="75">
        <v>307</v>
      </c>
      <c r="K505" s="78">
        <v>69.099999999999994</v>
      </c>
      <c r="L505" s="79">
        <v>21213.699999999997</v>
      </c>
      <c r="M505" s="42"/>
      <c r="N505" s="85">
        <v>44531</v>
      </c>
      <c r="O505" s="34" t="s">
        <v>400</v>
      </c>
    </row>
    <row r="506" spans="1:15" ht="18" hidden="1" customHeight="1" outlineLevel="1">
      <c r="A506" s="22">
        <v>539</v>
      </c>
      <c r="B506" s="70" t="s">
        <v>217</v>
      </c>
      <c r="C506" s="81">
        <v>44557</v>
      </c>
      <c r="D506" s="31" t="s">
        <v>599</v>
      </c>
      <c r="E506" s="71" t="s">
        <v>95</v>
      </c>
      <c r="F506" s="27" t="s">
        <v>592</v>
      </c>
      <c r="G506" s="71" t="s">
        <v>681</v>
      </c>
      <c r="H506" s="90" t="s">
        <v>680</v>
      </c>
      <c r="I506" s="71" t="s">
        <v>636</v>
      </c>
      <c r="J506" s="92">
        <v>4920</v>
      </c>
      <c r="K506" s="73">
        <v>1.39</v>
      </c>
      <c r="L506" s="74">
        <v>6838.7999999999993</v>
      </c>
      <c r="M506" s="31"/>
      <c r="N506" s="84">
        <v>44531</v>
      </c>
      <c r="O506" s="23" t="s">
        <v>400</v>
      </c>
    </row>
    <row r="507" spans="1:15" ht="18" hidden="1" customHeight="1" outlineLevel="1">
      <c r="A507" s="33">
        <v>540</v>
      </c>
      <c r="B507" s="75" t="s">
        <v>217</v>
      </c>
      <c r="C507" s="80">
        <v>44557</v>
      </c>
      <c r="D507" s="42" t="s">
        <v>599</v>
      </c>
      <c r="E507" s="76" t="s">
        <v>95</v>
      </c>
      <c r="F507" s="60" t="s">
        <v>592</v>
      </c>
      <c r="G507" s="76" t="s">
        <v>681</v>
      </c>
      <c r="H507" s="83" t="s">
        <v>680</v>
      </c>
      <c r="I507" s="76" t="s">
        <v>635</v>
      </c>
      <c r="J507" s="75">
        <v>80</v>
      </c>
      <c r="K507" s="78">
        <v>24.75</v>
      </c>
      <c r="L507" s="79">
        <v>1980</v>
      </c>
      <c r="M507" s="42"/>
      <c r="N507" s="85">
        <v>44531</v>
      </c>
      <c r="O507" s="34" t="s">
        <v>400</v>
      </c>
    </row>
    <row r="508" spans="1:15" ht="18" hidden="1" customHeight="1" outlineLevel="1">
      <c r="A508" s="22">
        <v>543</v>
      </c>
      <c r="B508" s="70" t="s">
        <v>143</v>
      </c>
      <c r="C508" s="81">
        <v>44193</v>
      </c>
      <c r="D508" s="25" t="s">
        <v>372</v>
      </c>
      <c r="E508" s="71" t="s">
        <v>41</v>
      </c>
      <c r="F508" s="27" t="s">
        <v>373</v>
      </c>
      <c r="G508" s="71" t="s">
        <v>454</v>
      </c>
      <c r="H508" s="90" t="s">
        <v>682</v>
      </c>
      <c r="I508" s="26" t="s">
        <v>376</v>
      </c>
      <c r="J508" s="70">
        <v>1</v>
      </c>
      <c r="K508" s="73">
        <v>2600</v>
      </c>
      <c r="L508" s="74">
        <v>2600</v>
      </c>
      <c r="M508" s="31"/>
      <c r="N508" s="113">
        <v>44583</v>
      </c>
      <c r="O508" s="23" t="s">
        <v>379</v>
      </c>
    </row>
    <row r="509" spans="1:15" ht="18" hidden="1" customHeight="1" outlineLevel="1">
      <c r="A509" s="33">
        <v>544</v>
      </c>
      <c r="B509" s="75" t="s">
        <v>143</v>
      </c>
      <c r="C509" s="80">
        <v>44193</v>
      </c>
      <c r="D509" s="36" t="s">
        <v>372</v>
      </c>
      <c r="E509" s="76" t="s">
        <v>41</v>
      </c>
      <c r="F509" s="60" t="s">
        <v>373</v>
      </c>
      <c r="G509" s="76" t="s">
        <v>454</v>
      </c>
      <c r="H509" s="83" t="s">
        <v>682</v>
      </c>
      <c r="I509" s="45" t="s">
        <v>387</v>
      </c>
      <c r="J509" s="75">
        <v>2</v>
      </c>
      <c r="K509" s="78">
        <v>2120.71</v>
      </c>
      <c r="L509" s="79">
        <v>4241.42</v>
      </c>
      <c r="M509" s="42"/>
      <c r="N509" s="85">
        <v>44583</v>
      </c>
      <c r="O509" s="34" t="s">
        <v>383</v>
      </c>
    </row>
    <row r="510" spans="1:15" ht="18" hidden="1" customHeight="1" outlineLevel="1">
      <c r="A510" s="22">
        <v>545</v>
      </c>
      <c r="B510" s="70" t="s">
        <v>217</v>
      </c>
      <c r="C510" s="81">
        <v>44557</v>
      </c>
      <c r="D510" s="31" t="s">
        <v>394</v>
      </c>
      <c r="E510" s="71" t="s">
        <v>95</v>
      </c>
      <c r="F510" s="27" t="s">
        <v>592</v>
      </c>
      <c r="G510" s="71" t="s">
        <v>683</v>
      </c>
      <c r="H510" s="90" t="s">
        <v>680</v>
      </c>
      <c r="I510" s="26" t="s">
        <v>397</v>
      </c>
      <c r="J510" s="70">
        <v>2883</v>
      </c>
      <c r="K510" s="73">
        <v>19.059999999999999</v>
      </c>
      <c r="L510" s="74">
        <v>54949.979999999996</v>
      </c>
      <c r="M510" s="31"/>
      <c r="N510" s="113">
        <v>44583</v>
      </c>
      <c r="O510" s="23" t="s">
        <v>398</v>
      </c>
    </row>
    <row r="511" spans="1:15" ht="18" hidden="1" customHeight="1" outlineLevel="1">
      <c r="A511" s="33">
        <v>546</v>
      </c>
      <c r="B511" s="75" t="s">
        <v>217</v>
      </c>
      <c r="C511" s="80">
        <v>44557</v>
      </c>
      <c r="D511" s="42" t="s">
        <v>394</v>
      </c>
      <c r="E511" s="76" t="s">
        <v>95</v>
      </c>
      <c r="F511" s="60" t="s">
        <v>592</v>
      </c>
      <c r="G511" s="76" t="s">
        <v>683</v>
      </c>
      <c r="H511" s="83" t="s">
        <v>680</v>
      </c>
      <c r="I511" s="37" t="s">
        <v>399</v>
      </c>
      <c r="J511" s="75">
        <v>2653</v>
      </c>
      <c r="K511" s="78">
        <v>64.92</v>
      </c>
      <c r="L511" s="79">
        <v>172232.76</v>
      </c>
      <c r="M511" s="42"/>
      <c r="N511" s="113">
        <v>44583</v>
      </c>
      <c r="O511" s="34" t="s">
        <v>400</v>
      </c>
    </row>
    <row r="512" spans="1:15" ht="18" hidden="1" customHeight="1" outlineLevel="1">
      <c r="A512" s="22">
        <v>547</v>
      </c>
      <c r="B512" s="70" t="s">
        <v>217</v>
      </c>
      <c r="C512" s="81">
        <v>44557</v>
      </c>
      <c r="D512" s="31" t="s">
        <v>394</v>
      </c>
      <c r="E512" s="71" t="s">
        <v>95</v>
      </c>
      <c r="F512" s="27" t="s">
        <v>592</v>
      </c>
      <c r="G512" s="71" t="s">
        <v>683</v>
      </c>
      <c r="H512" s="90" t="s">
        <v>680</v>
      </c>
      <c r="I512" s="71" t="s">
        <v>562</v>
      </c>
      <c r="J512" s="70">
        <v>361</v>
      </c>
      <c r="K512" s="73">
        <v>15.91</v>
      </c>
      <c r="L512" s="74">
        <v>5743.51</v>
      </c>
      <c r="M512" s="31"/>
      <c r="N512" s="113">
        <v>44583</v>
      </c>
      <c r="O512" s="23" t="s">
        <v>400</v>
      </c>
    </row>
    <row r="513" spans="1:15" ht="18" hidden="1" customHeight="1" outlineLevel="1">
      <c r="A513" s="114">
        <v>548</v>
      </c>
      <c r="B513" s="115" t="s">
        <v>217</v>
      </c>
      <c r="C513" s="116">
        <v>44557</v>
      </c>
      <c r="D513" s="117" t="s">
        <v>394</v>
      </c>
      <c r="E513" s="118" t="s">
        <v>95</v>
      </c>
      <c r="F513" s="119" t="s">
        <v>592</v>
      </c>
      <c r="G513" s="118" t="s">
        <v>683</v>
      </c>
      <c r="H513" s="120" t="s">
        <v>680</v>
      </c>
      <c r="I513" s="121" t="s">
        <v>401</v>
      </c>
      <c r="J513" s="115">
        <v>332</v>
      </c>
      <c r="K513" s="122">
        <v>69.099999999999994</v>
      </c>
      <c r="L513" s="123">
        <v>22941.199999999997</v>
      </c>
      <c r="M513" s="117"/>
      <c r="N513" s="124">
        <v>44583</v>
      </c>
      <c r="O513" s="125" t="s">
        <v>400</v>
      </c>
    </row>
    <row r="514" spans="1:15" ht="18" hidden="1" customHeight="1" outlineLevel="1">
      <c r="A514" s="22">
        <v>549</v>
      </c>
      <c r="B514" s="126" t="s">
        <v>217</v>
      </c>
      <c r="C514" s="127">
        <v>44557</v>
      </c>
      <c r="D514" s="67" t="s">
        <v>394</v>
      </c>
      <c r="E514" s="128" t="s">
        <v>95</v>
      </c>
      <c r="F514" s="129" t="s">
        <v>592</v>
      </c>
      <c r="G514" s="128" t="s">
        <v>683</v>
      </c>
      <c r="H514" s="130" t="s">
        <v>680</v>
      </c>
      <c r="I514" s="128" t="s">
        <v>635</v>
      </c>
      <c r="J514" s="126">
        <v>79</v>
      </c>
      <c r="K514" s="131">
        <v>24.75</v>
      </c>
      <c r="L514" s="132">
        <v>1955.25</v>
      </c>
      <c r="M514" s="67"/>
      <c r="N514" s="113">
        <v>44583</v>
      </c>
      <c r="O514" s="133" t="s">
        <v>400</v>
      </c>
    </row>
    <row r="515" spans="1:15" ht="18" hidden="1" customHeight="1" outlineLevel="1">
      <c r="A515" s="33">
        <v>550</v>
      </c>
      <c r="B515" s="75" t="s">
        <v>217</v>
      </c>
      <c r="C515" s="80">
        <v>44557</v>
      </c>
      <c r="D515" s="42" t="s">
        <v>394</v>
      </c>
      <c r="E515" s="76" t="s">
        <v>95</v>
      </c>
      <c r="F515" s="60" t="s">
        <v>592</v>
      </c>
      <c r="G515" s="76" t="s">
        <v>683</v>
      </c>
      <c r="H515" s="83" t="s">
        <v>680</v>
      </c>
      <c r="I515" s="76" t="s">
        <v>636</v>
      </c>
      <c r="J515" s="75">
        <v>5306</v>
      </c>
      <c r="K515" s="78">
        <v>1.39</v>
      </c>
      <c r="L515" s="79">
        <v>7375.3399999999992</v>
      </c>
      <c r="M515" s="42"/>
      <c r="N515" s="43">
        <v>44197</v>
      </c>
      <c r="O515" s="34" t="s">
        <v>400</v>
      </c>
    </row>
    <row r="516" spans="1:15" ht="18" hidden="1" customHeight="1" outlineLevel="1">
      <c r="A516" s="22">
        <v>551</v>
      </c>
      <c r="B516" s="70" t="s">
        <v>217</v>
      </c>
      <c r="C516" s="81">
        <v>44557</v>
      </c>
      <c r="D516" s="31" t="s">
        <v>394</v>
      </c>
      <c r="E516" s="71" t="s">
        <v>95</v>
      </c>
      <c r="F516" s="27" t="s">
        <v>592</v>
      </c>
      <c r="G516" s="71" t="s">
        <v>684</v>
      </c>
      <c r="H516" s="90" t="s">
        <v>685</v>
      </c>
      <c r="I516" s="26" t="s">
        <v>397</v>
      </c>
      <c r="J516" s="70">
        <v>6233</v>
      </c>
      <c r="K516" s="73">
        <v>19.059999999999999</v>
      </c>
      <c r="L516" s="74">
        <v>118800.98</v>
      </c>
      <c r="M516" s="31"/>
      <c r="N516" s="32">
        <v>44197</v>
      </c>
      <c r="O516" s="23" t="s">
        <v>398</v>
      </c>
    </row>
    <row r="517" spans="1:15" ht="18" hidden="1" customHeight="1" outlineLevel="1">
      <c r="A517" s="33">
        <v>552</v>
      </c>
      <c r="B517" s="75" t="s">
        <v>217</v>
      </c>
      <c r="C517" s="80">
        <v>44557</v>
      </c>
      <c r="D517" s="42" t="s">
        <v>394</v>
      </c>
      <c r="E517" s="76" t="s">
        <v>95</v>
      </c>
      <c r="F517" s="60" t="s">
        <v>592</v>
      </c>
      <c r="G517" s="76" t="s">
        <v>684</v>
      </c>
      <c r="H517" s="83" t="s">
        <v>685</v>
      </c>
      <c r="I517" s="37" t="s">
        <v>399</v>
      </c>
      <c r="J517" s="75">
        <v>5334</v>
      </c>
      <c r="K517" s="78">
        <v>64.92</v>
      </c>
      <c r="L517" s="79">
        <v>346283.28</v>
      </c>
      <c r="M517" s="42"/>
      <c r="N517" s="43">
        <v>44197</v>
      </c>
      <c r="O517" s="34" t="s">
        <v>400</v>
      </c>
    </row>
    <row r="518" spans="1:15" ht="18" hidden="1" customHeight="1" outlineLevel="1">
      <c r="A518" s="22">
        <v>553</v>
      </c>
      <c r="B518" s="70" t="s">
        <v>217</v>
      </c>
      <c r="C518" s="81">
        <v>44557</v>
      </c>
      <c r="D518" s="31" t="s">
        <v>394</v>
      </c>
      <c r="E518" s="71" t="s">
        <v>95</v>
      </c>
      <c r="F518" s="27" t="s">
        <v>592</v>
      </c>
      <c r="G518" s="71" t="s">
        <v>684</v>
      </c>
      <c r="H518" s="90" t="s">
        <v>685</v>
      </c>
      <c r="I518" s="26" t="s">
        <v>401</v>
      </c>
      <c r="J518" s="70">
        <v>667</v>
      </c>
      <c r="K518" s="73">
        <v>69.099999999999994</v>
      </c>
      <c r="L518" s="74">
        <v>46089.7</v>
      </c>
      <c r="M518" s="31"/>
      <c r="N518" s="32">
        <v>44197</v>
      </c>
      <c r="O518" s="23" t="s">
        <v>400</v>
      </c>
    </row>
    <row r="519" spans="1:15" ht="18" hidden="1" customHeight="1" outlineLevel="1">
      <c r="A519" s="33">
        <v>554</v>
      </c>
      <c r="B519" s="75" t="s">
        <v>217</v>
      </c>
      <c r="C519" s="80">
        <v>44557</v>
      </c>
      <c r="D519" s="42" t="s">
        <v>394</v>
      </c>
      <c r="E519" s="76" t="s">
        <v>95</v>
      </c>
      <c r="F519" s="60" t="s">
        <v>592</v>
      </c>
      <c r="G519" s="76" t="s">
        <v>684</v>
      </c>
      <c r="H519" s="83" t="s">
        <v>685</v>
      </c>
      <c r="I519" s="76" t="s">
        <v>562</v>
      </c>
      <c r="J519" s="75">
        <v>780</v>
      </c>
      <c r="K519" s="78">
        <v>15.91</v>
      </c>
      <c r="L519" s="79">
        <v>12409.8</v>
      </c>
      <c r="M519" s="42"/>
      <c r="N519" s="43">
        <v>44197</v>
      </c>
      <c r="O519" s="34" t="s">
        <v>400</v>
      </c>
    </row>
    <row r="520" spans="1:15" ht="18" hidden="1" customHeight="1" outlineLevel="1">
      <c r="A520" s="22">
        <v>555</v>
      </c>
      <c r="B520" s="134" t="s">
        <v>217</v>
      </c>
      <c r="C520" s="135">
        <v>44557</v>
      </c>
      <c r="D520" s="136" t="s">
        <v>394</v>
      </c>
      <c r="E520" s="137" t="s">
        <v>95</v>
      </c>
      <c r="F520" s="138" t="s">
        <v>592</v>
      </c>
      <c r="G520" s="137" t="s">
        <v>684</v>
      </c>
      <c r="H520" s="90" t="s">
        <v>685</v>
      </c>
      <c r="I520" s="71" t="s">
        <v>635</v>
      </c>
      <c r="J520" s="134">
        <v>170</v>
      </c>
      <c r="K520" s="139">
        <v>24.75</v>
      </c>
      <c r="L520" s="140">
        <v>4207.5</v>
      </c>
      <c r="M520" s="141"/>
      <c r="N520" s="32">
        <v>44197</v>
      </c>
      <c r="O520" s="142" t="s">
        <v>400</v>
      </c>
    </row>
    <row r="521" spans="1:15" ht="13.8" hidden="1" outlineLevel="1">
      <c r="A521" s="33">
        <v>556</v>
      </c>
      <c r="B521" s="75" t="s">
        <v>143</v>
      </c>
      <c r="C521" s="80">
        <v>44438</v>
      </c>
      <c r="D521" s="36" t="s">
        <v>372</v>
      </c>
      <c r="E521" s="76" t="s">
        <v>41</v>
      </c>
      <c r="F521" s="60" t="s">
        <v>63</v>
      </c>
      <c r="G521" s="76" t="s">
        <v>686</v>
      </c>
      <c r="H521" s="83" t="s">
        <v>598</v>
      </c>
      <c r="I521" s="45" t="s">
        <v>387</v>
      </c>
      <c r="J521" s="75">
        <v>2</v>
      </c>
      <c r="K521" s="78">
        <v>2120.71</v>
      </c>
      <c r="L521" s="143">
        <v>4241.42</v>
      </c>
      <c r="M521" s="111" t="s">
        <v>378</v>
      </c>
      <c r="N521" s="113">
        <v>44583</v>
      </c>
      <c r="O521" s="34" t="s">
        <v>383</v>
      </c>
    </row>
    <row r="522" spans="1:15" ht="13.8" hidden="1" outlineLevel="1">
      <c r="A522" s="22">
        <v>557</v>
      </c>
      <c r="B522" s="70" t="s">
        <v>143</v>
      </c>
      <c r="C522" s="81">
        <v>44438</v>
      </c>
      <c r="D522" s="25" t="s">
        <v>372</v>
      </c>
      <c r="E522" s="71" t="s">
        <v>41</v>
      </c>
      <c r="F522" s="27" t="s">
        <v>63</v>
      </c>
      <c r="G522" s="71" t="s">
        <v>686</v>
      </c>
      <c r="H522" s="90" t="s">
        <v>598</v>
      </c>
      <c r="I522" s="26" t="s">
        <v>376</v>
      </c>
      <c r="J522" s="70">
        <v>2</v>
      </c>
      <c r="K522" s="73">
        <v>3580</v>
      </c>
      <c r="L522" s="74">
        <v>7160</v>
      </c>
      <c r="M522" s="67" t="s">
        <v>378</v>
      </c>
      <c r="N522" s="113">
        <v>44583</v>
      </c>
      <c r="O522" s="23" t="s">
        <v>379</v>
      </c>
    </row>
    <row r="523" spans="1:15" ht="13.8" hidden="1" outlineLevel="1">
      <c r="A523" s="33">
        <v>558</v>
      </c>
      <c r="B523" s="75" t="s">
        <v>147</v>
      </c>
      <c r="C523" s="80">
        <v>44557</v>
      </c>
      <c r="D523" s="36" t="s">
        <v>372</v>
      </c>
      <c r="E523" s="76" t="s">
        <v>8</v>
      </c>
      <c r="F523" s="60" t="s">
        <v>75</v>
      </c>
      <c r="G523" s="76" t="s">
        <v>687</v>
      </c>
      <c r="H523" s="83" t="s">
        <v>688</v>
      </c>
      <c r="I523" s="45" t="s">
        <v>387</v>
      </c>
      <c r="J523" s="75">
        <v>4</v>
      </c>
      <c r="K523" s="78">
        <v>2120.71</v>
      </c>
      <c r="L523" s="79">
        <v>8482.84</v>
      </c>
      <c r="M523" s="111" t="s">
        <v>378</v>
      </c>
      <c r="N523" s="113">
        <v>44583</v>
      </c>
      <c r="O523" s="34" t="s">
        <v>383</v>
      </c>
    </row>
    <row r="524" spans="1:15" ht="13.8" hidden="1" outlineLevel="1">
      <c r="A524" s="22">
        <v>559</v>
      </c>
      <c r="B524" s="70" t="s">
        <v>147</v>
      </c>
      <c r="C524" s="81">
        <v>44557</v>
      </c>
      <c r="D524" s="25" t="s">
        <v>372</v>
      </c>
      <c r="E524" s="71" t="s">
        <v>8</v>
      </c>
      <c r="F524" s="27" t="s">
        <v>75</v>
      </c>
      <c r="G524" s="71" t="s">
        <v>687</v>
      </c>
      <c r="H524" s="90" t="s">
        <v>688</v>
      </c>
      <c r="I524" s="26" t="s">
        <v>376</v>
      </c>
      <c r="J524" s="70">
        <v>2</v>
      </c>
      <c r="K524" s="73">
        <v>3580</v>
      </c>
      <c r="L524" s="74">
        <v>7160</v>
      </c>
      <c r="M524" s="67" t="s">
        <v>378</v>
      </c>
      <c r="N524" s="113">
        <v>44583</v>
      </c>
      <c r="O524" s="23" t="s">
        <v>379</v>
      </c>
    </row>
    <row r="525" spans="1:15" ht="13.8" hidden="1" outlineLevel="1">
      <c r="A525" s="33">
        <v>560</v>
      </c>
      <c r="B525" s="75" t="s">
        <v>147</v>
      </c>
      <c r="C525" s="80">
        <v>44557</v>
      </c>
      <c r="D525" s="36" t="s">
        <v>372</v>
      </c>
      <c r="E525" s="76" t="s">
        <v>8</v>
      </c>
      <c r="F525" s="60" t="s">
        <v>75</v>
      </c>
      <c r="G525" s="76" t="s">
        <v>687</v>
      </c>
      <c r="H525" s="83" t="s">
        <v>688</v>
      </c>
      <c r="I525" s="37" t="s">
        <v>385</v>
      </c>
      <c r="J525" s="75">
        <v>2</v>
      </c>
      <c r="K525" s="78">
        <v>9586.34</v>
      </c>
      <c r="L525" s="79">
        <v>19172.68</v>
      </c>
      <c r="M525" s="111" t="s">
        <v>378</v>
      </c>
      <c r="N525" s="113">
        <v>44583</v>
      </c>
      <c r="O525" s="34" t="s">
        <v>383</v>
      </c>
    </row>
    <row r="526" spans="1:15" ht="13.8" hidden="1" outlineLevel="1">
      <c r="A526" s="22">
        <v>561</v>
      </c>
      <c r="B526" s="70" t="s">
        <v>147</v>
      </c>
      <c r="C526" s="81">
        <v>44557</v>
      </c>
      <c r="D526" s="25" t="s">
        <v>372</v>
      </c>
      <c r="E526" s="71" t="s">
        <v>8</v>
      </c>
      <c r="F526" s="27" t="s">
        <v>75</v>
      </c>
      <c r="G526" s="71" t="s">
        <v>687</v>
      </c>
      <c r="H526" s="90" t="s">
        <v>688</v>
      </c>
      <c r="I526" s="26" t="s">
        <v>424</v>
      </c>
      <c r="J526" s="70">
        <v>81</v>
      </c>
      <c r="K526" s="73">
        <v>18</v>
      </c>
      <c r="L526" s="74">
        <v>1458</v>
      </c>
      <c r="M526" s="67" t="s">
        <v>378</v>
      </c>
      <c r="N526" s="113">
        <v>44583</v>
      </c>
      <c r="O526" s="23" t="s">
        <v>426</v>
      </c>
    </row>
    <row r="527" spans="1:15" ht="13.8" hidden="1" outlineLevel="1">
      <c r="A527" s="33">
        <v>562</v>
      </c>
      <c r="B527" s="75" t="s">
        <v>228</v>
      </c>
      <c r="C527" s="80">
        <v>44552</v>
      </c>
      <c r="D527" s="36" t="s">
        <v>372</v>
      </c>
      <c r="E527" s="76" t="s">
        <v>41</v>
      </c>
      <c r="F527" s="60" t="s">
        <v>63</v>
      </c>
      <c r="G527" s="76" t="s">
        <v>689</v>
      </c>
      <c r="H527" s="83" t="s">
        <v>690</v>
      </c>
      <c r="I527" s="45" t="s">
        <v>387</v>
      </c>
      <c r="J527" s="75">
        <v>4</v>
      </c>
      <c r="K527" s="78">
        <v>2120.71</v>
      </c>
      <c r="L527" s="79">
        <v>8482.84</v>
      </c>
      <c r="M527" s="111" t="s">
        <v>378</v>
      </c>
      <c r="N527" s="85">
        <v>44593</v>
      </c>
      <c r="O527" s="34" t="s">
        <v>383</v>
      </c>
    </row>
    <row r="528" spans="1:15" ht="13.8" hidden="1" outlineLevel="1">
      <c r="A528" s="22">
        <v>563</v>
      </c>
      <c r="B528" s="70" t="s">
        <v>228</v>
      </c>
      <c r="C528" s="81">
        <v>44552</v>
      </c>
      <c r="D528" s="25" t="s">
        <v>372</v>
      </c>
      <c r="E528" s="71" t="s">
        <v>41</v>
      </c>
      <c r="F528" s="27" t="s">
        <v>63</v>
      </c>
      <c r="G528" s="71" t="s">
        <v>689</v>
      </c>
      <c r="H528" s="144" t="s">
        <v>690</v>
      </c>
      <c r="I528" s="26" t="s">
        <v>376</v>
      </c>
      <c r="J528" s="70">
        <v>2</v>
      </c>
      <c r="K528" s="73">
        <v>3580</v>
      </c>
      <c r="L528" s="74">
        <v>7160</v>
      </c>
      <c r="M528" s="67" t="s">
        <v>378</v>
      </c>
      <c r="N528" s="84">
        <v>44614</v>
      </c>
      <c r="O528" s="23" t="s">
        <v>379</v>
      </c>
    </row>
    <row r="529" spans="1:15" ht="13.8" hidden="1" outlineLevel="1">
      <c r="A529" s="33">
        <v>564</v>
      </c>
      <c r="B529" s="75" t="s">
        <v>285</v>
      </c>
      <c r="C529" s="80">
        <v>44550</v>
      </c>
      <c r="D529" s="36" t="s">
        <v>372</v>
      </c>
      <c r="E529" s="76" t="s">
        <v>104</v>
      </c>
      <c r="F529" s="60" t="s">
        <v>442</v>
      </c>
      <c r="G529" s="76" t="s">
        <v>691</v>
      </c>
      <c r="H529" s="83" t="s">
        <v>692</v>
      </c>
      <c r="I529" s="37" t="s">
        <v>382</v>
      </c>
      <c r="J529" s="75">
        <v>5</v>
      </c>
      <c r="K529" s="78">
        <v>3958.7</v>
      </c>
      <c r="L529" s="79">
        <v>19793.5</v>
      </c>
      <c r="M529" s="111" t="s">
        <v>378</v>
      </c>
      <c r="N529" s="85">
        <v>44614</v>
      </c>
      <c r="O529" s="34" t="s">
        <v>383</v>
      </c>
    </row>
    <row r="530" spans="1:15" ht="13.8" hidden="1" outlineLevel="1">
      <c r="A530" s="22">
        <v>565</v>
      </c>
      <c r="B530" s="70" t="s">
        <v>285</v>
      </c>
      <c r="C530" s="81">
        <v>44550</v>
      </c>
      <c r="D530" s="25" t="s">
        <v>372</v>
      </c>
      <c r="E530" s="71" t="s">
        <v>104</v>
      </c>
      <c r="F530" s="27" t="s">
        <v>442</v>
      </c>
      <c r="G530" s="71" t="s">
        <v>691</v>
      </c>
      <c r="H530" s="90" t="s">
        <v>692</v>
      </c>
      <c r="I530" s="26" t="s">
        <v>385</v>
      </c>
      <c r="J530" s="70">
        <v>6</v>
      </c>
      <c r="K530" s="73">
        <v>9586.34</v>
      </c>
      <c r="L530" s="74">
        <v>57518.04</v>
      </c>
      <c r="M530" s="67" t="s">
        <v>378</v>
      </c>
      <c r="N530" s="84">
        <v>44614</v>
      </c>
      <c r="O530" s="23" t="s">
        <v>383</v>
      </c>
    </row>
    <row r="531" spans="1:15" ht="13.8" hidden="1" outlineLevel="1">
      <c r="A531" s="33">
        <v>566</v>
      </c>
      <c r="B531" s="75" t="s">
        <v>147</v>
      </c>
      <c r="C531" s="80">
        <v>44557</v>
      </c>
      <c r="D531" s="36" t="s">
        <v>372</v>
      </c>
      <c r="E531" s="76" t="s">
        <v>8</v>
      </c>
      <c r="F531" s="60" t="s">
        <v>75</v>
      </c>
      <c r="G531" s="76" t="s">
        <v>693</v>
      </c>
      <c r="H531" s="83" t="s">
        <v>694</v>
      </c>
      <c r="I531" s="45" t="s">
        <v>387</v>
      </c>
      <c r="J531" s="75">
        <v>5</v>
      </c>
      <c r="K531" s="78">
        <v>2120.71</v>
      </c>
      <c r="L531" s="79">
        <v>10603.55</v>
      </c>
      <c r="M531" s="111" t="s">
        <v>378</v>
      </c>
      <c r="N531" s="85">
        <v>44614</v>
      </c>
      <c r="O531" s="34" t="s">
        <v>383</v>
      </c>
    </row>
    <row r="532" spans="1:15" ht="13.8" hidden="1" outlineLevel="1">
      <c r="A532" s="22">
        <v>567</v>
      </c>
      <c r="B532" s="70" t="s">
        <v>147</v>
      </c>
      <c r="C532" s="81">
        <v>44557</v>
      </c>
      <c r="D532" s="25" t="s">
        <v>372</v>
      </c>
      <c r="E532" s="71" t="s">
        <v>8</v>
      </c>
      <c r="F532" s="27" t="s">
        <v>75</v>
      </c>
      <c r="G532" s="71" t="s">
        <v>693</v>
      </c>
      <c r="H532" s="145" t="s">
        <v>694</v>
      </c>
      <c r="I532" s="26" t="s">
        <v>382</v>
      </c>
      <c r="J532" s="70">
        <v>15</v>
      </c>
      <c r="K532" s="73">
        <v>3958.7</v>
      </c>
      <c r="L532" s="74">
        <v>59380.5</v>
      </c>
      <c r="M532" s="67" t="s">
        <v>378</v>
      </c>
      <c r="N532" s="84">
        <v>44614</v>
      </c>
      <c r="O532" s="23" t="s">
        <v>383</v>
      </c>
    </row>
    <row r="533" spans="1:15" ht="13.8" hidden="1" outlineLevel="1">
      <c r="A533" s="33">
        <v>568</v>
      </c>
      <c r="B533" s="75" t="s">
        <v>147</v>
      </c>
      <c r="C533" s="80">
        <v>44557</v>
      </c>
      <c r="D533" s="36" t="s">
        <v>372</v>
      </c>
      <c r="E533" s="76" t="s">
        <v>8</v>
      </c>
      <c r="F533" s="60" t="s">
        <v>75</v>
      </c>
      <c r="G533" s="76" t="s">
        <v>693</v>
      </c>
      <c r="H533" s="146" t="s">
        <v>694</v>
      </c>
      <c r="I533" s="37" t="s">
        <v>384</v>
      </c>
      <c r="J533" s="75">
        <v>2</v>
      </c>
      <c r="K533" s="78">
        <v>6329.25</v>
      </c>
      <c r="L533" s="79">
        <v>12658.5</v>
      </c>
      <c r="M533" s="111" t="s">
        <v>378</v>
      </c>
      <c r="N533" s="85">
        <v>44614</v>
      </c>
      <c r="O533" s="34" t="s">
        <v>383</v>
      </c>
    </row>
    <row r="534" spans="1:15" ht="18" hidden="1" customHeight="1" outlineLevel="1">
      <c r="A534" s="22">
        <v>569</v>
      </c>
      <c r="B534" s="70" t="s">
        <v>217</v>
      </c>
      <c r="C534" s="81">
        <v>44609</v>
      </c>
      <c r="D534" s="31" t="s">
        <v>599</v>
      </c>
      <c r="E534" s="71" t="s">
        <v>95</v>
      </c>
      <c r="F534" s="27" t="s">
        <v>592</v>
      </c>
      <c r="G534" s="71" t="s">
        <v>695</v>
      </c>
      <c r="H534" s="90" t="s">
        <v>696</v>
      </c>
      <c r="I534" s="26" t="s">
        <v>399</v>
      </c>
      <c r="J534" s="70">
        <v>4240</v>
      </c>
      <c r="K534" s="73">
        <v>19.059999999999999</v>
      </c>
      <c r="L534" s="74">
        <v>80814.399999999994</v>
      </c>
      <c r="M534" s="67" t="s">
        <v>378</v>
      </c>
      <c r="N534" s="84">
        <v>44614</v>
      </c>
      <c r="O534" s="23" t="s">
        <v>398</v>
      </c>
    </row>
    <row r="535" spans="1:15" ht="13.8" hidden="1" outlineLevel="1">
      <c r="A535" s="33">
        <v>570</v>
      </c>
      <c r="B535" s="75" t="s">
        <v>217</v>
      </c>
      <c r="C535" s="80">
        <v>44609</v>
      </c>
      <c r="D535" s="42" t="s">
        <v>599</v>
      </c>
      <c r="E535" s="76" t="s">
        <v>95</v>
      </c>
      <c r="F535" s="60" t="s">
        <v>592</v>
      </c>
      <c r="G535" s="76" t="s">
        <v>695</v>
      </c>
      <c r="H535" s="146" t="s">
        <v>696</v>
      </c>
      <c r="I535" s="147"/>
      <c r="J535" s="75">
        <v>7464</v>
      </c>
      <c r="K535" s="78">
        <v>64.92</v>
      </c>
      <c r="L535" s="79">
        <v>484562.88</v>
      </c>
      <c r="M535" s="111" t="s">
        <v>378</v>
      </c>
      <c r="N535" s="85">
        <v>44614</v>
      </c>
      <c r="O535" s="34" t="s">
        <v>400</v>
      </c>
    </row>
    <row r="536" spans="1:15" ht="13.8" hidden="1" outlineLevel="1">
      <c r="A536" s="22">
        <v>571</v>
      </c>
      <c r="B536" s="70" t="s">
        <v>217</v>
      </c>
      <c r="C536" s="81">
        <v>44609</v>
      </c>
      <c r="D536" s="31" t="s">
        <v>599</v>
      </c>
      <c r="E536" s="71" t="s">
        <v>95</v>
      </c>
      <c r="F536" s="27" t="s">
        <v>592</v>
      </c>
      <c r="G536" s="71" t="s">
        <v>695</v>
      </c>
      <c r="H536" s="145" t="s">
        <v>696</v>
      </c>
      <c r="I536" s="26" t="s">
        <v>401</v>
      </c>
      <c r="J536" s="70">
        <v>933</v>
      </c>
      <c r="K536" s="73">
        <v>69.099999999999994</v>
      </c>
      <c r="L536" s="74">
        <v>64470.3</v>
      </c>
      <c r="M536" s="67" t="s">
        <v>378</v>
      </c>
      <c r="N536" s="84">
        <v>44614</v>
      </c>
      <c r="O536" s="23" t="s">
        <v>400</v>
      </c>
    </row>
    <row r="537" spans="1:15" ht="13.8" hidden="1" outlineLevel="1">
      <c r="A537" s="33">
        <v>572</v>
      </c>
      <c r="B537" s="75" t="s">
        <v>217</v>
      </c>
      <c r="C537" s="80">
        <v>44609</v>
      </c>
      <c r="D537" s="42" t="s">
        <v>599</v>
      </c>
      <c r="E537" s="76" t="s">
        <v>95</v>
      </c>
      <c r="F537" s="60" t="s">
        <v>592</v>
      </c>
      <c r="G537" s="76" t="s">
        <v>695</v>
      </c>
      <c r="H537" s="146" t="s">
        <v>696</v>
      </c>
      <c r="I537" s="76" t="s">
        <v>562</v>
      </c>
      <c r="J537" s="75">
        <v>530</v>
      </c>
      <c r="K537" s="78">
        <v>15.91</v>
      </c>
      <c r="L537" s="79">
        <v>8432.2999999999993</v>
      </c>
      <c r="M537" s="111" t="s">
        <v>378</v>
      </c>
      <c r="N537" s="85">
        <v>44614</v>
      </c>
      <c r="O537" s="34" t="s">
        <v>400</v>
      </c>
    </row>
    <row r="538" spans="1:15" ht="13.8" hidden="1" outlineLevel="1">
      <c r="A538" s="22">
        <v>573</v>
      </c>
      <c r="B538" s="70" t="s">
        <v>217</v>
      </c>
      <c r="C538" s="81">
        <v>44609</v>
      </c>
      <c r="D538" s="31" t="s">
        <v>599</v>
      </c>
      <c r="E538" s="71" t="s">
        <v>95</v>
      </c>
      <c r="F538" s="27" t="s">
        <v>592</v>
      </c>
      <c r="G538" s="71" t="s">
        <v>695</v>
      </c>
      <c r="H538" s="145" t="s">
        <v>696</v>
      </c>
      <c r="I538" s="71" t="s">
        <v>635</v>
      </c>
      <c r="J538" s="70">
        <v>109</v>
      </c>
      <c r="K538" s="73">
        <v>24.75</v>
      </c>
      <c r="L538" s="74">
        <v>2697.75</v>
      </c>
      <c r="M538" s="67" t="s">
        <v>378</v>
      </c>
      <c r="N538" s="84">
        <v>44614</v>
      </c>
      <c r="O538" s="23" t="s">
        <v>400</v>
      </c>
    </row>
    <row r="539" spans="1:15" ht="13.8" hidden="1" outlineLevel="1">
      <c r="A539" s="33">
        <v>574</v>
      </c>
      <c r="B539" s="75" t="s">
        <v>217</v>
      </c>
      <c r="C539" s="80">
        <v>44609</v>
      </c>
      <c r="D539" s="42" t="s">
        <v>599</v>
      </c>
      <c r="E539" s="76" t="s">
        <v>95</v>
      </c>
      <c r="F539" s="60" t="s">
        <v>592</v>
      </c>
      <c r="G539" s="76" t="s">
        <v>695</v>
      </c>
      <c r="H539" s="146" t="s">
        <v>696</v>
      </c>
      <c r="I539" s="76" t="s">
        <v>636</v>
      </c>
      <c r="J539" s="75">
        <v>11106</v>
      </c>
      <c r="K539" s="78">
        <v>1.39</v>
      </c>
      <c r="L539" s="79">
        <v>15437.34</v>
      </c>
      <c r="M539" s="111" t="s">
        <v>378</v>
      </c>
      <c r="N539" s="85">
        <v>44614</v>
      </c>
      <c r="O539" s="34" t="s">
        <v>400</v>
      </c>
    </row>
    <row r="540" spans="1:15" ht="13.8" hidden="1" outlineLevel="1">
      <c r="A540" s="22">
        <v>575</v>
      </c>
      <c r="B540" s="70" t="s">
        <v>345</v>
      </c>
      <c r="C540" s="81">
        <v>44609</v>
      </c>
      <c r="D540" s="31" t="s">
        <v>599</v>
      </c>
      <c r="E540" s="71" t="s">
        <v>48</v>
      </c>
      <c r="F540" s="27" t="s">
        <v>53</v>
      </c>
      <c r="G540" s="71" t="s">
        <v>697</v>
      </c>
      <c r="H540" s="90" t="s">
        <v>698</v>
      </c>
      <c r="I540" s="26" t="s">
        <v>397</v>
      </c>
      <c r="J540" s="70">
        <v>351</v>
      </c>
      <c r="K540" s="73">
        <v>19.059999999999999</v>
      </c>
      <c r="L540" s="74">
        <v>6690.06</v>
      </c>
      <c r="M540" s="67" t="s">
        <v>378</v>
      </c>
      <c r="N540" s="84">
        <v>44614</v>
      </c>
      <c r="O540" s="23" t="s">
        <v>398</v>
      </c>
    </row>
    <row r="541" spans="1:15" ht="13.8" hidden="1" outlineLevel="1">
      <c r="A541" s="33">
        <v>576</v>
      </c>
      <c r="B541" s="75" t="s">
        <v>345</v>
      </c>
      <c r="C541" s="80">
        <v>44609</v>
      </c>
      <c r="D541" s="42" t="s">
        <v>599</v>
      </c>
      <c r="E541" s="76" t="s">
        <v>48</v>
      </c>
      <c r="F541" s="60" t="s">
        <v>53</v>
      </c>
      <c r="G541" s="76" t="s">
        <v>697</v>
      </c>
      <c r="H541" s="146" t="s">
        <v>698</v>
      </c>
      <c r="I541" s="76" t="s">
        <v>635</v>
      </c>
      <c r="J541" s="75">
        <v>22</v>
      </c>
      <c r="K541" s="78">
        <v>24.75</v>
      </c>
      <c r="L541" s="79">
        <v>544.5</v>
      </c>
      <c r="M541" s="111" t="s">
        <v>378</v>
      </c>
      <c r="N541" s="85">
        <v>44614</v>
      </c>
      <c r="O541" s="34" t="s">
        <v>400</v>
      </c>
    </row>
    <row r="542" spans="1:15" ht="13.8" hidden="1" outlineLevel="1">
      <c r="A542" s="22">
        <v>577</v>
      </c>
      <c r="B542" s="70" t="s">
        <v>345</v>
      </c>
      <c r="C542" s="81">
        <v>44609</v>
      </c>
      <c r="D542" s="31" t="s">
        <v>599</v>
      </c>
      <c r="E542" s="71" t="s">
        <v>48</v>
      </c>
      <c r="F542" s="27" t="s">
        <v>53</v>
      </c>
      <c r="G542" s="71" t="s">
        <v>697</v>
      </c>
      <c r="H542" s="145" t="s">
        <v>698</v>
      </c>
      <c r="I542" s="26" t="s">
        <v>405</v>
      </c>
      <c r="J542" s="70">
        <v>14</v>
      </c>
      <c r="K542" s="73">
        <v>233.49</v>
      </c>
      <c r="L542" s="74">
        <v>3268.86</v>
      </c>
      <c r="M542" s="67" t="s">
        <v>432</v>
      </c>
      <c r="N542" s="84">
        <v>44614</v>
      </c>
      <c r="O542" s="23" t="s">
        <v>699</v>
      </c>
    </row>
    <row r="543" spans="1:15" ht="13.8" hidden="1" outlineLevel="1">
      <c r="A543" s="33">
        <v>578</v>
      </c>
      <c r="B543" s="75" t="s">
        <v>345</v>
      </c>
      <c r="C543" s="80">
        <v>44609</v>
      </c>
      <c r="D543" s="42" t="s">
        <v>599</v>
      </c>
      <c r="E543" s="76" t="s">
        <v>48</v>
      </c>
      <c r="F543" s="60" t="s">
        <v>53</v>
      </c>
      <c r="G543" s="76" t="s">
        <v>697</v>
      </c>
      <c r="H543" s="146" t="s">
        <v>698</v>
      </c>
      <c r="I543" s="37" t="s">
        <v>406</v>
      </c>
      <c r="J543" s="75">
        <v>14</v>
      </c>
      <c r="K543" s="78">
        <v>155.66</v>
      </c>
      <c r="L543" s="79">
        <v>2179.2399999999998</v>
      </c>
      <c r="M543" s="111" t="s">
        <v>432</v>
      </c>
      <c r="N543" s="85">
        <v>44614</v>
      </c>
      <c r="O543" s="34" t="s">
        <v>699</v>
      </c>
    </row>
    <row r="544" spans="1:15" ht="13.8" hidden="1" outlineLevel="1">
      <c r="A544" s="22">
        <v>579</v>
      </c>
      <c r="B544" s="70" t="s">
        <v>345</v>
      </c>
      <c r="C544" s="81">
        <v>44609</v>
      </c>
      <c r="D544" s="31" t="s">
        <v>599</v>
      </c>
      <c r="E544" s="71" t="s">
        <v>48</v>
      </c>
      <c r="F544" s="27" t="s">
        <v>53</v>
      </c>
      <c r="G544" s="71" t="s">
        <v>697</v>
      </c>
      <c r="H544" s="145" t="s">
        <v>698</v>
      </c>
      <c r="I544" s="26" t="s">
        <v>404</v>
      </c>
      <c r="J544" s="70">
        <v>1</v>
      </c>
      <c r="K544" s="73">
        <v>194.58</v>
      </c>
      <c r="L544" s="74">
        <v>194.58</v>
      </c>
      <c r="M544" s="67" t="s">
        <v>432</v>
      </c>
      <c r="N544" s="84">
        <v>44614</v>
      </c>
      <c r="O544" s="23" t="s">
        <v>699</v>
      </c>
    </row>
    <row r="545" spans="1:15" ht="13.8" hidden="1" outlineLevel="1">
      <c r="A545" s="33">
        <v>580</v>
      </c>
      <c r="B545" s="75" t="s">
        <v>345</v>
      </c>
      <c r="C545" s="80">
        <v>44609</v>
      </c>
      <c r="D545" s="42" t="s">
        <v>599</v>
      </c>
      <c r="E545" s="76" t="s">
        <v>48</v>
      </c>
      <c r="F545" s="60" t="s">
        <v>53</v>
      </c>
      <c r="G545" s="76" t="s">
        <v>697</v>
      </c>
      <c r="H545" s="146" t="s">
        <v>698</v>
      </c>
      <c r="I545" s="37" t="s">
        <v>402</v>
      </c>
      <c r="J545" s="75">
        <v>1</v>
      </c>
      <c r="K545" s="78">
        <v>155.66</v>
      </c>
      <c r="L545" s="79">
        <v>155.66</v>
      </c>
      <c r="M545" s="111" t="s">
        <v>432</v>
      </c>
      <c r="N545" s="85">
        <v>44614</v>
      </c>
      <c r="O545" s="34" t="s">
        <v>699</v>
      </c>
    </row>
    <row r="546" spans="1:15" ht="13.8" hidden="1" outlineLevel="1">
      <c r="A546" s="22">
        <v>581</v>
      </c>
      <c r="B546" s="70" t="s">
        <v>217</v>
      </c>
      <c r="C546" s="81">
        <v>44609</v>
      </c>
      <c r="D546" s="31" t="s">
        <v>599</v>
      </c>
      <c r="E546" s="71" t="s">
        <v>95</v>
      </c>
      <c r="F546" s="27" t="s">
        <v>592</v>
      </c>
      <c r="G546" s="71" t="s">
        <v>700</v>
      </c>
      <c r="H546" s="90" t="s">
        <v>701</v>
      </c>
      <c r="I546" s="26" t="s">
        <v>397</v>
      </c>
      <c r="J546" s="70">
        <v>2604</v>
      </c>
      <c r="K546" s="73">
        <v>19.059999999999999</v>
      </c>
      <c r="L546" s="74">
        <v>49632.24</v>
      </c>
      <c r="M546" s="67" t="s">
        <v>378</v>
      </c>
      <c r="N546" s="84">
        <v>44614</v>
      </c>
      <c r="O546" s="23" t="s">
        <v>398</v>
      </c>
    </row>
    <row r="547" spans="1:15" ht="13.8" hidden="1" outlineLevel="1">
      <c r="A547" s="33">
        <v>582</v>
      </c>
      <c r="B547" s="75" t="s">
        <v>217</v>
      </c>
      <c r="C547" s="80">
        <v>44609</v>
      </c>
      <c r="D547" s="42" t="s">
        <v>599</v>
      </c>
      <c r="E547" s="76" t="s">
        <v>95</v>
      </c>
      <c r="F547" s="60" t="s">
        <v>592</v>
      </c>
      <c r="G547" s="76" t="s">
        <v>700</v>
      </c>
      <c r="H547" s="146" t="s">
        <v>701</v>
      </c>
      <c r="I547" s="37" t="s">
        <v>399</v>
      </c>
      <c r="J547" s="75">
        <v>6281</v>
      </c>
      <c r="K547" s="78">
        <v>64.92</v>
      </c>
      <c r="L547" s="79">
        <v>407762.52</v>
      </c>
      <c r="M547" s="111" t="s">
        <v>378</v>
      </c>
      <c r="N547" s="85">
        <v>44614</v>
      </c>
      <c r="O547" s="34" t="s">
        <v>400</v>
      </c>
    </row>
    <row r="548" spans="1:15" ht="13.8" hidden="1" outlineLevel="1">
      <c r="A548" s="22">
        <v>583</v>
      </c>
      <c r="B548" s="70" t="s">
        <v>217</v>
      </c>
      <c r="C548" s="81">
        <v>44609</v>
      </c>
      <c r="D548" s="31" t="s">
        <v>599</v>
      </c>
      <c r="E548" s="71" t="s">
        <v>95</v>
      </c>
      <c r="F548" s="27" t="s">
        <v>592</v>
      </c>
      <c r="G548" s="71" t="s">
        <v>700</v>
      </c>
      <c r="H548" s="145" t="s">
        <v>701</v>
      </c>
      <c r="I548" s="71" t="s">
        <v>562</v>
      </c>
      <c r="J548" s="70">
        <v>667</v>
      </c>
      <c r="K548" s="73">
        <v>15.91</v>
      </c>
      <c r="L548" s="74">
        <v>10611.97</v>
      </c>
      <c r="M548" s="67" t="s">
        <v>378</v>
      </c>
      <c r="N548" s="84">
        <v>44614</v>
      </c>
      <c r="O548" s="23" t="s">
        <v>400</v>
      </c>
    </row>
    <row r="549" spans="1:15" ht="13.8" hidden="1" outlineLevel="1">
      <c r="A549" s="33">
        <v>584</v>
      </c>
      <c r="B549" s="75" t="s">
        <v>217</v>
      </c>
      <c r="C549" s="80">
        <v>44609</v>
      </c>
      <c r="D549" s="42" t="s">
        <v>599</v>
      </c>
      <c r="E549" s="76" t="s">
        <v>95</v>
      </c>
      <c r="F549" s="60" t="s">
        <v>592</v>
      </c>
      <c r="G549" s="76" t="s">
        <v>700</v>
      </c>
      <c r="H549" s="146" t="s">
        <v>701</v>
      </c>
      <c r="I549" s="37" t="s">
        <v>401</v>
      </c>
      <c r="J549" s="75">
        <v>565</v>
      </c>
      <c r="K549" s="78">
        <v>69.099999999999994</v>
      </c>
      <c r="L549" s="79">
        <v>39041.5</v>
      </c>
      <c r="M549" s="111" t="s">
        <v>378</v>
      </c>
      <c r="N549" s="85">
        <v>44614</v>
      </c>
      <c r="O549" s="34" t="s">
        <v>400</v>
      </c>
    </row>
    <row r="550" spans="1:15" ht="13.8" hidden="1" outlineLevel="1">
      <c r="A550" s="22">
        <v>585</v>
      </c>
      <c r="B550" s="70" t="s">
        <v>217</v>
      </c>
      <c r="C550" s="81">
        <v>44609</v>
      </c>
      <c r="D550" s="31" t="s">
        <v>599</v>
      </c>
      <c r="E550" s="71" t="s">
        <v>95</v>
      </c>
      <c r="F550" s="27" t="s">
        <v>592</v>
      </c>
      <c r="G550" s="71" t="s">
        <v>700</v>
      </c>
      <c r="H550" s="145" t="s">
        <v>701</v>
      </c>
      <c r="I550" s="71" t="s">
        <v>635</v>
      </c>
      <c r="J550" s="70">
        <v>70</v>
      </c>
      <c r="K550" s="73">
        <v>24.75</v>
      </c>
      <c r="L550" s="74">
        <v>1732.5</v>
      </c>
      <c r="M550" s="67" t="s">
        <v>378</v>
      </c>
      <c r="N550" s="32">
        <v>44228</v>
      </c>
      <c r="O550" s="23" t="s">
        <v>400</v>
      </c>
    </row>
    <row r="551" spans="1:15" ht="13.8" hidden="1" outlineLevel="1">
      <c r="A551" s="33">
        <v>586</v>
      </c>
      <c r="B551" s="75" t="s">
        <v>217</v>
      </c>
      <c r="C551" s="80">
        <v>44609</v>
      </c>
      <c r="D551" s="42" t="s">
        <v>599</v>
      </c>
      <c r="E551" s="76" t="s">
        <v>95</v>
      </c>
      <c r="F551" s="60" t="s">
        <v>592</v>
      </c>
      <c r="G551" s="76" t="s">
        <v>700</v>
      </c>
      <c r="H551" s="146" t="s">
        <v>701</v>
      </c>
      <c r="I551" s="76" t="s">
        <v>636</v>
      </c>
      <c r="J551" s="75">
        <v>8790</v>
      </c>
      <c r="K551" s="78">
        <v>1.39</v>
      </c>
      <c r="L551" s="79">
        <v>12218.1</v>
      </c>
      <c r="M551" s="111" t="s">
        <v>378</v>
      </c>
      <c r="N551" s="43">
        <v>44228</v>
      </c>
      <c r="O551" s="34" t="s">
        <v>400</v>
      </c>
    </row>
    <row r="552" spans="1:15" ht="13.8" hidden="1" outlineLevel="1">
      <c r="A552" s="22">
        <v>587</v>
      </c>
      <c r="B552" s="70" t="s">
        <v>256</v>
      </c>
      <c r="C552" s="81">
        <v>44564</v>
      </c>
      <c r="D552" s="25" t="s">
        <v>372</v>
      </c>
      <c r="E552" s="71" t="s">
        <v>37</v>
      </c>
      <c r="F552" s="27" t="s">
        <v>25</v>
      </c>
      <c r="G552" s="71" t="s">
        <v>702</v>
      </c>
      <c r="H552" s="90" t="s">
        <v>703</v>
      </c>
      <c r="I552" s="26" t="s">
        <v>382</v>
      </c>
      <c r="J552" s="70">
        <v>3</v>
      </c>
      <c r="K552" s="73">
        <v>3958.7</v>
      </c>
      <c r="L552" s="74">
        <v>11876.1</v>
      </c>
      <c r="M552" s="67" t="s">
        <v>378</v>
      </c>
      <c r="N552" s="84">
        <v>44614</v>
      </c>
      <c r="O552" s="23" t="s">
        <v>383</v>
      </c>
    </row>
    <row r="553" spans="1:15" ht="13.8" hidden="1" outlineLevel="1">
      <c r="A553" s="33">
        <v>588</v>
      </c>
      <c r="B553" s="75" t="s">
        <v>256</v>
      </c>
      <c r="C553" s="80">
        <v>44564</v>
      </c>
      <c r="D553" s="36" t="s">
        <v>372</v>
      </c>
      <c r="E553" s="76" t="s">
        <v>37</v>
      </c>
      <c r="F553" s="60" t="s">
        <v>25</v>
      </c>
      <c r="G553" s="76" t="s">
        <v>702</v>
      </c>
      <c r="H553" s="146" t="s">
        <v>703</v>
      </c>
      <c r="I553" s="37" t="s">
        <v>385</v>
      </c>
      <c r="J553" s="75">
        <v>1</v>
      </c>
      <c r="K553" s="78">
        <v>9586.34</v>
      </c>
      <c r="L553" s="79">
        <v>9586.34</v>
      </c>
      <c r="M553" s="111" t="s">
        <v>378</v>
      </c>
      <c r="N553" s="85">
        <v>44614</v>
      </c>
      <c r="O553" s="34" t="s">
        <v>383</v>
      </c>
    </row>
    <row r="554" spans="1:15" ht="13.8" hidden="1" outlineLevel="1">
      <c r="A554" s="22">
        <v>589</v>
      </c>
      <c r="B554" s="70" t="s">
        <v>256</v>
      </c>
      <c r="C554" s="81">
        <v>44564</v>
      </c>
      <c r="D554" s="25" t="s">
        <v>372</v>
      </c>
      <c r="E554" s="71" t="s">
        <v>37</v>
      </c>
      <c r="F554" s="27" t="s">
        <v>25</v>
      </c>
      <c r="G554" s="71" t="s">
        <v>702</v>
      </c>
      <c r="H554" s="145" t="s">
        <v>703</v>
      </c>
      <c r="I554" s="26" t="s">
        <v>384</v>
      </c>
      <c r="J554" s="70">
        <v>1</v>
      </c>
      <c r="K554" s="73">
        <v>6329.25</v>
      </c>
      <c r="L554" s="74">
        <v>6329.25</v>
      </c>
      <c r="M554" s="67" t="s">
        <v>378</v>
      </c>
      <c r="N554" s="84">
        <v>44614</v>
      </c>
      <c r="O554" s="23" t="s">
        <v>383</v>
      </c>
    </row>
    <row r="555" spans="1:15" ht="13.8" hidden="1" outlineLevel="1">
      <c r="A555" s="33">
        <v>590</v>
      </c>
      <c r="B555" s="75" t="s">
        <v>256</v>
      </c>
      <c r="C555" s="80">
        <v>44564</v>
      </c>
      <c r="D555" s="36" t="s">
        <v>372</v>
      </c>
      <c r="E555" s="76" t="s">
        <v>37</v>
      </c>
      <c r="F555" s="60" t="s">
        <v>25</v>
      </c>
      <c r="G555" s="76" t="s">
        <v>702</v>
      </c>
      <c r="H555" s="146" t="s">
        <v>703</v>
      </c>
      <c r="I555" s="37" t="s">
        <v>376</v>
      </c>
      <c r="J555" s="75">
        <v>1</v>
      </c>
      <c r="K555" s="78">
        <v>3580</v>
      </c>
      <c r="L555" s="79">
        <v>3580</v>
      </c>
      <c r="M555" s="111" t="s">
        <v>378</v>
      </c>
      <c r="N555" s="85">
        <v>44614</v>
      </c>
      <c r="O555" s="34" t="s">
        <v>379</v>
      </c>
    </row>
    <row r="556" spans="1:15" ht="13.8" hidden="1" outlineLevel="1">
      <c r="A556" s="22">
        <v>591</v>
      </c>
      <c r="B556" s="70" t="s">
        <v>256</v>
      </c>
      <c r="C556" s="81">
        <v>44564</v>
      </c>
      <c r="D556" s="25" t="s">
        <v>372</v>
      </c>
      <c r="E556" s="71" t="s">
        <v>37</v>
      </c>
      <c r="F556" s="27" t="s">
        <v>25</v>
      </c>
      <c r="G556" s="71" t="s">
        <v>702</v>
      </c>
      <c r="H556" s="145" t="s">
        <v>703</v>
      </c>
      <c r="I556" s="48" t="s">
        <v>387</v>
      </c>
      <c r="J556" s="70">
        <v>2</v>
      </c>
      <c r="K556" s="73">
        <v>2120.71</v>
      </c>
      <c r="L556" s="74">
        <v>4241.42</v>
      </c>
      <c r="M556" s="67" t="s">
        <v>378</v>
      </c>
      <c r="N556" s="84">
        <v>44614</v>
      </c>
      <c r="O556" s="23" t="s">
        <v>383</v>
      </c>
    </row>
    <row r="557" spans="1:15" ht="13.8" hidden="1" outlineLevel="1">
      <c r="A557" s="33">
        <v>592</v>
      </c>
      <c r="B557" s="75" t="s">
        <v>139</v>
      </c>
      <c r="C557" s="80">
        <v>44557</v>
      </c>
      <c r="D557" s="36" t="s">
        <v>372</v>
      </c>
      <c r="E557" s="76" t="s">
        <v>104</v>
      </c>
      <c r="F557" s="60" t="s">
        <v>442</v>
      </c>
      <c r="G557" s="76" t="s">
        <v>704</v>
      </c>
      <c r="H557" s="83" t="s">
        <v>705</v>
      </c>
      <c r="I557" s="45" t="s">
        <v>387</v>
      </c>
      <c r="J557" s="75">
        <v>4</v>
      </c>
      <c r="K557" s="78">
        <v>2120.71</v>
      </c>
      <c r="L557" s="79">
        <v>8482.84</v>
      </c>
      <c r="M557" s="111" t="s">
        <v>378</v>
      </c>
      <c r="N557" s="85">
        <v>44614</v>
      </c>
      <c r="O557" s="34" t="s">
        <v>383</v>
      </c>
    </row>
    <row r="558" spans="1:15" ht="13.8" hidden="1" outlineLevel="1">
      <c r="A558" s="22">
        <v>593</v>
      </c>
      <c r="B558" s="70" t="s">
        <v>139</v>
      </c>
      <c r="C558" s="81">
        <v>44557</v>
      </c>
      <c r="D558" s="25" t="s">
        <v>372</v>
      </c>
      <c r="E558" s="71" t="s">
        <v>104</v>
      </c>
      <c r="F558" s="27" t="s">
        <v>442</v>
      </c>
      <c r="G558" s="71" t="s">
        <v>704</v>
      </c>
      <c r="H558" s="145" t="s">
        <v>705</v>
      </c>
      <c r="I558" s="26" t="s">
        <v>376</v>
      </c>
      <c r="J558" s="70">
        <v>2</v>
      </c>
      <c r="K558" s="73">
        <v>3580</v>
      </c>
      <c r="L558" s="74">
        <v>7160</v>
      </c>
      <c r="M558" s="67" t="s">
        <v>378</v>
      </c>
      <c r="N558" s="84">
        <v>44614</v>
      </c>
      <c r="O558" s="23" t="s">
        <v>379</v>
      </c>
    </row>
    <row r="559" spans="1:15" ht="13.8" hidden="1" outlineLevel="1">
      <c r="A559" s="33">
        <v>594</v>
      </c>
      <c r="B559" s="75" t="s">
        <v>210</v>
      </c>
      <c r="C559" s="80">
        <v>44614</v>
      </c>
      <c r="D559" s="42" t="s">
        <v>599</v>
      </c>
      <c r="E559" s="76" t="s">
        <v>77</v>
      </c>
      <c r="F559" s="60" t="s">
        <v>14</v>
      </c>
      <c r="G559" s="76" t="s">
        <v>706</v>
      </c>
      <c r="H559" s="83" t="s">
        <v>707</v>
      </c>
      <c r="I559" s="37" t="s">
        <v>397</v>
      </c>
      <c r="J559" s="75">
        <v>1093</v>
      </c>
      <c r="K559" s="78">
        <v>19.059999999999999</v>
      </c>
      <c r="L559" s="79">
        <v>20832.580000000002</v>
      </c>
      <c r="M559" s="111" t="s">
        <v>378</v>
      </c>
      <c r="N559" s="85">
        <v>44614</v>
      </c>
      <c r="O559" s="34" t="s">
        <v>398</v>
      </c>
    </row>
    <row r="560" spans="1:15" ht="13.8" hidden="1" outlineLevel="1">
      <c r="A560" s="22">
        <v>595</v>
      </c>
      <c r="B560" s="70" t="s">
        <v>210</v>
      </c>
      <c r="C560" s="81">
        <v>44614</v>
      </c>
      <c r="D560" s="31" t="s">
        <v>599</v>
      </c>
      <c r="E560" s="71" t="s">
        <v>77</v>
      </c>
      <c r="F560" s="27" t="s">
        <v>14</v>
      </c>
      <c r="G560" s="71" t="s">
        <v>706</v>
      </c>
      <c r="H560" s="145" t="s">
        <v>707</v>
      </c>
      <c r="I560" s="26" t="s">
        <v>399</v>
      </c>
      <c r="J560" s="70">
        <v>271</v>
      </c>
      <c r="K560" s="73">
        <v>64.92</v>
      </c>
      <c r="L560" s="74">
        <v>17593.32</v>
      </c>
      <c r="M560" s="67" t="s">
        <v>378</v>
      </c>
      <c r="N560" s="84">
        <v>44614</v>
      </c>
      <c r="O560" s="23" t="s">
        <v>400</v>
      </c>
    </row>
    <row r="561" spans="1:15" ht="13.8" hidden="1" outlineLevel="1">
      <c r="A561" s="33">
        <v>596</v>
      </c>
      <c r="B561" s="75" t="s">
        <v>184</v>
      </c>
      <c r="C561" s="80">
        <v>44546</v>
      </c>
      <c r="D561" s="36" t="s">
        <v>372</v>
      </c>
      <c r="E561" s="76" t="s">
        <v>104</v>
      </c>
      <c r="F561" s="60" t="s">
        <v>442</v>
      </c>
      <c r="G561" s="76" t="s">
        <v>708</v>
      </c>
      <c r="H561" s="83" t="s">
        <v>709</v>
      </c>
      <c r="I561" s="37" t="s">
        <v>382</v>
      </c>
      <c r="J561" s="75">
        <v>4</v>
      </c>
      <c r="K561" s="78">
        <v>3958.7</v>
      </c>
      <c r="L561" s="79">
        <v>15834.8</v>
      </c>
      <c r="M561" s="111" t="s">
        <v>378</v>
      </c>
      <c r="N561" s="85">
        <v>44642</v>
      </c>
      <c r="O561" s="34" t="s">
        <v>383</v>
      </c>
    </row>
    <row r="562" spans="1:15" ht="13.8" hidden="1" outlineLevel="1">
      <c r="A562" s="22">
        <v>597</v>
      </c>
      <c r="B562" s="70" t="s">
        <v>184</v>
      </c>
      <c r="C562" s="81">
        <v>44546</v>
      </c>
      <c r="D562" s="25" t="s">
        <v>372</v>
      </c>
      <c r="E562" s="71" t="s">
        <v>104</v>
      </c>
      <c r="F562" s="27" t="s">
        <v>442</v>
      </c>
      <c r="G562" s="71" t="s">
        <v>708</v>
      </c>
      <c r="H562" s="90" t="s">
        <v>709</v>
      </c>
      <c r="I562" s="48" t="s">
        <v>387</v>
      </c>
      <c r="J562" s="70">
        <v>5</v>
      </c>
      <c r="K562" s="73">
        <v>2120.71</v>
      </c>
      <c r="L562" s="74">
        <v>10603.55</v>
      </c>
      <c r="M562" s="67" t="s">
        <v>378</v>
      </c>
      <c r="N562" s="84">
        <v>44642</v>
      </c>
      <c r="O562" s="23" t="s">
        <v>383</v>
      </c>
    </row>
    <row r="563" spans="1:15" ht="13.8" hidden="1" outlineLevel="1">
      <c r="A563" s="33">
        <v>598</v>
      </c>
      <c r="B563" s="75" t="s">
        <v>184</v>
      </c>
      <c r="C563" s="80">
        <v>44546</v>
      </c>
      <c r="D563" s="36" t="s">
        <v>372</v>
      </c>
      <c r="E563" s="76" t="s">
        <v>104</v>
      </c>
      <c r="F563" s="60" t="s">
        <v>442</v>
      </c>
      <c r="G563" s="76" t="s">
        <v>710</v>
      </c>
      <c r="H563" s="146" t="s">
        <v>709</v>
      </c>
      <c r="I563" s="37" t="s">
        <v>376</v>
      </c>
      <c r="J563" s="75">
        <v>1</v>
      </c>
      <c r="K563" s="78">
        <v>3580</v>
      </c>
      <c r="L563" s="79">
        <v>3580</v>
      </c>
      <c r="M563" s="111" t="s">
        <v>378</v>
      </c>
      <c r="N563" s="85">
        <v>44642</v>
      </c>
      <c r="O563" s="34" t="s">
        <v>379</v>
      </c>
    </row>
    <row r="564" spans="1:15" ht="13.8" hidden="1" outlineLevel="1">
      <c r="A564" s="22">
        <v>599</v>
      </c>
      <c r="B564" s="70" t="s">
        <v>217</v>
      </c>
      <c r="C564" s="81">
        <v>44609</v>
      </c>
      <c r="D564" s="31" t="s">
        <v>599</v>
      </c>
      <c r="E564" s="71" t="s">
        <v>95</v>
      </c>
      <c r="F564" s="27" t="s">
        <v>592</v>
      </c>
      <c r="G564" s="71" t="s">
        <v>710</v>
      </c>
      <c r="H564" s="90" t="s">
        <v>711</v>
      </c>
      <c r="I564" s="26" t="s">
        <v>397</v>
      </c>
      <c r="J564" s="70">
        <v>1604</v>
      </c>
      <c r="K564" s="73">
        <v>19.059999999999999</v>
      </c>
      <c r="L564" s="74">
        <v>30572.240000000002</v>
      </c>
      <c r="M564" s="67" t="s">
        <v>378</v>
      </c>
      <c r="N564" s="84">
        <v>44614</v>
      </c>
      <c r="O564" s="23" t="s">
        <v>398</v>
      </c>
    </row>
    <row r="565" spans="1:15" ht="13.8" hidden="1" outlineLevel="1">
      <c r="A565" s="33">
        <v>600</v>
      </c>
      <c r="B565" s="75" t="s">
        <v>217</v>
      </c>
      <c r="C565" s="80">
        <v>44609</v>
      </c>
      <c r="D565" s="42" t="s">
        <v>599</v>
      </c>
      <c r="E565" s="76" t="s">
        <v>95</v>
      </c>
      <c r="F565" s="60" t="s">
        <v>592</v>
      </c>
      <c r="G565" s="76" t="s">
        <v>710</v>
      </c>
      <c r="H565" s="83" t="s">
        <v>711</v>
      </c>
      <c r="I565" s="37" t="s">
        <v>399</v>
      </c>
      <c r="J565" s="75">
        <v>3514</v>
      </c>
      <c r="K565" s="78">
        <v>64.92</v>
      </c>
      <c r="L565" s="79">
        <v>228128.88</v>
      </c>
      <c r="M565" s="111" t="s">
        <v>378</v>
      </c>
      <c r="N565" s="85">
        <v>44614</v>
      </c>
      <c r="O565" s="34" t="s">
        <v>400</v>
      </c>
    </row>
    <row r="566" spans="1:15" ht="13.8" hidden="1" outlineLevel="1">
      <c r="A566" s="22">
        <v>601</v>
      </c>
      <c r="B566" s="70" t="s">
        <v>217</v>
      </c>
      <c r="C566" s="81">
        <v>44609</v>
      </c>
      <c r="D566" s="31" t="s">
        <v>599</v>
      </c>
      <c r="E566" s="71" t="s">
        <v>95</v>
      </c>
      <c r="F566" s="27" t="s">
        <v>592</v>
      </c>
      <c r="G566" s="71" t="s">
        <v>710</v>
      </c>
      <c r="H566" s="90" t="s">
        <v>711</v>
      </c>
      <c r="I566" s="71" t="s">
        <v>562</v>
      </c>
      <c r="J566" s="70">
        <v>155</v>
      </c>
      <c r="K566" s="73">
        <v>15.91</v>
      </c>
      <c r="L566" s="74">
        <v>2466.0500000000002</v>
      </c>
      <c r="M566" s="67" t="s">
        <v>378</v>
      </c>
      <c r="N566" s="84">
        <v>44614</v>
      </c>
      <c r="O566" s="23" t="s">
        <v>400</v>
      </c>
    </row>
    <row r="567" spans="1:15" ht="13.8" hidden="1" outlineLevel="1">
      <c r="A567" s="33">
        <v>602</v>
      </c>
      <c r="B567" s="75" t="s">
        <v>217</v>
      </c>
      <c r="C567" s="80">
        <v>44609</v>
      </c>
      <c r="D567" s="42" t="s">
        <v>599</v>
      </c>
      <c r="E567" s="76" t="s">
        <v>95</v>
      </c>
      <c r="F567" s="60" t="s">
        <v>592</v>
      </c>
      <c r="G567" s="76" t="s">
        <v>710</v>
      </c>
      <c r="H567" s="83" t="s">
        <v>711</v>
      </c>
      <c r="I567" s="37" t="s">
        <v>401</v>
      </c>
      <c r="J567" s="75">
        <v>294</v>
      </c>
      <c r="K567" s="78">
        <v>69.099999999999994</v>
      </c>
      <c r="L567" s="79">
        <v>20315.400000000001</v>
      </c>
      <c r="M567" s="111" t="s">
        <v>378</v>
      </c>
      <c r="N567" s="85">
        <v>44614</v>
      </c>
      <c r="O567" s="34" t="s">
        <v>400</v>
      </c>
    </row>
    <row r="568" spans="1:15" ht="13.8" hidden="1" outlineLevel="1">
      <c r="A568" s="22">
        <v>603</v>
      </c>
      <c r="B568" s="70" t="s">
        <v>217</v>
      </c>
      <c r="C568" s="81">
        <v>44609</v>
      </c>
      <c r="D568" s="31" t="s">
        <v>599</v>
      </c>
      <c r="E568" s="71" t="s">
        <v>95</v>
      </c>
      <c r="F568" s="27" t="s">
        <v>592</v>
      </c>
      <c r="G568" s="71" t="s">
        <v>710</v>
      </c>
      <c r="H568" s="90" t="s">
        <v>711</v>
      </c>
      <c r="I568" s="71" t="s">
        <v>635</v>
      </c>
      <c r="J568" s="70">
        <v>46</v>
      </c>
      <c r="K568" s="73">
        <v>24.75</v>
      </c>
      <c r="L568" s="74">
        <v>1138.5</v>
      </c>
      <c r="M568" s="67" t="s">
        <v>378</v>
      </c>
      <c r="N568" s="84">
        <v>44614</v>
      </c>
      <c r="O568" s="23" t="s">
        <v>400</v>
      </c>
    </row>
    <row r="569" spans="1:15" ht="13.8" hidden="1" outlineLevel="1">
      <c r="A569" s="33">
        <v>604</v>
      </c>
      <c r="B569" s="75" t="s">
        <v>217</v>
      </c>
      <c r="C569" s="80">
        <v>44609</v>
      </c>
      <c r="D569" s="42" t="s">
        <v>599</v>
      </c>
      <c r="E569" s="76" t="s">
        <v>95</v>
      </c>
      <c r="F569" s="60" t="s">
        <v>592</v>
      </c>
      <c r="G569" s="76" t="s">
        <v>710</v>
      </c>
      <c r="H569" s="83" t="s">
        <v>711</v>
      </c>
      <c r="I569" s="76" t="s">
        <v>636</v>
      </c>
      <c r="J569" s="75">
        <v>4909</v>
      </c>
      <c r="K569" s="78">
        <v>1.39</v>
      </c>
      <c r="L569" s="79">
        <v>6823.51</v>
      </c>
      <c r="M569" s="111" t="s">
        <v>378</v>
      </c>
      <c r="N569" s="85">
        <v>44614</v>
      </c>
      <c r="O569" s="34" t="s">
        <v>400</v>
      </c>
    </row>
    <row r="570" spans="1:15" ht="13.8" hidden="1" outlineLevel="1">
      <c r="A570" s="22">
        <v>605</v>
      </c>
      <c r="B570" s="70" t="s">
        <v>309</v>
      </c>
      <c r="C570" s="81">
        <v>44559</v>
      </c>
      <c r="D570" s="25" t="s">
        <v>372</v>
      </c>
      <c r="E570" s="71" t="s">
        <v>41</v>
      </c>
      <c r="F570" s="27" t="s">
        <v>63</v>
      </c>
      <c r="G570" s="71" t="s">
        <v>712</v>
      </c>
      <c r="H570" s="90" t="s">
        <v>713</v>
      </c>
      <c r="I570" s="26" t="s">
        <v>385</v>
      </c>
      <c r="J570" s="70">
        <v>33</v>
      </c>
      <c r="K570" s="73">
        <v>9586.34</v>
      </c>
      <c r="L570" s="74">
        <v>316349.21999999997</v>
      </c>
      <c r="M570" s="67" t="s">
        <v>378</v>
      </c>
      <c r="N570" s="84">
        <v>44614</v>
      </c>
      <c r="O570" s="23" t="s">
        <v>383</v>
      </c>
    </row>
    <row r="571" spans="1:15" ht="13.8" hidden="1" outlineLevel="1">
      <c r="A571" s="33">
        <v>606</v>
      </c>
      <c r="B571" s="75" t="s">
        <v>309</v>
      </c>
      <c r="C571" s="80">
        <v>44559</v>
      </c>
      <c r="D571" s="36" t="s">
        <v>372</v>
      </c>
      <c r="E571" s="76" t="s">
        <v>41</v>
      </c>
      <c r="F571" s="60" t="s">
        <v>63</v>
      </c>
      <c r="G571" s="76" t="s">
        <v>712</v>
      </c>
      <c r="H571" s="83" t="s">
        <v>713</v>
      </c>
      <c r="I571" s="45" t="s">
        <v>387</v>
      </c>
      <c r="J571" s="75">
        <v>2</v>
      </c>
      <c r="K571" s="78">
        <v>2120.71</v>
      </c>
      <c r="L571" s="79">
        <v>4241.42</v>
      </c>
      <c r="M571" s="111" t="s">
        <v>378</v>
      </c>
      <c r="N571" s="85">
        <v>44614</v>
      </c>
      <c r="O571" s="34" t="s">
        <v>383</v>
      </c>
    </row>
    <row r="572" spans="1:15" ht="13.8" hidden="1" outlineLevel="1">
      <c r="A572" s="22">
        <v>607</v>
      </c>
      <c r="B572" s="70" t="s">
        <v>309</v>
      </c>
      <c r="C572" s="81">
        <v>44559</v>
      </c>
      <c r="D572" s="25" t="s">
        <v>372</v>
      </c>
      <c r="E572" s="71" t="s">
        <v>41</v>
      </c>
      <c r="F572" s="27" t="s">
        <v>63</v>
      </c>
      <c r="G572" s="71" t="s">
        <v>712</v>
      </c>
      <c r="H572" s="90" t="s">
        <v>713</v>
      </c>
      <c r="I572" s="26" t="s">
        <v>376</v>
      </c>
      <c r="J572" s="70">
        <v>1</v>
      </c>
      <c r="K572" s="73">
        <v>3580</v>
      </c>
      <c r="L572" s="74">
        <v>3580</v>
      </c>
      <c r="M572" s="67" t="s">
        <v>378</v>
      </c>
      <c r="N572" s="84">
        <v>44614</v>
      </c>
      <c r="O572" s="23" t="s">
        <v>379</v>
      </c>
    </row>
    <row r="573" spans="1:15" ht="13.8" hidden="1" outlineLevel="1">
      <c r="A573" s="33">
        <v>608</v>
      </c>
      <c r="B573" s="75" t="s">
        <v>217</v>
      </c>
      <c r="C573" s="80">
        <v>44609</v>
      </c>
      <c r="D573" s="42" t="s">
        <v>599</v>
      </c>
      <c r="E573" s="76" t="s">
        <v>95</v>
      </c>
      <c r="F573" s="60" t="s">
        <v>592</v>
      </c>
      <c r="G573" s="76" t="s">
        <v>714</v>
      </c>
      <c r="H573" s="83" t="s">
        <v>715</v>
      </c>
      <c r="I573" s="37" t="s">
        <v>397</v>
      </c>
      <c r="J573" s="75">
        <v>5096</v>
      </c>
      <c r="K573" s="78">
        <v>19.059999999999999</v>
      </c>
      <c r="L573" s="79">
        <v>97129.76</v>
      </c>
      <c r="M573" s="111" t="s">
        <v>378</v>
      </c>
      <c r="N573" s="85">
        <v>44614</v>
      </c>
      <c r="O573" s="34" t="s">
        <v>398</v>
      </c>
    </row>
    <row r="574" spans="1:15" ht="13.8" hidden="1" outlineLevel="1">
      <c r="A574" s="22">
        <v>609</v>
      </c>
      <c r="B574" s="70" t="s">
        <v>217</v>
      </c>
      <c r="C574" s="81">
        <v>44609</v>
      </c>
      <c r="D574" s="31" t="s">
        <v>599</v>
      </c>
      <c r="E574" s="71" t="s">
        <v>95</v>
      </c>
      <c r="F574" s="27" t="s">
        <v>592</v>
      </c>
      <c r="G574" s="71" t="s">
        <v>714</v>
      </c>
      <c r="H574" s="90" t="s">
        <v>715</v>
      </c>
      <c r="I574" s="26" t="s">
        <v>399</v>
      </c>
      <c r="J574" s="70">
        <v>8711</v>
      </c>
      <c r="K574" s="73">
        <v>64.92</v>
      </c>
      <c r="L574" s="74">
        <v>565518.12</v>
      </c>
      <c r="M574" s="67" t="s">
        <v>378</v>
      </c>
      <c r="N574" s="84">
        <v>44614</v>
      </c>
      <c r="O574" s="23" t="s">
        <v>400</v>
      </c>
    </row>
    <row r="575" spans="1:15" ht="13.8" hidden="1" outlineLevel="1">
      <c r="A575" s="33">
        <v>610</v>
      </c>
      <c r="B575" s="75" t="s">
        <v>217</v>
      </c>
      <c r="C575" s="80">
        <v>44609</v>
      </c>
      <c r="D575" s="42" t="s">
        <v>599</v>
      </c>
      <c r="E575" s="76" t="s">
        <v>95</v>
      </c>
      <c r="F575" s="60" t="s">
        <v>592</v>
      </c>
      <c r="G575" s="76" t="s">
        <v>714</v>
      </c>
      <c r="H575" s="83" t="s">
        <v>715</v>
      </c>
      <c r="I575" s="76" t="s">
        <v>562</v>
      </c>
      <c r="J575" s="75">
        <v>572</v>
      </c>
      <c r="K575" s="78">
        <v>15.91</v>
      </c>
      <c r="L575" s="79">
        <v>9100.52</v>
      </c>
      <c r="M575" s="111" t="s">
        <v>378</v>
      </c>
      <c r="N575" s="85">
        <v>44614</v>
      </c>
      <c r="O575" s="34" t="s">
        <v>400</v>
      </c>
    </row>
    <row r="576" spans="1:15" ht="13.8" hidden="1" outlineLevel="1">
      <c r="A576" s="22">
        <v>611</v>
      </c>
      <c r="B576" s="70" t="s">
        <v>217</v>
      </c>
      <c r="C576" s="81">
        <v>44609</v>
      </c>
      <c r="D576" s="31" t="s">
        <v>599</v>
      </c>
      <c r="E576" s="71" t="s">
        <v>95</v>
      </c>
      <c r="F576" s="27" t="s">
        <v>592</v>
      </c>
      <c r="G576" s="71" t="s">
        <v>714</v>
      </c>
      <c r="H576" s="90" t="s">
        <v>715</v>
      </c>
      <c r="I576" s="26" t="s">
        <v>401</v>
      </c>
      <c r="J576" s="70">
        <v>739</v>
      </c>
      <c r="K576" s="73">
        <v>69.099999999999994</v>
      </c>
      <c r="L576" s="74">
        <v>51064.9</v>
      </c>
      <c r="M576" s="67" t="s">
        <v>378</v>
      </c>
      <c r="N576" s="84">
        <v>44614</v>
      </c>
      <c r="O576" s="23" t="s">
        <v>400</v>
      </c>
    </row>
    <row r="577" spans="1:15" ht="13.8" hidden="1" outlineLevel="1">
      <c r="A577" s="33">
        <v>612</v>
      </c>
      <c r="B577" s="75" t="s">
        <v>217</v>
      </c>
      <c r="C577" s="80">
        <v>44609</v>
      </c>
      <c r="D577" s="42" t="s">
        <v>599</v>
      </c>
      <c r="E577" s="76" t="s">
        <v>95</v>
      </c>
      <c r="F577" s="60" t="s">
        <v>592</v>
      </c>
      <c r="G577" s="76" t="s">
        <v>714</v>
      </c>
      <c r="H577" s="83" t="s">
        <v>715</v>
      </c>
      <c r="I577" s="76" t="s">
        <v>635</v>
      </c>
      <c r="J577" s="75">
        <v>127</v>
      </c>
      <c r="K577" s="78">
        <v>24.75</v>
      </c>
      <c r="L577" s="79">
        <v>3143.25</v>
      </c>
      <c r="M577" s="111" t="s">
        <v>378</v>
      </c>
      <c r="N577" s="85">
        <v>44614</v>
      </c>
      <c r="O577" s="34" t="s">
        <v>400</v>
      </c>
    </row>
    <row r="578" spans="1:15" ht="13.8" hidden="1" outlineLevel="1">
      <c r="A578" s="22">
        <v>613</v>
      </c>
      <c r="B578" s="70" t="s">
        <v>217</v>
      </c>
      <c r="C578" s="81">
        <v>44609</v>
      </c>
      <c r="D578" s="31" t="s">
        <v>599</v>
      </c>
      <c r="E578" s="71" t="s">
        <v>95</v>
      </c>
      <c r="F578" s="27" t="s">
        <v>592</v>
      </c>
      <c r="G578" s="71" t="s">
        <v>714</v>
      </c>
      <c r="H578" s="90" t="s">
        <v>715</v>
      </c>
      <c r="I578" s="71" t="s">
        <v>636</v>
      </c>
      <c r="J578" s="70">
        <v>12701</v>
      </c>
      <c r="K578" s="73">
        <v>1.39</v>
      </c>
      <c r="L578" s="74">
        <v>17654.39</v>
      </c>
      <c r="M578" s="67" t="s">
        <v>378</v>
      </c>
      <c r="N578" s="84">
        <v>44614</v>
      </c>
      <c r="O578" s="23" t="s">
        <v>400</v>
      </c>
    </row>
    <row r="579" spans="1:15" ht="13.8" hidden="1" outlineLevel="1">
      <c r="A579" s="33">
        <v>614</v>
      </c>
      <c r="B579" s="75" t="s">
        <v>309</v>
      </c>
      <c r="C579" s="80">
        <v>44559</v>
      </c>
      <c r="D579" s="36" t="s">
        <v>372</v>
      </c>
      <c r="E579" s="76" t="s">
        <v>41</v>
      </c>
      <c r="F579" s="60" t="s">
        <v>63</v>
      </c>
      <c r="G579" s="76" t="s">
        <v>716</v>
      </c>
      <c r="H579" s="83" t="s">
        <v>713</v>
      </c>
      <c r="I579" s="37" t="s">
        <v>385</v>
      </c>
      <c r="J579" s="75">
        <v>21</v>
      </c>
      <c r="K579" s="78">
        <v>9586.34</v>
      </c>
      <c r="L579" s="79">
        <v>201313.14</v>
      </c>
      <c r="M579" s="111" t="s">
        <v>378</v>
      </c>
      <c r="N579" s="85">
        <v>44642</v>
      </c>
      <c r="O579" s="34" t="s">
        <v>383</v>
      </c>
    </row>
    <row r="580" spans="1:15" ht="13.8" hidden="1" outlineLevel="1">
      <c r="A580" s="22">
        <v>615</v>
      </c>
      <c r="B580" s="70" t="s">
        <v>309</v>
      </c>
      <c r="C580" s="81">
        <v>44559</v>
      </c>
      <c r="D580" s="25" t="s">
        <v>372</v>
      </c>
      <c r="E580" s="71" t="s">
        <v>41</v>
      </c>
      <c r="F580" s="27" t="s">
        <v>63</v>
      </c>
      <c r="G580" s="71" t="s">
        <v>716</v>
      </c>
      <c r="H580" s="90" t="s">
        <v>713</v>
      </c>
      <c r="I580" s="26" t="s">
        <v>382</v>
      </c>
      <c r="J580" s="70">
        <v>3</v>
      </c>
      <c r="K580" s="73">
        <v>3958.7</v>
      </c>
      <c r="L580" s="74">
        <v>11876.1</v>
      </c>
      <c r="M580" s="67" t="s">
        <v>378</v>
      </c>
      <c r="N580" s="84">
        <v>44642</v>
      </c>
      <c r="O580" s="23" t="s">
        <v>383</v>
      </c>
    </row>
    <row r="581" spans="1:15" ht="13.8" hidden="1" outlineLevel="1">
      <c r="A581" s="33">
        <v>616</v>
      </c>
      <c r="B581" s="75" t="s">
        <v>309</v>
      </c>
      <c r="C581" s="80">
        <v>44559</v>
      </c>
      <c r="D581" s="36" t="s">
        <v>372</v>
      </c>
      <c r="E581" s="76" t="s">
        <v>41</v>
      </c>
      <c r="F581" s="60" t="s">
        <v>63</v>
      </c>
      <c r="G581" s="76" t="s">
        <v>716</v>
      </c>
      <c r="H581" s="83" t="s">
        <v>713</v>
      </c>
      <c r="I581" s="37" t="s">
        <v>384</v>
      </c>
      <c r="J581" s="75">
        <v>2</v>
      </c>
      <c r="K581" s="78">
        <v>6329.25</v>
      </c>
      <c r="L581" s="79">
        <v>12658.5</v>
      </c>
      <c r="M581" s="111" t="s">
        <v>378</v>
      </c>
      <c r="N581" s="85">
        <v>44642</v>
      </c>
      <c r="O581" s="34" t="s">
        <v>383</v>
      </c>
    </row>
    <row r="582" spans="1:15" ht="13.8" hidden="1" outlineLevel="1">
      <c r="A582" s="22">
        <v>617</v>
      </c>
      <c r="B582" s="81" t="s">
        <v>179</v>
      </c>
      <c r="C582" s="81">
        <v>44568</v>
      </c>
      <c r="D582" s="25" t="s">
        <v>372</v>
      </c>
      <c r="E582" s="81" t="s">
        <v>77</v>
      </c>
      <c r="F582" s="81" t="s">
        <v>14</v>
      </c>
      <c r="G582" s="71" t="s">
        <v>717</v>
      </c>
      <c r="H582" s="90" t="s">
        <v>718</v>
      </c>
      <c r="I582" s="48" t="s">
        <v>387</v>
      </c>
      <c r="J582" s="70">
        <v>4</v>
      </c>
      <c r="K582" s="73">
        <v>2120.71</v>
      </c>
      <c r="L582" s="74">
        <v>8482.84</v>
      </c>
      <c r="M582" s="148" t="s">
        <v>378</v>
      </c>
      <c r="N582" s="84">
        <v>44642</v>
      </c>
      <c r="O582" s="23" t="s">
        <v>383</v>
      </c>
    </row>
    <row r="583" spans="1:15" ht="13.8" hidden="1" outlineLevel="1">
      <c r="A583" s="33">
        <v>618</v>
      </c>
      <c r="B583" s="75" t="s">
        <v>179</v>
      </c>
      <c r="C583" s="80">
        <v>44568</v>
      </c>
      <c r="D583" s="36" t="s">
        <v>372</v>
      </c>
      <c r="E583" s="80" t="s">
        <v>77</v>
      </c>
      <c r="F583" s="80" t="s">
        <v>14</v>
      </c>
      <c r="G583" s="76" t="s">
        <v>717</v>
      </c>
      <c r="H583" s="83" t="s">
        <v>718</v>
      </c>
      <c r="I583" s="37" t="s">
        <v>376</v>
      </c>
      <c r="J583" s="75">
        <v>2</v>
      </c>
      <c r="K583" s="78">
        <v>3580</v>
      </c>
      <c r="L583" s="79">
        <v>7160</v>
      </c>
      <c r="M583" s="149" t="s">
        <v>378</v>
      </c>
      <c r="N583" s="85">
        <v>44642</v>
      </c>
      <c r="O583" s="34" t="s">
        <v>379</v>
      </c>
    </row>
    <row r="584" spans="1:15" ht="13.8" hidden="1" outlineLevel="1">
      <c r="A584" s="22">
        <v>619</v>
      </c>
      <c r="B584" s="70" t="s">
        <v>105</v>
      </c>
      <c r="C584" s="81">
        <v>44588</v>
      </c>
      <c r="D584" s="25" t="s">
        <v>372</v>
      </c>
      <c r="E584" s="81" t="s">
        <v>48</v>
      </c>
      <c r="F584" s="81" t="s">
        <v>53</v>
      </c>
      <c r="G584" s="71" t="s">
        <v>719</v>
      </c>
      <c r="H584" s="90" t="s">
        <v>720</v>
      </c>
      <c r="I584" s="26" t="s">
        <v>385</v>
      </c>
      <c r="J584" s="70">
        <v>3</v>
      </c>
      <c r="K584" s="73">
        <v>9586.34</v>
      </c>
      <c r="L584" s="74">
        <v>28759.02</v>
      </c>
      <c r="M584" s="150" t="s">
        <v>378</v>
      </c>
      <c r="N584" s="84">
        <v>44642</v>
      </c>
      <c r="O584" s="23" t="s">
        <v>383</v>
      </c>
    </row>
    <row r="585" spans="1:15" ht="13.8" hidden="1" outlineLevel="1">
      <c r="A585" s="33">
        <v>620</v>
      </c>
      <c r="B585" s="75" t="s">
        <v>105</v>
      </c>
      <c r="C585" s="80">
        <v>44588</v>
      </c>
      <c r="D585" s="36" t="s">
        <v>372</v>
      </c>
      <c r="E585" s="80" t="s">
        <v>48</v>
      </c>
      <c r="F585" s="80" t="s">
        <v>53</v>
      </c>
      <c r="G585" s="76" t="s">
        <v>719</v>
      </c>
      <c r="H585" s="83" t="s">
        <v>720</v>
      </c>
      <c r="I585" s="37" t="s">
        <v>382</v>
      </c>
      <c r="J585" s="75">
        <v>1</v>
      </c>
      <c r="K585" s="78">
        <v>3958.7</v>
      </c>
      <c r="L585" s="79">
        <v>3958.7</v>
      </c>
      <c r="M585" s="149" t="s">
        <v>378</v>
      </c>
      <c r="N585" s="85">
        <v>44642</v>
      </c>
      <c r="O585" s="34" t="s">
        <v>383</v>
      </c>
    </row>
    <row r="586" spans="1:15" ht="13.8" hidden="1" outlineLevel="1">
      <c r="A586" s="22">
        <v>621</v>
      </c>
      <c r="B586" s="70" t="s">
        <v>105</v>
      </c>
      <c r="C586" s="81">
        <v>44588</v>
      </c>
      <c r="D586" s="25" t="s">
        <v>372</v>
      </c>
      <c r="E586" s="81" t="s">
        <v>48</v>
      </c>
      <c r="F586" s="81" t="s">
        <v>53</v>
      </c>
      <c r="G586" s="71" t="s">
        <v>719</v>
      </c>
      <c r="H586" s="90" t="s">
        <v>720</v>
      </c>
      <c r="I586" s="26" t="s">
        <v>384</v>
      </c>
      <c r="J586" s="70">
        <v>1</v>
      </c>
      <c r="K586" s="73">
        <v>6329.25</v>
      </c>
      <c r="L586" s="74">
        <v>6329.25</v>
      </c>
      <c r="M586" s="150" t="s">
        <v>378</v>
      </c>
      <c r="N586" s="84">
        <v>44642</v>
      </c>
      <c r="O586" s="23" t="s">
        <v>383</v>
      </c>
    </row>
    <row r="587" spans="1:15" ht="13.8" hidden="1" outlineLevel="1">
      <c r="A587" s="33">
        <v>622</v>
      </c>
      <c r="B587" s="75" t="s">
        <v>105</v>
      </c>
      <c r="C587" s="80">
        <v>44588</v>
      </c>
      <c r="D587" s="36" t="s">
        <v>372</v>
      </c>
      <c r="E587" s="80" t="s">
        <v>48</v>
      </c>
      <c r="F587" s="80" t="s">
        <v>53</v>
      </c>
      <c r="G587" s="76" t="s">
        <v>719</v>
      </c>
      <c r="H587" s="83" t="s">
        <v>720</v>
      </c>
      <c r="I587" s="45" t="s">
        <v>387</v>
      </c>
      <c r="J587" s="75">
        <v>2</v>
      </c>
      <c r="K587" s="78">
        <v>2120.71</v>
      </c>
      <c r="L587" s="79">
        <v>4241.42</v>
      </c>
      <c r="M587" s="149" t="s">
        <v>378</v>
      </c>
      <c r="N587" s="85">
        <v>44642</v>
      </c>
      <c r="O587" s="34" t="s">
        <v>383</v>
      </c>
    </row>
    <row r="588" spans="1:15" ht="13.8" hidden="1" outlineLevel="1">
      <c r="A588" s="22">
        <v>623</v>
      </c>
      <c r="B588" s="70" t="s">
        <v>105</v>
      </c>
      <c r="C588" s="81">
        <v>44588</v>
      </c>
      <c r="D588" s="25" t="s">
        <v>372</v>
      </c>
      <c r="E588" s="81" t="s">
        <v>48</v>
      </c>
      <c r="F588" s="81" t="s">
        <v>53</v>
      </c>
      <c r="G588" s="71" t="s">
        <v>719</v>
      </c>
      <c r="H588" s="90" t="s">
        <v>720</v>
      </c>
      <c r="I588" s="26" t="s">
        <v>376</v>
      </c>
      <c r="J588" s="70">
        <v>1</v>
      </c>
      <c r="K588" s="73">
        <v>3580</v>
      </c>
      <c r="L588" s="74">
        <v>3580</v>
      </c>
      <c r="M588" s="150" t="s">
        <v>378</v>
      </c>
      <c r="N588" s="84">
        <v>44642</v>
      </c>
      <c r="O588" s="23" t="s">
        <v>379</v>
      </c>
    </row>
    <row r="589" spans="1:15" ht="13.8" hidden="1" outlineLevel="1">
      <c r="A589" s="33">
        <v>624</v>
      </c>
      <c r="B589" s="75" t="s">
        <v>227</v>
      </c>
      <c r="C589" s="80">
        <v>44551</v>
      </c>
      <c r="D589" s="36" t="s">
        <v>372</v>
      </c>
      <c r="E589" s="80" t="s">
        <v>104</v>
      </c>
      <c r="F589" s="80" t="s">
        <v>442</v>
      </c>
      <c r="G589" s="76" t="s">
        <v>639</v>
      </c>
      <c r="H589" s="83" t="s">
        <v>721</v>
      </c>
      <c r="I589" s="37" t="s">
        <v>385</v>
      </c>
      <c r="J589" s="75">
        <v>4</v>
      </c>
      <c r="K589" s="78">
        <v>9586.34</v>
      </c>
      <c r="L589" s="79">
        <v>9586.34</v>
      </c>
      <c r="M589" s="149" t="s">
        <v>378</v>
      </c>
      <c r="N589" s="85">
        <v>44642</v>
      </c>
      <c r="O589" s="34" t="s">
        <v>383</v>
      </c>
    </row>
    <row r="590" spans="1:15" ht="13.8" hidden="1" outlineLevel="1">
      <c r="A590" s="22">
        <v>625</v>
      </c>
      <c r="B590" s="70" t="s">
        <v>227</v>
      </c>
      <c r="C590" s="81">
        <v>44551</v>
      </c>
      <c r="D590" s="25" t="s">
        <v>372</v>
      </c>
      <c r="E590" s="81" t="s">
        <v>104</v>
      </c>
      <c r="F590" s="81" t="s">
        <v>442</v>
      </c>
      <c r="G590" s="71" t="s">
        <v>639</v>
      </c>
      <c r="H590" s="90" t="s">
        <v>721</v>
      </c>
      <c r="I590" s="26" t="s">
        <v>382</v>
      </c>
      <c r="J590" s="70">
        <v>11</v>
      </c>
      <c r="K590" s="73">
        <v>3958.7</v>
      </c>
      <c r="L590" s="74">
        <v>31669.599999999999</v>
      </c>
      <c r="M590" s="150" t="s">
        <v>378</v>
      </c>
      <c r="N590" s="84">
        <v>44642</v>
      </c>
      <c r="O590" s="23" t="s">
        <v>383</v>
      </c>
    </row>
    <row r="591" spans="1:15" ht="13.8" hidden="1" outlineLevel="1">
      <c r="A591" s="33">
        <v>626</v>
      </c>
      <c r="B591" s="75" t="s">
        <v>227</v>
      </c>
      <c r="C591" s="80">
        <v>44551</v>
      </c>
      <c r="D591" s="36" t="s">
        <v>372</v>
      </c>
      <c r="E591" s="80" t="s">
        <v>104</v>
      </c>
      <c r="F591" s="80" t="s">
        <v>442</v>
      </c>
      <c r="G591" s="76" t="s">
        <v>639</v>
      </c>
      <c r="H591" s="83" t="s">
        <v>721</v>
      </c>
      <c r="I591" s="45" t="s">
        <v>387</v>
      </c>
      <c r="J591" s="75">
        <v>3</v>
      </c>
      <c r="K591" s="78">
        <v>2120.71</v>
      </c>
      <c r="L591" s="79">
        <v>6362.13</v>
      </c>
      <c r="M591" s="149" t="s">
        <v>378</v>
      </c>
      <c r="N591" s="85">
        <v>44642</v>
      </c>
      <c r="O591" s="34" t="s">
        <v>383</v>
      </c>
    </row>
    <row r="592" spans="1:15" ht="13.8" hidden="1" outlineLevel="1">
      <c r="A592" s="22">
        <v>627</v>
      </c>
      <c r="B592" s="150" t="s">
        <v>119</v>
      </c>
      <c r="C592" s="81">
        <v>44567</v>
      </c>
      <c r="D592" s="25" t="s">
        <v>372</v>
      </c>
      <c r="E592" s="71" t="s">
        <v>4</v>
      </c>
      <c r="F592" s="27" t="s">
        <v>32</v>
      </c>
      <c r="G592" s="71" t="s">
        <v>641</v>
      </c>
      <c r="H592" s="90" t="s">
        <v>722</v>
      </c>
      <c r="I592" s="48" t="s">
        <v>387</v>
      </c>
      <c r="J592" s="70">
        <v>1</v>
      </c>
      <c r="K592" s="73">
        <v>2120.71</v>
      </c>
      <c r="L592" s="74">
        <v>2120.71</v>
      </c>
      <c r="M592" s="150" t="s">
        <v>378</v>
      </c>
      <c r="N592" s="84">
        <v>44642</v>
      </c>
      <c r="O592" s="23" t="s">
        <v>383</v>
      </c>
    </row>
    <row r="593" spans="1:15" ht="13.8" hidden="1" outlineLevel="1">
      <c r="A593" s="33">
        <v>628</v>
      </c>
      <c r="B593" s="149" t="s">
        <v>150</v>
      </c>
      <c r="C593" s="80">
        <v>44559</v>
      </c>
      <c r="D593" s="36" t="s">
        <v>372</v>
      </c>
      <c r="E593" s="76" t="s">
        <v>8</v>
      </c>
      <c r="F593" s="60" t="s">
        <v>75</v>
      </c>
      <c r="G593" s="76" t="s">
        <v>723</v>
      </c>
      <c r="H593" s="83" t="s">
        <v>724</v>
      </c>
      <c r="I593" s="37" t="s">
        <v>385</v>
      </c>
      <c r="J593" s="75">
        <v>3</v>
      </c>
      <c r="K593" s="78">
        <v>9586.34</v>
      </c>
      <c r="L593" s="79">
        <v>28759.02</v>
      </c>
      <c r="M593" s="149" t="s">
        <v>378</v>
      </c>
      <c r="N593" s="85">
        <v>44642</v>
      </c>
      <c r="O593" s="34" t="s">
        <v>383</v>
      </c>
    </row>
    <row r="594" spans="1:15" ht="13.8" hidden="1" outlineLevel="1">
      <c r="A594" s="22">
        <v>629</v>
      </c>
      <c r="B594" s="126" t="s">
        <v>150</v>
      </c>
      <c r="C594" s="81">
        <v>44559</v>
      </c>
      <c r="D594" s="25" t="s">
        <v>372</v>
      </c>
      <c r="E594" s="71" t="s">
        <v>8</v>
      </c>
      <c r="F594" s="27" t="s">
        <v>75</v>
      </c>
      <c r="G594" s="71" t="s">
        <v>723</v>
      </c>
      <c r="H594" s="90" t="s">
        <v>724</v>
      </c>
      <c r="I594" s="48" t="s">
        <v>387</v>
      </c>
      <c r="J594" s="70">
        <v>3</v>
      </c>
      <c r="K594" s="73">
        <v>2120.71</v>
      </c>
      <c r="L594" s="74">
        <v>6362.13</v>
      </c>
      <c r="M594" s="150" t="s">
        <v>378</v>
      </c>
      <c r="N594" s="84">
        <v>44642</v>
      </c>
      <c r="O594" s="23" t="s">
        <v>383</v>
      </c>
    </row>
    <row r="595" spans="1:15" ht="13.8" hidden="1" outlineLevel="1">
      <c r="A595" s="33">
        <v>630</v>
      </c>
      <c r="B595" s="75" t="s">
        <v>150</v>
      </c>
      <c r="C595" s="80">
        <v>44559</v>
      </c>
      <c r="D595" s="36" t="s">
        <v>372</v>
      </c>
      <c r="E595" s="76" t="s">
        <v>8</v>
      </c>
      <c r="F595" s="60" t="s">
        <v>75</v>
      </c>
      <c r="G595" s="76" t="s">
        <v>723</v>
      </c>
      <c r="H595" s="83" t="s">
        <v>724</v>
      </c>
      <c r="I595" s="37" t="s">
        <v>376</v>
      </c>
      <c r="J595" s="75">
        <v>1</v>
      </c>
      <c r="K595" s="78">
        <v>3580</v>
      </c>
      <c r="L595" s="79">
        <v>3580</v>
      </c>
      <c r="M595" s="149" t="s">
        <v>378</v>
      </c>
      <c r="N595" s="85">
        <v>44642</v>
      </c>
      <c r="O595" s="34" t="s">
        <v>379</v>
      </c>
    </row>
    <row r="596" spans="1:15" ht="13.8" hidden="1" outlineLevel="1">
      <c r="A596" s="22">
        <v>631</v>
      </c>
      <c r="B596" s="70" t="s">
        <v>289</v>
      </c>
      <c r="C596" s="81">
        <v>44552</v>
      </c>
      <c r="D596" s="25" t="s">
        <v>372</v>
      </c>
      <c r="E596" s="71" t="s">
        <v>104</v>
      </c>
      <c r="F596" s="27" t="s">
        <v>442</v>
      </c>
      <c r="G596" s="71" t="s">
        <v>725</v>
      </c>
      <c r="H596" s="90" t="s">
        <v>726</v>
      </c>
      <c r="I596" s="48" t="s">
        <v>387</v>
      </c>
      <c r="J596" s="70">
        <v>27</v>
      </c>
      <c r="K596" s="73">
        <v>2120.71</v>
      </c>
      <c r="L596" s="74">
        <v>57259.17</v>
      </c>
      <c r="M596" s="150" t="s">
        <v>378</v>
      </c>
      <c r="N596" s="84">
        <v>44642</v>
      </c>
      <c r="O596" s="23" t="s">
        <v>383</v>
      </c>
    </row>
    <row r="597" spans="1:15" ht="13.8" hidden="1" outlineLevel="1">
      <c r="A597" s="33">
        <v>632</v>
      </c>
      <c r="B597" s="75" t="s">
        <v>289</v>
      </c>
      <c r="C597" s="80">
        <v>44552</v>
      </c>
      <c r="D597" s="36" t="s">
        <v>372</v>
      </c>
      <c r="E597" s="76" t="s">
        <v>104</v>
      </c>
      <c r="F597" s="60" t="s">
        <v>442</v>
      </c>
      <c r="G597" s="76" t="s">
        <v>725</v>
      </c>
      <c r="H597" s="83" t="s">
        <v>726</v>
      </c>
      <c r="I597" s="37" t="s">
        <v>384</v>
      </c>
      <c r="J597" s="75">
        <v>1</v>
      </c>
      <c r="K597" s="78">
        <v>6329.25</v>
      </c>
      <c r="L597" s="79">
        <v>6329.25</v>
      </c>
      <c r="M597" s="149" t="s">
        <v>378</v>
      </c>
      <c r="N597" s="85">
        <v>44642</v>
      </c>
      <c r="O597" s="34" t="s">
        <v>383</v>
      </c>
    </row>
    <row r="598" spans="1:15" ht="13.5" hidden="1" customHeight="1" outlineLevel="1">
      <c r="A598" s="22">
        <v>633</v>
      </c>
      <c r="B598" s="70" t="s">
        <v>117</v>
      </c>
      <c r="C598" s="81">
        <v>44567</v>
      </c>
      <c r="D598" s="25" t="s">
        <v>372</v>
      </c>
      <c r="E598" s="71" t="s">
        <v>48</v>
      </c>
      <c r="F598" s="27" t="s">
        <v>53</v>
      </c>
      <c r="G598" s="71" t="s">
        <v>727</v>
      </c>
      <c r="H598" s="90" t="s">
        <v>728</v>
      </c>
      <c r="I598" s="26" t="s">
        <v>385</v>
      </c>
      <c r="J598" s="70">
        <v>2</v>
      </c>
      <c r="K598" s="73">
        <v>9586.34</v>
      </c>
      <c r="L598" s="74">
        <v>19172.68</v>
      </c>
      <c r="M598" s="150" t="s">
        <v>378</v>
      </c>
      <c r="N598" s="84">
        <v>44642</v>
      </c>
      <c r="O598" s="23" t="s">
        <v>383</v>
      </c>
    </row>
    <row r="599" spans="1:15" ht="13.8" hidden="1" outlineLevel="1">
      <c r="A599" s="33">
        <v>634</v>
      </c>
      <c r="B599" s="75" t="s">
        <v>117</v>
      </c>
      <c r="C599" s="80">
        <v>44567</v>
      </c>
      <c r="D599" s="36" t="s">
        <v>372</v>
      </c>
      <c r="E599" s="76" t="s">
        <v>48</v>
      </c>
      <c r="F599" s="60" t="s">
        <v>53</v>
      </c>
      <c r="G599" s="76" t="s">
        <v>727</v>
      </c>
      <c r="H599" s="83" t="s">
        <v>728</v>
      </c>
      <c r="I599" s="37" t="s">
        <v>384</v>
      </c>
      <c r="J599" s="75">
        <v>4</v>
      </c>
      <c r="K599" s="78">
        <v>6329.25</v>
      </c>
      <c r="L599" s="79">
        <v>25317</v>
      </c>
      <c r="M599" s="149" t="s">
        <v>378</v>
      </c>
      <c r="N599" s="85">
        <v>44642</v>
      </c>
      <c r="O599" s="34" t="s">
        <v>383</v>
      </c>
    </row>
    <row r="600" spans="1:15" ht="13.8" hidden="1" outlineLevel="1">
      <c r="A600" s="22">
        <v>635</v>
      </c>
      <c r="B600" s="70" t="s">
        <v>117</v>
      </c>
      <c r="C600" s="81">
        <v>44567</v>
      </c>
      <c r="D600" s="25" t="s">
        <v>372</v>
      </c>
      <c r="E600" s="71" t="s">
        <v>48</v>
      </c>
      <c r="F600" s="27" t="s">
        <v>53</v>
      </c>
      <c r="G600" s="71" t="s">
        <v>727</v>
      </c>
      <c r="H600" s="90" t="s">
        <v>728</v>
      </c>
      <c r="I600" s="48" t="s">
        <v>387</v>
      </c>
      <c r="J600" s="70">
        <v>6</v>
      </c>
      <c r="K600" s="73">
        <v>2120.71</v>
      </c>
      <c r="L600" s="74">
        <v>12724.26</v>
      </c>
      <c r="M600" s="150" t="s">
        <v>378</v>
      </c>
      <c r="N600" s="84">
        <v>44642</v>
      </c>
      <c r="O600" s="23" t="s">
        <v>383</v>
      </c>
    </row>
    <row r="601" spans="1:15" ht="13.8" hidden="1" outlineLevel="1">
      <c r="A601" s="33">
        <v>636</v>
      </c>
      <c r="B601" s="75" t="s">
        <v>117</v>
      </c>
      <c r="C601" s="80">
        <v>44567</v>
      </c>
      <c r="D601" s="36" t="s">
        <v>372</v>
      </c>
      <c r="E601" s="76" t="s">
        <v>48</v>
      </c>
      <c r="F601" s="60" t="s">
        <v>53</v>
      </c>
      <c r="G601" s="76" t="s">
        <v>727</v>
      </c>
      <c r="H601" s="83" t="s">
        <v>728</v>
      </c>
      <c r="I601" s="37" t="s">
        <v>376</v>
      </c>
      <c r="J601" s="75">
        <v>1</v>
      </c>
      <c r="K601" s="78">
        <v>3580</v>
      </c>
      <c r="L601" s="79">
        <v>3580</v>
      </c>
      <c r="M601" s="149" t="s">
        <v>378</v>
      </c>
      <c r="N601" s="85">
        <v>44642</v>
      </c>
      <c r="O601" s="34" t="s">
        <v>379</v>
      </c>
    </row>
    <row r="602" spans="1:15" ht="13.8" hidden="1" outlineLevel="1">
      <c r="A602" s="22">
        <v>637</v>
      </c>
      <c r="B602" s="70" t="s">
        <v>238</v>
      </c>
      <c r="C602" s="81">
        <v>44564</v>
      </c>
      <c r="D602" s="25" t="s">
        <v>372</v>
      </c>
      <c r="E602" s="71" t="s">
        <v>8</v>
      </c>
      <c r="F602" s="27" t="s">
        <v>75</v>
      </c>
      <c r="G602" s="71" t="s">
        <v>729</v>
      </c>
      <c r="H602" s="90" t="s">
        <v>730</v>
      </c>
      <c r="I602" s="48" t="s">
        <v>387</v>
      </c>
      <c r="J602" s="70">
        <v>4</v>
      </c>
      <c r="K602" s="73">
        <v>2120.71</v>
      </c>
      <c r="L602" s="74">
        <v>8482.84</v>
      </c>
      <c r="M602" s="150" t="s">
        <v>378</v>
      </c>
      <c r="N602" s="84">
        <v>44642</v>
      </c>
      <c r="O602" s="23" t="s">
        <v>383</v>
      </c>
    </row>
    <row r="603" spans="1:15" ht="13.8" hidden="1" outlineLevel="1">
      <c r="A603" s="33">
        <v>638</v>
      </c>
      <c r="B603" s="75" t="s">
        <v>238</v>
      </c>
      <c r="C603" s="80">
        <v>44564</v>
      </c>
      <c r="D603" s="36" t="s">
        <v>372</v>
      </c>
      <c r="E603" s="76" t="s">
        <v>8</v>
      </c>
      <c r="F603" s="60" t="s">
        <v>75</v>
      </c>
      <c r="G603" s="76" t="s">
        <v>729</v>
      </c>
      <c r="H603" s="83" t="s">
        <v>730</v>
      </c>
      <c r="I603" s="37" t="s">
        <v>376</v>
      </c>
      <c r="J603" s="75">
        <v>2</v>
      </c>
      <c r="K603" s="78">
        <v>3580</v>
      </c>
      <c r="L603" s="79">
        <v>7160</v>
      </c>
      <c r="M603" s="149" t="s">
        <v>378</v>
      </c>
      <c r="N603" s="85">
        <v>44642</v>
      </c>
      <c r="O603" s="34" t="s">
        <v>379</v>
      </c>
    </row>
    <row r="604" spans="1:15" ht="13.8" hidden="1" outlineLevel="1">
      <c r="A604" s="22">
        <v>639</v>
      </c>
      <c r="B604" s="70" t="s">
        <v>260</v>
      </c>
      <c r="C604" s="81">
        <v>44571</v>
      </c>
      <c r="D604" s="25" t="s">
        <v>372</v>
      </c>
      <c r="E604" s="71" t="s">
        <v>77</v>
      </c>
      <c r="F604" s="27" t="s">
        <v>14</v>
      </c>
      <c r="G604" s="71" t="s">
        <v>731</v>
      </c>
      <c r="H604" s="90" t="s">
        <v>732</v>
      </c>
      <c r="I604" s="48" t="s">
        <v>387</v>
      </c>
      <c r="J604" s="70">
        <v>4</v>
      </c>
      <c r="K604" s="73">
        <v>2120.71</v>
      </c>
      <c r="L604" s="74">
        <v>8482.84</v>
      </c>
      <c r="M604" s="150" t="s">
        <v>378</v>
      </c>
      <c r="N604" s="84">
        <v>44642</v>
      </c>
      <c r="O604" s="23" t="s">
        <v>383</v>
      </c>
    </row>
    <row r="605" spans="1:15" ht="13.8" hidden="1" outlineLevel="1">
      <c r="A605" s="33">
        <v>640</v>
      </c>
      <c r="B605" s="75" t="s">
        <v>128</v>
      </c>
      <c r="C605" s="80">
        <v>44572</v>
      </c>
      <c r="D605" s="36" t="s">
        <v>372</v>
      </c>
      <c r="E605" s="76" t="s">
        <v>48</v>
      </c>
      <c r="F605" s="60" t="s">
        <v>53</v>
      </c>
      <c r="G605" s="76" t="s">
        <v>733</v>
      </c>
      <c r="H605" s="83" t="s">
        <v>734</v>
      </c>
      <c r="I605" s="37" t="s">
        <v>382</v>
      </c>
      <c r="J605" s="75">
        <v>9</v>
      </c>
      <c r="K605" s="78">
        <v>3958.7</v>
      </c>
      <c r="L605" s="79">
        <v>35628.300000000003</v>
      </c>
      <c r="M605" s="149" t="s">
        <v>378</v>
      </c>
      <c r="N605" s="85">
        <v>44642</v>
      </c>
      <c r="O605" s="34" t="s">
        <v>383</v>
      </c>
    </row>
    <row r="606" spans="1:15" ht="13.8" hidden="1" outlineLevel="1">
      <c r="A606" s="22">
        <v>641</v>
      </c>
      <c r="B606" s="70" t="s">
        <v>188</v>
      </c>
      <c r="C606" s="81">
        <v>44573</v>
      </c>
      <c r="D606" s="25" t="s">
        <v>372</v>
      </c>
      <c r="E606" s="71" t="s">
        <v>37</v>
      </c>
      <c r="F606" s="27" t="s">
        <v>25</v>
      </c>
      <c r="G606" s="71" t="s">
        <v>735</v>
      </c>
      <c r="H606" s="90" t="s">
        <v>736</v>
      </c>
      <c r="I606" s="48" t="s">
        <v>387</v>
      </c>
      <c r="J606" s="70">
        <v>8</v>
      </c>
      <c r="K606" s="73">
        <v>2120.71</v>
      </c>
      <c r="L606" s="74">
        <v>16965.68</v>
      </c>
      <c r="M606" s="150" t="s">
        <v>378</v>
      </c>
      <c r="N606" s="84">
        <v>44642</v>
      </c>
      <c r="O606" s="23" t="s">
        <v>383</v>
      </c>
    </row>
    <row r="607" spans="1:15" ht="13.8" hidden="1" outlineLevel="1">
      <c r="A607" s="33">
        <v>642</v>
      </c>
      <c r="B607" s="151" t="s">
        <v>188</v>
      </c>
      <c r="C607" s="80">
        <v>44573</v>
      </c>
      <c r="D607" s="36" t="s">
        <v>372</v>
      </c>
      <c r="E607" s="76" t="s">
        <v>37</v>
      </c>
      <c r="F607" s="60" t="s">
        <v>25</v>
      </c>
      <c r="G607" s="76" t="s">
        <v>735</v>
      </c>
      <c r="H607" s="83" t="s">
        <v>736</v>
      </c>
      <c r="I607" s="37" t="s">
        <v>376</v>
      </c>
      <c r="J607" s="75">
        <v>2</v>
      </c>
      <c r="K607" s="78">
        <v>3580</v>
      </c>
      <c r="L607" s="79">
        <v>7160</v>
      </c>
      <c r="M607" s="149" t="s">
        <v>378</v>
      </c>
      <c r="N607" s="85">
        <v>44642</v>
      </c>
      <c r="O607" s="34" t="s">
        <v>379</v>
      </c>
    </row>
    <row r="608" spans="1:15" ht="13.8" hidden="1" outlineLevel="1">
      <c r="A608" s="22">
        <v>643</v>
      </c>
      <c r="B608" s="152" t="s">
        <v>128</v>
      </c>
      <c r="C608" s="81">
        <v>44572</v>
      </c>
      <c r="D608" s="25" t="s">
        <v>372</v>
      </c>
      <c r="E608" s="71" t="s">
        <v>48</v>
      </c>
      <c r="F608" s="27" t="s">
        <v>53</v>
      </c>
      <c r="G608" s="71" t="s">
        <v>737</v>
      </c>
      <c r="H608" s="90" t="s">
        <v>734</v>
      </c>
      <c r="I608" s="26" t="s">
        <v>382</v>
      </c>
      <c r="J608" s="70">
        <v>9</v>
      </c>
      <c r="K608" s="73">
        <v>3958.7</v>
      </c>
      <c r="L608" s="74">
        <v>35628.300000000003</v>
      </c>
      <c r="M608" s="150" t="s">
        <v>378</v>
      </c>
      <c r="N608" s="84">
        <v>44642</v>
      </c>
      <c r="O608" s="23" t="s">
        <v>383</v>
      </c>
    </row>
    <row r="609" spans="1:15" ht="13.8" hidden="1" outlineLevel="1">
      <c r="A609" s="33">
        <v>644</v>
      </c>
      <c r="B609" s="151" t="s">
        <v>132</v>
      </c>
      <c r="C609" s="80">
        <v>44560</v>
      </c>
      <c r="D609" s="36" t="s">
        <v>372</v>
      </c>
      <c r="E609" s="76" t="s">
        <v>37</v>
      </c>
      <c r="F609" s="60" t="s">
        <v>25</v>
      </c>
      <c r="G609" s="76" t="s">
        <v>738</v>
      </c>
      <c r="H609" s="83" t="s">
        <v>739</v>
      </c>
      <c r="I609" s="37" t="s">
        <v>385</v>
      </c>
      <c r="J609" s="75">
        <v>1</v>
      </c>
      <c r="K609" s="78">
        <v>9586.34</v>
      </c>
      <c r="L609" s="79">
        <v>9586.34</v>
      </c>
      <c r="M609" s="149" t="s">
        <v>378</v>
      </c>
      <c r="N609" s="85">
        <v>44642</v>
      </c>
      <c r="O609" s="34" t="s">
        <v>383</v>
      </c>
    </row>
    <row r="610" spans="1:15" ht="13.8" hidden="1" outlineLevel="1">
      <c r="A610" s="22">
        <v>645</v>
      </c>
      <c r="B610" s="152" t="s">
        <v>132</v>
      </c>
      <c r="C610" s="81">
        <v>44560</v>
      </c>
      <c r="D610" s="25" t="s">
        <v>372</v>
      </c>
      <c r="E610" s="71" t="s">
        <v>37</v>
      </c>
      <c r="F610" s="27" t="s">
        <v>25</v>
      </c>
      <c r="G610" s="71" t="s">
        <v>738</v>
      </c>
      <c r="H610" s="90" t="s">
        <v>739</v>
      </c>
      <c r="I610" s="48" t="s">
        <v>387</v>
      </c>
      <c r="J610" s="70">
        <v>2</v>
      </c>
      <c r="K610" s="73">
        <v>2120.71</v>
      </c>
      <c r="L610" s="74">
        <v>4241.42</v>
      </c>
      <c r="M610" s="150" t="s">
        <v>378</v>
      </c>
      <c r="N610" s="84">
        <v>44642</v>
      </c>
      <c r="O610" s="23" t="s">
        <v>383</v>
      </c>
    </row>
    <row r="611" spans="1:15" ht="13.8" hidden="1" outlineLevel="1">
      <c r="A611" s="33">
        <v>646</v>
      </c>
      <c r="B611" s="151" t="s">
        <v>90</v>
      </c>
      <c r="C611" s="80">
        <v>44560</v>
      </c>
      <c r="D611" s="36" t="s">
        <v>372</v>
      </c>
      <c r="E611" s="76" t="s">
        <v>41</v>
      </c>
      <c r="F611" s="60" t="s">
        <v>63</v>
      </c>
      <c r="G611" s="76" t="s">
        <v>740</v>
      </c>
      <c r="H611" s="83" t="s">
        <v>741</v>
      </c>
      <c r="I611" s="37" t="s">
        <v>385</v>
      </c>
      <c r="J611" s="75">
        <v>5</v>
      </c>
      <c r="K611" s="78">
        <v>9586.34</v>
      </c>
      <c r="L611" s="79">
        <v>47931.7</v>
      </c>
      <c r="M611" s="149" t="s">
        <v>378</v>
      </c>
      <c r="N611" s="85">
        <v>44642</v>
      </c>
      <c r="O611" s="34" t="s">
        <v>383</v>
      </c>
    </row>
    <row r="612" spans="1:15" ht="13.8" hidden="1" outlineLevel="1">
      <c r="A612" s="22">
        <v>647</v>
      </c>
      <c r="B612" s="152" t="s">
        <v>90</v>
      </c>
      <c r="C612" s="81">
        <v>44560</v>
      </c>
      <c r="D612" s="25" t="s">
        <v>372</v>
      </c>
      <c r="E612" s="71" t="s">
        <v>41</v>
      </c>
      <c r="F612" s="27" t="s">
        <v>63</v>
      </c>
      <c r="G612" s="71" t="s">
        <v>740</v>
      </c>
      <c r="H612" s="90" t="s">
        <v>741</v>
      </c>
      <c r="I612" s="26" t="s">
        <v>384</v>
      </c>
      <c r="J612" s="70">
        <v>1</v>
      </c>
      <c r="K612" s="73">
        <v>6329.25</v>
      </c>
      <c r="L612" s="74">
        <v>6329.25</v>
      </c>
      <c r="M612" s="150" t="s">
        <v>378</v>
      </c>
      <c r="N612" s="84">
        <v>44642</v>
      </c>
      <c r="O612" s="23" t="s">
        <v>383</v>
      </c>
    </row>
    <row r="613" spans="1:15" ht="13.8" hidden="1" outlineLevel="1">
      <c r="A613" s="33">
        <v>648</v>
      </c>
      <c r="B613" s="151" t="s">
        <v>90</v>
      </c>
      <c r="C613" s="80">
        <v>44560</v>
      </c>
      <c r="D613" s="36" t="s">
        <v>372</v>
      </c>
      <c r="E613" s="76" t="s">
        <v>41</v>
      </c>
      <c r="F613" s="60" t="s">
        <v>63</v>
      </c>
      <c r="G613" s="76" t="s">
        <v>740</v>
      </c>
      <c r="H613" s="83" t="s">
        <v>741</v>
      </c>
      <c r="I613" s="45" t="s">
        <v>387</v>
      </c>
      <c r="J613" s="75">
        <v>5</v>
      </c>
      <c r="K613" s="78">
        <v>2120.71</v>
      </c>
      <c r="L613" s="79">
        <v>10603.55</v>
      </c>
      <c r="M613" s="149" t="s">
        <v>378</v>
      </c>
      <c r="N613" s="85">
        <v>44642</v>
      </c>
      <c r="O613" s="34" t="s">
        <v>383</v>
      </c>
    </row>
    <row r="614" spans="1:15" ht="13.8" hidden="1" outlineLevel="1">
      <c r="A614" s="22">
        <v>649</v>
      </c>
      <c r="B614" s="152" t="s">
        <v>90</v>
      </c>
      <c r="C614" s="81">
        <v>44560</v>
      </c>
      <c r="D614" s="25" t="s">
        <v>372</v>
      </c>
      <c r="E614" s="71" t="s">
        <v>41</v>
      </c>
      <c r="F614" s="27" t="s">
        <v>63</v>
      </c>
      <c r="G614" s="71" t="s">
        <v>740</v>
      </c>
      <c r="H614" s="90" t="s">
        <v>741</v>
      </c>
      <c r="I614" s="26" t="s">
        <v>376</v>
      </c>
      <c r="J614" s="70">
        <v>2</v>
      </c>
      <c r="K614" s="73">
        <v>3580</v>
      </c>
      <c r="L614" s="74">
        <v>7160</v>
      </c>
      <c r="M614" s="150" t="s">
        <v>378</v>
      </c>
      <c r="N614" s="84">
        <v>44642</v>
      </c>
      <c r="O614" s="23" t="s">
        <v>379</v>
      </c>
    </row>
    <row r="615" spans="1:15" ht="13.8" hidden="1" outlineLevel="1">
      <c r="A615" s="33">
        <v>650</v>
      </c>
      <c r="B615" s="151" t="s">
        <v>90</v>
      </c>
      <c r="C615" s="80">
        <v>44560</v>
      </c>
      <c r="D615" s="36" t="s">
        <v>372</v>
      </c>
      <c r="E615" s="76" t="s">
        <v>41</v>
      </c>
      <c r="F615" s="60" t="s">
        <v>63</v>
      </c>
      <c r="G615" s="76" t="s">
        <v>740</v>
      </c>
      <c r="H615" s="83" t="s">
        <v>741</v>
      </c>
      <c r="I615" s="37" t="s">
        <v>382</v>
      </c>
      <c r="J615" s="75">
        <v>2</v>
      </c>
      <c r="K615" s="78">
        <v>3958.7</v>
      </c>
      <c r="L615" s="79">
        <v>7917.4</v>
      </c>
      <c r="M615" s="149" t="s">
        <v>378</v>
      </c>
      <c r="N615" s="85">
        <v>44642</v>
      </c>
      <c r="O615" s="34" t="s">
        <v>383</v>
      </c>
    </row>
    <row r="616" spans="1:15" ht="13.8" hidden="1" outlineLevel="1">
      <c r="A616" s="22">
        <v>651</v>
      </c>
      <c r="B616" s="152" t="s">
        <v>7</v>
      </c>
      <c r="C616" s="81">
        <v>44564</v>
      </c>
      <c r="D616" s="25" t="s">
        <v>372</v>
      </c>
      <c r="E616" s="71" t="s">
        <v>8</v>
      </c>
      <c r="F616" s="27" t="s">
        <v>75</v>
      </c>
      <c r="G616" s="71" t="s">
        <v>742</v>
      </c>
      <c r="H616" s="72" t="s">
        <v>743</v>
      </c>
      <c r="I616" s="48" t="s">
        <v>387</v>
      </c>
      <c r="J616" s="70">
        <v>9</v>
      </c>
      <c r="K616" s="73">
        <v>2120.71</v>
      </c>
      <c r="L616" s="74">
        <v>19086.39</v>
      </c>
      <c r="M616" s="150" t="s">
        <v>378</v>
      </c>
      <c r="N616" s="84">
        <v>44642</v>
      </c>
      <c r="O616" s="23" t="s">
        <v>383</v>
      </c>
    </row>
    <row r="617" spans="1:15" ht="13.8" hidden="1" outlineLevel="1">
      <c r="A617" s="33">
        <v>652</v>
      </c>
      <c r="B617" s="151" t="s">
        <v>7</v>
      </c>
      <c r="C617" s="80">
        <v>44564</v>
      </c>
      <c r="D617" s="36" t="s">
        <v>372</v>
      </c>
      <c r="E617" s="76" t="s">
        <v>8</v>
      </c>
      <c r="F617" s="60" t="s">
        <v>75</v>
      </c>
      <c r="G617" s="76" t="s">
        <v>742</v>
      </c>
      <c r="H617" s="83" t="s">
        <v>743</v>
      </c>
      <c r="I617" s="37" t="s">
        <v>384</v>
      </c>
      <c r="J617" s="75">
        <v>1</v>
      </c>
      <c r="K617" s="78">
        <v>6329.25</v>
      </c>
      <c r="L617" s="79">
        <v>6329.25</v>
      </c>
      <c r="M617" s="149" t="s">
        <v>378</v>
      </c>
      <c r="N617" s="85">
        <v>44621</v>
      </c>
      <c r="O617" s="34" t="s">
        <v>383</v>
      </c>
    </row>
    <row r="618" spans="1:15" ht="13.8" hidden="1" outlineLevel="1">
      <c r="A618" s="22">
        <v>653</v>
      </c>
      <c r="B618" s="152" t="s">
        <v>227</v>
      </c>
      <c r="C618" s="153">
        <v>44551</v>
      </c>
      <c r="D618" s="25" t="s">
        <v>372</v>
      </c>
      <c r="E618" s="71" t="s">
        <v>104</v>
      </c>
      <c r="F618" s="27" t="s">
        <v>442</v>
      </c>
      <c r="G618" s="71" t="s">
        <v>744</v>
      </c>
      <c r="H618" s="90" t="s">
        <v>721</v>
      </c>
      <c r="I618" s="26" t="s">
        <v>385</v>
      </c>
      <c r="J618" s="70">
        <v>4</v>
      </c>
      <c r="K618" s="73">
        <v>9586.34</v>
      </c>
      <c r="L618" s="74">
        <v>38345.360000000001</v>
      </c>
      <c r="M618" s="150" t="s">
        <v>378</v>
      </c>
      <c r="N618" s="84">
        <v>44621</v>
      </c>
      <c r="O618" s="23" t="s">
        <v>383</v>
      </c>
    </row>
    <row r="619" spans="1:15" ht="13.8" hidden="1" outlineLevel="1">
      <c r="A619" s="33">
        <v>654</v>
      </c>
      <c r="B619" s="151" t="s">
        <v>227</v>
      </c>
      <c r="C619" s="154">
        <v>44551</v>
      </c>
      <c r="D619" s="36" t="s">
        <v>372</v>
      </c>
      <c r="E619" s="76" t="s">
        <v>104</v>
      </c>
      <c r="F619" s="60" t="s">
        <v>442</v>
      </c>
      <c r="G619" s="76" t="s">
        <v>744</v>
      </c>
      <c r="H619" s="83" t="s">
        <v>721</v>
      </c>
      <c r="I619" s="37" t="s">
        <v>382</v>
      </c>
      <c r="J619" s="75">
        <v>11</v>
      </c>
      <c r="K619" s="78">
        <v>3958.7</v>
      </c>
      <c r="L619" s="79">
        <v>43545.7</v>
      </c>
      <c r="M619" s="149" t="s">
        <v>378</v>
      </c>
      <c r="N619" s="85">
        <v>44621</v>
      </c>
      <c r="O619" s="34" t="s">
        <v>383</v>
      </c>
    </row>
    <row r="620" spans="1:15" ht="13.8" hidden="1" outlineLevel="1">
      <c r="A620" s="22">
        <v>655</v>
      </c>
      <c r="B620" s="152" t="s">
        <v>227</v>
      </c>
      <c r="C620" s="153">
        <v>44551</v>
      </c>
      <c r="D620" s="25" t="s">
        <v>372</v>
      </c>
      <c r="E620" s="71" t="s">
        <v>104</v>
      </c>
      <c r="F620" s="27" t="s">
        <v>442</v>
      </c>
      <c r="G620" s="71" t="s">
        <v>744</v>
      </c>
      <c r="H620" s="90" t="s">
        <v>721</v>
      </c>
      <c r="I620" s="48" t="s">
        <v>387</v>
      </c>
      <c r="J620" s="70">
        <v>3</v>
      </c>
      <c r="K620" s="73">
        <v>2120.71</v>
      </c>
      <c r="L620" s="74">
        <v>6362.13</v>
      </c>
      <c r="M620" s="150" t="s">
        <v>378</v>
      </c>
      <c r="N620" s="84">
        <v>44621</v>
      </c>
      <c r="O620" s="23" t="s">
        <v>383</v>
      </c>
    </row>
    <row r="621" spans="1:15" ht="13.8" hidden="1" outlineLevel="1">
      <c r="A621" s="33">
        <v>656</v>
      </c>
      <c r="B621" s="151" t="s">
        <v>354</v>
      </c>
      <c r="C621" s="80">
        <v>44922</v>
      </c>
      <c r="D621" s="36" t="s">
        <v>372</v>
      </c>
      <c r="E621" s="76" t="s">
        <v>8</v>
      </c>
      <c r="F621" s="60" t="s">
        <v>75</v>
      </c>
      <c r="G621" s="76" t="s">
        <v>745</v>
      </c>
      <c r="H621" s="83" t="s">
        <v>746</v>
      </c>
      <c r="I621" s="37" t="s">
        <v>385</v>
      </c>
      <c r="J621" s="75">
        <v>2</v>
      </c>
      <c r="K621" s="78">
        <v>9586.34</v>
      </c>
      <c r="L621" s="79">
        <v>19172.68</v>
      </c>
      <c r="M621" s="149" t="s">
        <v>378</v>
      </c>
      <c r="N621" s="85">
        <v>44621</v>
      </c>
      <c r="O621" s="34" t="s">
        <v>383</v>
      </c>
    </row>
    <row r="622" spans="1:15" ht="13.8" hidden="1" outlineLevel="1">
      <c r="A622" s="22">
        <v>657</v>
      </c>
      <c r="B622" s="152" t="s">
        <v>354</v>
      </c>
      <c r="C622" s="81">
        <v>44922</v>
      </c>
      <c r="D622" s="25" t="s">
        <v>372</v>
      </c>
      <c r="E622" s="71" t="s">
        <v>8</v>
      </c>
      <c r="F622" s="27" t="s">
        <v>75</v>
      </c>
      <c r="G622" s="71" t="s">
        <v>745</v>
      </c>
      <c r="H622" s="90" t="s">
        <v>746</v>
      </c>
      <c r="I622" s="26" t="s">
        <v>384</v>
      </c>
      <c r="J622" s="70">
        <v>1</v>
      </c>
      <c r="K622" s="73">
        <v>6329.25</v>
      </c>
      <c r="L622" s="74">
        <v>6329.25</v>
      </c>
      <c r="M622" s="150" t="s">
        <v>378</v>
      </c>
      <c r="N622" s="84">
        <v>44621</v>
      </c>
      <c r="O622" s="23" t="s">
        <v>383</v>
      </c>
    </row>
    <row r="623" spans="1:15" ht="13.8" hidden="1" outlineLevel="1">
      <c r="A623" s="33">
        <v>658</v>
      </c>
      <c r="B623" s="151" t="s">
        <v>354</v>
      </c>
      <c r="C623" s="80">
        <v>44922</v>
      </c>
      <c r="D623" s="36" t="s">
        <v>372</v>
      </c>
      <c r="E623" s="76" t="s">
        <v>8</v>
      </c>
      <c r="F623" s="60" t="s">
        <v>75</v>
      </c>
      <c r="G623" s="76" t="s">
        <v>745</v>
      </c>
      <c r="H623" s="83" t="s">
        <v>746</v>
      </c>
      <c r="I623" s="37" t="s">
        <v>382</v>
      </c>
      <c r="J623" s="75">
        <v>6</v>
      </c>
      <c r="K623" s="78">
        <v>3958.7</v>
      </c>
      <c r="L623" s="79">
        <v>23752.2</v>
      </c>
      <c r="M623" s="149" t="s">
        <v>378</v>
      </c>
      <c r="N623" s="85">
        <v>44621</v>
      </c>
      <c r="O623" s="34" t="s">
        <v>383</v>
      </c>
    </row>
    <row r="624" spans="1:15" ht="13.8" hidden="1" outlineLevel="1">
      <c r="A624" s="22">
        <v>659</v>
      </c>
      <c r="B624" s="152" t="s">
        <v>354</v>
      </c>
      <c r="C624" s="81">
        <v>44922</v>
      </c>
      <c r="D624" s="25" t="s">
        <v>372</v>
      </c>
      <c r="E624" s="71" t="s">
        <v>8</v>
      </c>
      <c r="F624" s="27" t="s">
        <v>75</v>
      </c>
      <c r="G624" s="71" t="s">
        <v>745</v>
      </c>
      <c r="H624" s="90" t="s">
        <v>746</v>
      </c>
      <c r="I624" s="48" t="s">
        <v>387</v>
      </c>
      <c r="J624" s="70">
        <v>4</v>
      </c>
      <c r="K624" s="73">
        <v>2120.71</v>
      </c>
      <c r="L624" s="74">
        <v>8482.84</v>
      </c>
      <c r="M624" s="150" t="s">
        <v>378</v>
      </c>
      <c r="N624" s="84">
        <v>44621</v>
      </c>
      <c r="O624" s="23" t="s">
        <v>383</v>
      </c>
    </row>
    <row r="625" spans="1:15" ht="13.8" hidden="1" outlineLevel="1">
      <c r="A625" s="33">
        <v>660</v>
      </c>
      <c r="B625" s="151" t="s">
        <v>354</v>
      </c>
      <c r="C625" s="80">
        <v>44922</v>
      </c>
      <c r="D625" s="36" t="s">
        <v>372</v>
      </c>
      <c r="E625" s="76" t="s">
        <v>8</v>
      </c>
      <c r="F625" s="60" t="s">
        <v>75</v>
      </c>
      <c r="G625" s="76" t="s">
        <v>745</v>
      </c>
      <c r="H625" s="83" t="s">
        <v>746</v>
      </c>
      <c r="I625" s="37" t="s">
        <v>376</v>
      </c>
      <c r="J625" s="75">
        <v>1</v>
      </c>
      <c r="K625" s="78">
        <v>3580</v>
      </c>
      <c r="L625" s="79">
        <v>3580</v>
      </c>
      <c r="M625" s="149" t="s">
        <v>378</v>
      </c>
      <c r="N625" s="85">
        <v>44621</v>
      </c>
      <c r="O625" s="34" t="s">
        <v>379</v>
      </c>
    </row>
    <row r="626" spans="1:15" ht="13.8" hidden="1" outlineLevel="1">
      <c r="A626" s="22">
        <v>661</v>
      </c>
      <c r="B626" s="152" t="s">
        <v>119</v>
      </c>
      <c r="C626" s="81">
        <v>44567</v>
      </c>
      <c r="D626" s="25" t="s">
        <v>372</v>
      </c>
      <c r="E626" s="71" t="s">
        <v>4</v>
      </c>
      <c r="F626" s="27" t="s">
        <v>32</v>
      </c>
      <c r="G626" s="71" t="s">
        <v>747</v>
      </c>
      <c r="H626" s="90" t="s">
        <v>722</v>
      </c>
      <c r="I626" s="48" t="s">
        <v>387</v>
      </c>
      <c r="J626" s="70">
        <v>4</v>
      </c>
      <c r="K626" s="73">
        <v>2120.71</v>
      </c>
      <c r="L626" s="74">
        <v>8482.84</v>
      </c>
      <c r="M626" s="150" t="s">
        <v>378</v>
      </c>
      <c r="N626" s="84">
        <v>44621</v>
      </c>
      <c r="O626" s="23" t="s">
        <v>383</v>
      </c>
    </row>
    <row r="627" spans="1:15" ht="13.8" hidden="1" outlineLevel="1">
      <c r="A627" s="33">
        <v>662</v>
      </c>
      <c r="B627" s="151" t="s">
        <v>119</v>
      </c>
      <c r="C627" s="80">
        <v>44567</v>
      </c>
      <c r="D627" s="36" t="s">
        <v>372</v>
      </c>
      <c r="E627" s="76" t="s">
        <v>4</v>
      </c>
      <c r="F627" s="60" t="s">
        <v>32</v>
      </c>
      <c r="G627" s="76" t="s">
        <v>747</v>
      </c>
      <c r="H627" s="83" t="s">
        <v>722</v>
      </c>
      <c r="I627" s="37" t="s">
        <v>382</v>
      </c>
      <c r="J627" s="75">
        <v>1</v>
      </c>
      <c r="K627" s="78">
        <v>3958.7</v>
      </c>
      <c r="L627" s="79">
        <v>3958.7</v>
      </c>
      <c r="M627" s="149" t="s">
        <v>378</v>
      </c>
      <c r="N627" s="85">
        <v>44621</v>
      </c>
      <c r="O627" s="34" t="s">
        <v>383</v>
      </c>
    </row>
    <row r="628" spans="1:15" ht="13.8" hidden="1" outlineLevel="1">
      <c r="A628" s="22">
        <v>663</v>
      </c>
      <c r="B628" s="152" t="s">
        <v>119</v>
      </c>
      <c r="C628" s="81">
        <v>44567</v>
      </c>
      <c r="D628" s="25" t="s">
        <v>372</v>
      </c>
      <c r="E628" s="71" t="s">
        <v>4</v>
      </c>
      <c r="F628" s="27" t="s">
        <v>32</v>
      </c>
      <c r="G628" s="71" t="s">
        <v>747</v>
      </c>
      <c r="H628" s="90" t="s">
        <v>722</v>
      </c>
      <c r="I628" s="26" t="s">
        <v>384</v>
      </c>
      <c r="J628" s="70">
        <v>1</v>
      </c>
      <c r="K628" s="73">
        <v>6329.25</v>
      </c>
      <c r="L628" s="74">
        <v>6329.25</v>
      </c>
      <c r="M628" s="150" t="s">
        <v>378</v>
      </c>
      <c r="N628" s="84">
        <v>44621</v>
      </c>
      <c r="O628" s="23" t="s">
        <v>383</v>
      </c>
    </row>
    <row r="629" spans="1:15" ht="13.8" hidden="1" outlineLevel="1">
      <c r="A629" s="33">
        <v>664</v>
      </c>
      <c r="B629" s="151" t="s">
        <v>341</v>
      </c>
      <c r="C629" s="80">
        <v>44559</v>
      </c>
      <c r="D629" s="36" t="s">
        <v>372</v>
      </c>
      <c r="E629" s="76" t="s">
        <v>41</v>
      </c>
      <c r="F629" s="60" t="s">
        <v>63</v>
      </c>
      <c r="G629" s="76" t="s">
        <v>748</v>
      </c>
      <c r="H629" s="83" t="s">
        <v>749</v>
      </c>
      <c r="I629" s="37" t="s">
        <v>385</v>
      </c>
      <c r="J629" s="75">
        <v>15</v>
      </c>
      <c r="K629" s="78">
        <v>9586.34</v>
      </c>
      <c r="L629" s="79">
        <v>143795.1</v>
      </c>
      <c r="M629" s="149" t="s">
        <v>378</v>
      </c>
      <c r="N629" s="85">
        <v>44621</v>
      </c>
      <c r="O629" s="34" t="s">
        <v>383</v>
      </c>
    </row>
    <row r="630" spans="1:15" ht="13.8" hidden="1" outlineLevel="1">
      <c r="A630" s="22">
        <v>665</v>
      </c>
      <c r="B630" s="152" t="s">
        <v>341</v>
      </c>
      <c r="C630" s="81">
        <v>44559</v>
      </c>
      <c r="D630" s="25" t="s">
        <v>372</v>
      </c>
      <c r="E630" s="71" t="s">
        <v>41</v>
      </c>
      <c r="F630" s="27" t="s">
        <v>63</v>
      </c>
      <c r="G630" s="71" t="s">
        <v>748</v>
      </c>
      <c r="H630" s="90" t="s">
        <v>749</v>
      </c>
      <c r="I630" s="26" t="s">
        <v>384</v>
      </c>
      <c r="J630" s="70">
        <v>1</v>
      </c>
      <c r="K630" s="73">
        <v>6329.25</v>
      </c>
      <c r="L630" s="74">
        <v>6329.25</v>
      </c>
      <c r="M630" s="150" t="s">
        <v>378</v>
      </c>
      <c r="N630" s="84">
        <v>44621</v>
      </c>
      <c r="O630" s="23" t="s">
        <v>383</v>
      </c>
    </row>
    <row r="631" spans="1:15" ht="13.8" hidden="1" outlineLevel="1">
      <c r="A631" s="33">
        <v>666</v>
      </c>
      <c r="B631" s="151" t="s">
        <v>341</v>
      </c>
      <c r="C631" s="80">
        <v>44559</v>
      </c>
      <c r="D631" s="36" t="s">
        <v>372</v>
      </c>
      <c r="E631" s="76" t="s">
        <v>41</v>
      </c>
      <c r="F631" s="60" t="s">
        <v>63</v>
      </c>
      <c r="G631" s="76" t="s">
        <v>748</v>
      </c>
      <c r="H631" s="83" t="s">
        <v>749</v>
      </c>
      <c r="I631" s="45" t="s">
        <v>387</v>
      </c>
      <c r="J631" s="75">
        <v>1</v>
      </c>
      <c r="K631" s="78">
        <v>2120.71</v>
      </c>
      <c r="L631" s="79">
        <v>2120.71</v>
      </c>
      <c r="M631" s="149" t="s">
        <v>378</v>
      </c>
      <c r="N631" s="85">
        <v>44621</v>
      </c>
      <c r="O631" s="34" t="s">
        <v>383</v>
      </c>
    </row>
    <row r="632" spans="1:15" ht="13.8" hidden="1" outlineLevel="1">
      <c r="A632" s="22">
        <v>667</v>
      </c>
      <c r="B632" s="152" t="s">
        <v>121</v>
      </c>
      <c r="C632" s="81">
        <v>44579</v>
      </c>
      <c r="D632" s="25" t="s">
        <v>372</v>
      </c>
      <c r="E632" s="71" t="s">
        <v>95</v>
      </c>
      <c r="F632" s="27" t="s">
        <v>592</v>
      </c>
      <c r="G632" s="71" t="s">
        <v>750</v>
      </c>
      <c r="H632" s="90" t="s">
        <v>751</v>
      </c>
      <c r="I632" s="48" t="s">
        <v>387</v>
      </c>
      <c r="J632" s="70">
        <v>2</v>
      </c>
      <c r="K632" s="73">
        <v>2120.71</v>
      </c>
      <c r="L632" s="74">
        <v>4241.42</v>
      </c>
      <c r="M632" s="150" t="s">
        <v>378</v>
      </c>
      <c r="N632" s="84">
        <v>44621</v>
      </c>
      <c r="O632" s="23" t="s">
        <v>383</v>
      </c>
    </row>
    <row r="633" spans="1:15" ht="13.8" hidden="1" outlineLevel="1">
      <c r="A633" s="33">
        <v>668</v>
      </c>
      <c r="B633" s="151" t="s">
        <v>121</v>
      </c>
      <c r="C633" s="80">
        <v>44579</v>
      </c>
      <c r="D633" s="36" t="s">
        <v>372</v>
      </c>
      <c r="E633" s="76" t="s">
        <v>95</v>
      </c>
      <c r="F633" s="60" t="s">
        <v>592</v>
      </c>
      <c r="G633" s="76" t="s">
        <v>750</v>
      </c>
      <c r="H633" s="83" t="s">
        <v>751</v>
      </c>
      <c r="I633" s="37" t="s">
        <v>376</v>
      </c>
      <c r="J633" s="75">
        <v>1</v>
      </c>
      <c r="K633" s="78">
        <v>3580</v>
      </c>
      <c r="L633" s="79">
        <v>3580</v>
      </c>
      <c r="M633" s="149" t="s">
        <v>378</v>
      </c>
      <c r="N633" s="85">
        <v>44621</v>
      </c>
      <c r="O633" s="34" t="s">
        <v>379</v>
      </c>
    </row>
    <row r="634" spans="1:15" ht="13.8" hidden="1" outlineLevel="1">
      <c r="A634" s="22">
        <v>669</v>
      </c>
      <c r="B634" s="152" t="s">
        <v>171</v>
      </c>
      <c r="C634" s="81">
        <v>44565</v>
      </c>
      <c r="D634" s="25" t="s">
        <v>372</v>
      </c>
      <c r="E634" s="71" t="s">
        <v>19</v>
      </c>
      <c r="F634" s="27" t="s">
        <v>46</v>
      </c>
      <c r="G634" s="71" t="s">
        <v>752</v>
      </c>
      <c r="H634" s="90" t="s">
        <v>753</v>
      </c>
      <c r="I634" s="26" t="s">
        <v>382</v>
      </c>
      <c r="J634" s="70">
        <v>5</v>
      </c>
      <c r="K634" s="73">
        <v>3958.7</v>
      </c>
      <c r="L634" s="74">
        <v>19793.5</v>
      </c>
      <c r="M634" s="150" t="s">
        <v>378</v>
      </c>
      <c r="N634" s="84">
        <v>44621</v>
      </c>
      <c r="O634" s="23" t="s">
        <v>383</v>
      </c>
    </row>
    <row r="635" spans="1:15" ht="13.8" hidden="1" outlineLevel="1">
      <c r="A635" s="33">
        <v>670</v>
      </c>
      <c r="B635" s="151" t="s">
        <v>171</v>
      </c>
      <c r="C635" s="80">
        <v>44565</v>
      </c>
      <c r="D635" s="36" t="s">
        <v>372</v>
      </c>
      <c r="E635" s="76" t="s">
        <v>19</v>
      </c>
      <c r="F635" s="60" t="s">
        <v>46</v>
      </c>
      <c r="G635" s="76" t="s">
        <v>752</v>
      </c>
      <c r="H635" s="83" t="s">
        <v>753</v>
      </c>
      <c r="I635" s="45" t="s">
        <v>387</v>
      </c>
      <c r="J635" s="75">
        <v>4</v>
      </c>
      <c r="K635" s="78">
        <v>2120.71</v>
      </c>
      <c r="L635" s="79">
        <v>8482.84</v>
      </c>
      <c r="M635" s="149" t="s">
        <v>378</v>
      </c>
      <c r="N635" s="85">
        <v>44621</v>
      </c>
      <c r="O635" s="34" t="s">
        <v>383</v>
      </c>
    </row>
    <row r="636" spans="1:15" ht="13.8" hidden="1" outlineLevel="1">
      <c r="A636" s="22">
        <v>671</v>
      </c>
      <c r="B636" s="152" t="s">
        <v>171</v>
      </c>
      <c r="C636" s="81">
        <v>44565</v>
      </c>
      <c r="D636" s="25" t="s">
        <v>372</v>
      </c>
      <c r="E636" s="71" t="s">
        <v>19</v>
      </c>
      <c r="F636" s="27" t="s">
        <v>46</v>
      </c>
      <c r="G636" s="71" t="s">
        <v>752</v>
      </c>
      <c r="H636" s="90" t="s">
        <v>753</v>
      </c>
      <c r="I636" s="26" t="s">
        <v>376</v>
      </c>
      <c r="J636" s="70">
        <v>2</v>
      </c>
      <c r="K636" s="73">
        <v>3580</v>
      </c>
      <c r="L636" s="74">
        <v>7160</v>
      </c>
      <c r="M636" s="150" t="s">
        <v>378</v>
      </c>
      <c r="N636" s="84">
        <v>44621</v>
      </c>
      <c r="O636" s="23" t="s">
        <v>379</v>
      </c>
    </row>
    <row r="637" spans="1:15" ht="13.8" hidden="1" outlineLevel="1">
      <c r="A637" s="33">
        <v>672</v>
      </c>
      <c r="B637" s="151" t="s">
        <v>275</v>
      </c>
      <c r="C637" s="80">
        <v>44553</v>
      </c>
      <c r="D637" s="36" t="s">
        <v>372</v>
      </c>
      <c r="E637" s="76" t="s">
        <v>23</v>
      </c>
      <c r="F637" s="60" t="s">
        <v>21</v>
      </c>
      <c r="G637" s="76" t="s">
        <v>754</v>
      </c>
      <c r="H637" s="83" t="s">
        <v>755</v>
      </c>
      <c r="I637" s="37" t="s">
        <v>385</v>
      </c>
      <c r="J637" s="75">
        <v>2</v>
      </c>
      <c r="K637" s="78">
        <v>9586.34</v>
      </c>
      <c r="L637" s="79">
        <v>19172.68</v>
      </c>
      <c r="M637" s="149" t="s">
        <v>378</v>
      </c>
      <c r="N637" s="85">
        <v>44621</v>
      </c>
      <c r="O637" s="34" t="s">
        <v>383</v>
      </c>
    </row>
    <row r="638" spans="1:15" ht="13.8" hidden="1" outlineLevel="1">
      <c r="A638" s="22">
        <v>673</v>
      </c>
      <c r="B638" s="152" t="s">
        <v>275</v>
      </c>
      <c r="C638" s="81">
        <v>44553</v>
      </c>
      <c r="D638" s="25" t="s">
        <v>372</v>
      </c>
      <c r="E638" s="71" t="s">
        <v>23</v>
      </c>
      <c r="F638" s="27" t="s">
        <v>21</v>
      </c>
      <c r="G638" s="71" t="s">
        <v>754</v>
      </c>
      <c r="H638" s="90" t="s">
        <v>755</v>
      </c>
      <c r="I638" s="26" t="s">
        <v>384</v>
      </c>
      <c r="J638" s="70">
        <v>2</v>
      </c>
      <c r="K638" s="73">
        <v>6329.25</v>
      </c>
      <c r="L638" s="74">
        <v>12658.5</v>
      </c>
      <c r="M638" s="150" t="s">
        <v>378</v>
      </c>
      <c r="N638" s="84">
        <v>44621</v>
      </c>
      <c r="O638" s="23" t="s">
        <v>383</v>
      </c>
    </row>
    <row r="639" spans="1:15" ht="13.8" hidden="1" outlineLevel="1">
      <c r="A639" s="33">
        <v>674</v>
      </c>
      <c r="B639" s="151" t="s">
        <v>275</v>
      </c>
      <c r="C639" s="80">
        <v>44553</v>
      </c>
      <c r="D639" s="36" t="s">
        <v>372</v>
      </c>
      <c r="E639" s="76" t="s">
        <v>23</v>
      </c>
      <c r="F639" s="60" t="s">
        <v>21</v>
      </c>
      <c r="G639" s="76" t="s">
        <v>754</v>
      </c>
      <c r="H639" s="83" t="s">
        <v>755</v>
      </c>
      <c r="I639" s="37" t="s">
        <v>382</v>
      </c>
      <c r="J639" s="75">
        <v>3</v>
      </c>
      <c r="K639" s="78">
        <v>3958.7</v>
      </c>
      <c r="L639" s="79">
        <v>11876.1</v>
      </c>
      <c r="M639" s="149" t="s">
        <v>378</v>
      </c>
      <c r="N639" s="85">
        <v>44621</v>
      </c>
      <c r="O639" s="34" t="s">
        <v>383</v>
      </c>
    </row>
    <row r="640" spans="1:15" ht="13.8" hidden="1" outlineLevel="1">
      <c r="A640" s="22">
        <v>675</v>
      </c>
      <c r="B640" s="152" t="s">
        <v>275</v>
      </c>
      <c r="C640" s="81">
        <v>44553</v>
      </c>
      <c r="D640" s="25" t="s">
        <v>372</v>
      </c>
      <c r="E640" s="71" t="s">
        <v>23</v>
      </c>
      <c r="F640" s="27" t="s">
        <v>21</v>
      </c>
      <c r="G640" s="71" t="s">
        <v>754</v>
      </c>
      <c r="H640" s="90" t="s">
        <v>755</v>
      </c>
      <c r="I640" s="48" t="s">
        <v>387</v>
      </c>
      <c r="J640" s="70">
        <v>4</v>
      </c>
      <c r="K640" s="73">
        <v>2120.71</v>
      </c>
      <c r="L640" s="74">
        <v>8482.84</v>
      </c>
      <c r="M640" s="150" t="s">
        <v>378</v>
      </c>
      <c r="N640" s="84">
        <v>44621</v>
      </c>
      <c r="O640" s="23" t="s">
        <v>383</v>
      </c>
    </row>
    <row r="641" spans="1:15" ht="13.8" hidden="1" outlineLevel="1">
      <c r="A641" s="33">
        <v>676</v>
      </c>
      <c r="B641" s="151" t="s">
        <v>275</v>
      </c>
      <c r="C641" s="80">
        <v>44553</v>
      </c>
      <c r="D641" s="36" t="s">
        <v>372</v>
      </c>
      <c r="E641" s="76" t="s">
        <v>23</v>
      </c>
      <c r="F641" s="60" t="s">
        <v>21</v>
      </c>
      <c r="G641" s="76" t="s">
        <v>754</v>
      </c>
      <c r="H641" s="83" t="s">
        <v>755</v>
      </c>
      <c r="I641" s="37" t="s">
        <v>376</v>
      </c>
      <c r="J641" s="75">
        <v>1</v>
      </c>
      <c r="K641" s="78">
        <v>3580</v>
      </c>
      <c r="L641" s="79">
        <v>3580</v>
      </c>
      <c r="M641" s="149" t="s">
        <v>378</v>
      </c>
      <c r="N641" s="85">
        <v>44621</v>
      </c>
      <c r="O641" s="34" t="s">
        <v>379</v>
      </c>
    </row>
    <row r="642" spans="1:15" ht="13.8" hidden="1" outlineLevel="1">
      <c r="A642" s="22">
        <v>677</v>
      </c>
      <c r="B642" s="152" t="s">
        <v>275</v>
      </c>
      <c r="C642" s="81">
        <v>44553</v>
      </c>
      <c r="D642" s="25" t="s">
        <v>372</v>
      </c>
      <c r="E642" s="71" t="s">
        <v>37</v>
      </c>
      <c r="F642" s="27" t="s">
        <v>25</v>
      </c>
      <c r="G642" s="71" t="s">
        <v>437</v>
      </c>
      <c r="H642" s="90" t="s">
        <v>756</v>
      </c>
      <c r="I642" s="26" t="s">
        <v>385</v>
      </c>
      <c r="J642" s="70">
        <v>8</v>
      </c>
      <c r="K642" s="73">
        <v>9586.34</v>
      </c>
      <c r="L642" s="74">
        <v>76690.720000000001</v>
      </c>
      <c r="M642" s="150" t="s">
        <v>378</v>
      </c>
      <c r="N642" s="84">
        <v>44621</v>
      </c>
      <c r="O642" s="23" t="s">
        <v>383</v>
      </c>
    </row>
    <row r="643" spans="1:15" ht="13.8" hidden="1" outlineLevel="1">
      <c r="A643" s="33">
        <v>678</v>
      </c>
      <c r="B643" s="151" t="s">
        <v>78</v>
      </c>
      <c r="C643" s="80">
        <v>44553</v>
      </c>
      <c r="D643" s="36" t="s">
        <v>372</v>
      </c>
      <c r="E643" s="76" t="s">
        <v>37</v>
      </c>
      <c r="F643" s="60" t="s">
        <v>25</v>
      </c>
      <c r="G643" s="76" t="s">
        <v>437</v>
      </c>
      <c r="H643" s="83" t="s">
        <v>756</v>
      </c>
      <c r="I643" s="45" t="s">
        <v>387</v>
      </c>
      <c r="J643" s="75">
        <v>4</v>
      </c>
      <c r="K643" s="78">
        <v>2120.71</v>
      </c>
      <c r="L643" s="79">
        <v>8482.84</v>
      </c>
      <c r="M643" s="149" t="s">
        <v>378</v>
      </c>
      <c r="N643" s="85">
        <v>44621</v>
      </c>
      <c r="O643" s="34" t="s">
        <v>383</v>
      </c>
    </row>
    <row r="644" spans="1:15" ht="13.8" hidden="1" outlineLevel="1">
      <c r="A644" s="22">
        <v>679</v>
      </c>
      <c r="B644" s="152" t="s">
        <v>78</v>
      </c>
      <c r="C644" s="81">
        <v>44553</v>
      </c>
      <c r="D644" s="25" t="s">
        <v>372</v>
      </c>
      <c r="E644" s="71" t="s">
        <v>37</v>
      </c>
      <c r="F644" s="27" t="s">
        <v>25</v>
      </c>
      <c r="G644" s="71" t="s">
        <v>437</v>
      </c>
      <c r="H644" s="90" t="s">
        <v>756</v>
      </c>
      <c r="I644" s="26" t="s">
        <v>376</v>
      </c>
      <c r="J644" s="70">
        <v>1</v>
      </c>
      <c r="K644" s="73">
        <v>3580</v>
      </c>
      <c r="L644" s="74">
        <v>3580</v>
      </c>
      <c r="M644" s="150" t="s">
        <v>378</v>
      </c>
      <c r="N644" s="84">
        <v>44621</v>
      </c>
      <c r="O644" s="23" t="s">
        <v>379</v>
      </c>
    </row>
    <row r="645" spans="1:15" ht="13.8" hidden="1" outlineLevel="1">
      <c r="A645" s="33">
        <v>680</v>
      </c>
      <c r="B645" s="155" t="s">
        <v>287</v>
      </c>
      <c r="C645" s="156">
        <v>44553</v>
      </c>
      <c r="D645" s="36" t="s">
        <v>372</v>
      </c>
      <c r="E645" s="157" t="s">
        <v>104</v>
      </c>
      <c r="F645" s="158" t="s">
        <v>442</v>
      </c>
      <c r="G645" s="157" t="s">
        <v>757</v>
      </c>
      <c r="H645" s="95" t="s">
        <v>758</v>
      </c>
      <c r="I645" s="37" t="s">
        <v>385</v>
      </c>
      <c r="J645" s="91">
        <v>17</v>
      </c>
      <c r="K645" s="159">
        <v>9586.34</v>
      </c>
      <c r="L645" s="160">
        <v>162967.78</v>
      </c>
      <c r="M645" s="161" t="s">
        <v>378</v>
      </c>
      <c r="N645" s="85">
        <v>44621</v>
      </c>
      <c r="O645" s="34" t="s">
        <v>383</v>
      </c>
    </row>
    <row r="646" spans="1:15" ht="13.8" hidden="1" outlineLevel="1">
      <c r="A646" s="22">
        <v>681</v>
      </c>
      <c r="B646" s="155" t="s">
        <v>287</v>
      </c>
      <c r="C646" s="156">
        <v>44553</v>
      </c>
      <c r="D646" s="25" t="s">
        <v>372</v>
      </c>
      <c r="E646" s="157" t="s">
        <v>104</v>
      </c>
      <c r="F646" s="158" t="s">
        <v>442</v>
      </c>
      <c r="G646" s="157" t="s">
        <v>757</v>
      </c>
      <c r="H646" s="95" t="s">
        <v>758</v>
      </c>
      <c r="I646" s="26" t="s">
        <v>384</v>
      </c>
      <c r="J646" s="91">
        <v>1</v>
      </c>
      <c r="K646" s="159">
        <v>6329.25</v>
      </c>
      <c r="L646" s="160">
        <v>6329.25</v>
      </c>
      <c r="M646" s="161" t="s">
        <v>378</v>
      </c>
      <c r="N646" s="84">
        <v>44621</v>
      </c>
      <c r="O646" s="23" t="s">
        <v>383</v>
      </c>
    </row>
    <row r="647" spans="1:15" ht="13.8" hidden="1" outlineLevel="1">
      <c r="A647" s="33">
        <v>682</v>
      </c>
      <c r="B647" s="155" t="s">
        <v>287</v>
      </c>
      <c r="C647" s="156">
        <v>44553</v>
      </c>
      <c r="D647" s="36" t="s">
        <v>372</v>
      </c>
      <c r="E647" s="157" t="s">
        <v>104</v>
      </c>
      <c r="F647" s="158" t="s">
        <v>442</v>
      </c>
      <c r="G647" s="157" t="s">
        <v>757</v>
      </c>
      <c r="H647" s="95" t="s">
        <v>758</v>
      </c>
      <c r="I647" s="37" t="s">
        <v>382</v>
      </c>
      <c r="J647" s="91">
        <v>6</v>
      </c>
      <c r="K647" s="159">
        <v>3958.7</v>
      </c>
      <c r="L647" s="160">
        <v>23752.2</v>
      </c>
      <c r="M647" s="161" t="s">
        <v>378</v>
      </c>
      <c r="N647" s="85">
        <v>44621</v>
      </c>
      <c r="O647" s="34" t="s">
        <v>383</v>
      </c>
    </row>
    <row r="648" spans="1:15" ht="13.8" hidden="1" outlineLevel="1">
      <c r="A648" s="22">
        <v>683</v>
      </c>
      <c r="B648" s="155" t="s">
        <v>287</v>
      </c>
      <c r="C648" s="156">
        <v>44553</v>
      </c>
      <c r="D648" s="25" t="s">
        <v>372</v>
      </c>
      <c r="E648" s="157" t="s">
        <v>104</v>
      </c>
      <c r="F648" s="158" t="s">
        <v>442</v>
      </c>
      <c r="G648" s="157" t="s">
        <v>757</v>
      </c>
      <c r="H648" s="95" t="s">
        <v>758</v>
      </c>
      <c r="I648" s="48" t="s">
        <v>387</v>
      </c>
      <c r="J648" s="91">
        <v>2</v>
      </c>
      <c r="K648" s="159">
        <v>2120.71</v>
      </c>
      <c r="L648" s="160">
        <v>4241.42</v>
      </c>
      <c r="M648" s="161" t="s">
        <v>378</v>
      </c>
      <c r="N648" s="84">
        <v>44621</v>
      </c>
      <c r="O648" s="23" t="s">
        <v>383</v>
      </c>
    </row>
    <row r="649" spans="1:15" ht="13.8" hidden="1" outlineLevel="1">
      <c r="A649" s="33">
        <v>684</v>
      </c>
      <c r="B649" s="155" t="s">
        <v>287</v>
      </c>
      <c r="C649" s="156">
        <v>44553</v>
      </c>
      <c r="D649" s="36" t="s">
        <v>372</v>
      </c>
      <c r="E649" s="157" t="s">
        <v>104</v>
      </c>
      <c r="F649" s="158" t="s">
        <v>442</v>
      </c>
      <c r="G649" s="157" t="s">
        <v>757</v>
      </c>
      <c r="H649" s="95" t="s">
        <v>758</v>
      </c>
      <c r="I649" s="162" t="s">
        <v>376</v>
      </c>
      <c r="J649" s="91">
        <v>1</v>
      </c>
      <c r="K649" s="159">
        <v>3580</v>
      </c>
      <c r="L649" s="160">
        <v>3580</v>
      </c>
      <c r="M649" s="161" t="s">
        <v>378</v>
      </c>
      <c r="N649" s="85">
        <v>44621</v>
      </c>
      <c r="O649" s="34" t="s">
        <v>379</v>
      </c>
    </row>
    <row r="650" spans="1:15" ht="13.8" hidden="1" outlineLevel="1">
      <c r="A650" s="22">
        <v>685</v>
      </c>
      <c r="B650" s="152" t="s">
        <v>119</v>
      </c>
      <c r="C650" s="81">
        <v>44279</v>
      </c>
      <c r="D650" s="31" t="s">
        <v>394</v>
      </c>
      <c r="E650" s="31" t="s">
        <v>4</v>
      </c>
      <c r="F650" s="31" t="s">
        <v>32</v>
      </c>
      <c r="G650" s="31" t="s">
        <v>759</v>
      </c>
      <c r="H650" s="163" t="s">
        <v>760</v>
      </c>
      <c r="I650" s="26" t="s">
        <v>397</v>
      </c>
      <c r="J650" s="70">
        <v>580</v>
      </c>
      <c r="K650" s="164">
        <v>19.059999999999999</v>
      </c>
      <c r="L650" s="73">
        <v>11054.8</v>
      </c>
      <c r="M650" s="57" t="s">
        <v>378</v>
      </c>
      <c r="N650" s="84">
        <v>44621</v>
      </c>
      <c r="O650" s="23" t="s">
        <v>398</v>
      </c>
    </row>
    <row r="651" spans="1:15" ht="13.8" hidden="1" outlineLevel="1">
      <c r="A651" s="33">
        <v>686</v>
      </c>
      <c r="B651" s="151" t="s">
        <v>119</v>
      </c>
      <c r="C651" s="80">
        <v>44279</v>
      </c>
      <c r="D651" s="42" t="s">
        <v>394</v>
      </c>
      <c r="E651" s="42" t="s">
        <v>4</v>
      </c>
      <c r="F651" s="42" t="s">
        <v>32</v>
      </c>
      <c r="G651" s="42" t="s">
        <v>759</v>
      </c>
      <c r="H651" s="165" t="s">
        <v>760</v>
      </c>
      <c r="I651" s="37" t="s">
        <v>399</v>
      </c>
      <c r="J651" s="75">
        <v>524</v>
      </c>
      <c r="K651" s="166">
        <v>64.92</v>
      </c>
      <c r="L651" s="78">
        <v>34018.080000000002</v>
      </c>
      <c r="M651" s="167" t="s">
        <v>378</v>
      </c>
      <c r="N651" s="85">
        <v>44621</v>
      </c>
      <c r="O651" s="34" t="s">
        <v>400</v>
      </c>
    </row>
    <row r="652" spans="1:15" ht="13.8" hidden="1" outlineLevel="1">
      <c r="A652" s="22">
        <v>687</v>
      </c>
      <c r="B652" s="152" t="s">
        <v>119</v>
      </c>
      <c r="C652" s="81">
        <v>44279</v>
      </c>
      <c r="D652" s="31" t="s">
        <v>394</v>
      </c>
      <c r="E652" s="31" t="s">
        <v>4</v>
      </c>
      <c r="F652" s="31" t="s">
        <v>32</v>
      </c>
      <c r="G652" s="31" t="s">
        <v>759</v>
      </c>
      <c r="H652" s="163" t="s">
        <v>760</v>
      </c>
      <c r="I652" s="71" t="s">
        <v>562</v>
      </c>
      <c r="J652" s="70">
        <v>73</v>
      </c>
      <c r="K652" s="164">
        <v>15.91</v>
      </c>
      <c r="L652" s="73">
        <v>1161.43</v>
      </c>
      <c r="M652" s="57" t="s">
        <v>378</v>
      </c>
      <c r="N652" s="84">
        <v>44621</v>
      </c>
      <c r="O652" s="23" t="s">
        <v>400</v>
      </c>
    </row>
    <row r="653" spans="1:15" ht="13.8" hidden="1" outlineLevel="1">
      <c r="A653" s="33">
        <v>688</v>
      </c>
      <c r="B653" s="151" t="s">
        <v>119</v>
      </c>
      <c r="C653" s="80">
        <v>44279</v>
      </c>
      <c r="D653" s="42" t="s">
        <v>394</v>
      </c>
      <c r="E653" s="42" t="s">
        <v>4</v>
      </c>
      <c r="F653" s="42" t="s">
        <v>32</v>
      </c>
      <c r="G653" s="42" t="s">
        <v>759</v>
      </c>
      <c r="H653" s="165" t="s">
        <v>760</v>
      </c>
      <c r="I653" s="37" t="s">
        <v>404</v>
      </c>
      <c r="J653" s="75">
        <v>40</v>
      </c>
      <c r="K653" s="166">
        <v>194.58</v>
      </c>
      <c r="L653" s="78">
        <v>7783.2</v>
      </c>
      <c r="M653" s="167" t="s">
        <v>403</v>
      </c>
      <c r="N653" s="85">
        <v>44621</v>
      </c>
      <c r="O653" s="34" t="s">
        <v>699</v>
      </c>
    </row>
    <row r="654" spans="1:15" ht="13.8" hidden="1" outlineLevel="1">
      <c r="A654" s="22">
        <v>689</v>
      </c>
      <c r="B654" s="152" t="s">
        <v>119</v>
      </c>
      <c r="C654" s="81">
        <v>44279</v>
      </c>
      <c r="D654" s="31" t="s">
        <v>394</v>
      </c>
      <c r="E654" s="31" t="s">
        <v>4</v>
      </c>
      <c r="F654" s="31" t="s">
        <v>32</v>
      </c>
      <c r="G654" s="31" t="s">
        <v>759</v>
      </c>
      <c r="H654" s="163" t="s">
        <v>760</v>
      </c>
      <c r="I654" s="26" t="s">
        <v>402</v>
      </c>
      <c r="J654" s="70">
        <v>40</v>
      </c>
      <c r="K654" s="164">
        <v>155.66</v>
      </c>
      <c r="L654" s="73">
        <v>6226.4</v>
      </c>
      <c r="M654" s="57" t="s">
        <v>403</v>
      </c>
      <c r="N654" s="84">
        <v>44621</v>
      </c>
      <c r="O654" s="23" t="s">
        <v>699</v>
      </c>
    </row>
    <row r="655" spans="1:15" ht="13.8" hidden="1" outlineLevel="1">
      <c r="A655" s="33">
        <v>690</v>
      </c>
      <c r="B655" s="151" t="s">
        <v>119</v>
      </c>
      <c r="C655" s="80">
        <v>44279</v>
      </c>
      <c r="D655" s="42" t="s">
        <v>394</v>
      </c>
      <c r="E655" s="42" t="s">
        <v>4</v>
      </c>
      <c r="F655" s="42" t="s">
        <v>32</v>
      </c>
      <c r="G655" s="42" t="s">
        <v>759</v>
      </c>
      <c r="H655" s="165" t="s">
        <v>760</v>
      </c>
      <c r="I655" s="37" t="s">
        <v>401</v>
      </c>
      <c r="J655" s="75">
        <v>66</v>
      </c>
      <c r="K655" s="166">
        <v>69.099999999999994</v>
      </c>
      <c r="L655" s="78">
        <v>4560.6000000000004</v>
      </c>
      <c r="M655" s="167" t="s">
        <v>378</v>
      </c>
      <c r="N655" s="85">
        <v>44621</v>
      </c>
      <c r="O655" s="34" t="s">
        <v>400</v>
      </c>
    </row>
    <row r="656" spans="1:15" ht="13.8" hidden="1" outlineLevel="1">
      <c r="A656" s="22">
        <v>691</v>
      </c>
      <c r="B656" s="152" t="s">
        <v>182</v>
      </c>
      <c r="C656" s="168">
        <v>44566</v>
      </c>
      <c r="D656" s="25" t="s">
        <v>372</v>
      </c>
      <c r="E656" s="70" t="s">
        <v>8</v>
      </c>
      <c r="F656" s="70" t="s">
        <v>75</v>
      </c>
      <c r="G656" s="70" t="s">
        <v>761</v>
      </c>
      <c r="H656" s="163" t="s">
        <v>762</v>
      </c>
      <c r="I656" s="26" t="s">
        <v>385</v>
      </c>
      <c r="J656" s="70">
        <v>1</v>
      </c>
      <c r="K656" s="164">
        <v>9586.34</v>
      </c>
      <c r="L656" s="73">
        <v>9586.34</v>
      </c>
      <c r="M656" s="57" t="s">
        <v>378</v>
      </c>
      <c r="N656" s="84">
        <v>44621</v>
      </c>
      <c r="O656" s="23" t="s">
        <v>383</v>
      </c>
    </row>
    <row r="657" spans="1:15" ht="13.8" hidden="1" outlineLevel="1">
      <c r="A657" s="33">
        <v>692</v>
      </c>
      <c r="B657" s="151" t="s">
        <v>182</v>
      </c>
      <c r="C657" s="169">
        <v>44566</v>
      </c>
      <c r="D657" s="36" t="s">
        <v>372</v>
      </c>
      <c r="E657" s="75" t="s">
        <v>8</v>
      </c>
      <c r="F657" s="75" t="s">
        <v>75</v>
      </c>
      <c r="G657" s="75" t="s">
        <v>761</v>
      </c>
      <c r="H657" s="165" t="s">
        <v>762</v>
      </c>
      <c r="I657" s="37" t="s">
        <v>384</v>
      </c>
      <c r="J657" s="75">
        <v>1</v>
      </c>
      <c r="K657" s="166">
        <v>6329.25</v>
      </c>
      <c r="L657" s="78">
        <v>6329.25</v>
      </c>
      <c r="M657" s="167" t="s">
        <v>378</v>
      </c>
      <c r="N657" s="85">
        <v>44621</v>
      </c>
      <c r="O657" s="34" t="s">
        <v>383</v>
      </c>
    </row>
    <row r="658" spans="1:15" ht="13.8" hidden="1" outlineLevel="1">
      <c r="A658" s="22">
        <v>693</v>
      </c>
      <c r="B658" s="152" t="s">
        <v>182</v>
      </c>
      <c r="C658" s="168">
        <v>44566</v>
      </c>
      <c r="D658" s="25" t="s">
        <v>372</v>
      </c>
      <c r="E658" s="70" t="s">
        <v>8</v>
      </c>
      <c r="F658" s="70" t="s">
        <v>75</v>
      </c>
      <c r="G658" s="70" t="s">
        <v>761</v>
      </c>
      <c r="H658" s="163" t="s">
        <v>762</v>
      </c>
      <c r="I658" s="26" t="s">
        <v>382</v>
      </c>
      <c r="J658" s="70">
        <v>5</v>
      </c>
      <c r="K658" s="164">
        <v>3958.7</v>
      </c>
      <c r="L658" s="73">
        <v>19793.5</v>
      </c>
      <c r="M658" s="57" t="s">
        <v>378</v>
      </c>
      <c r="N658" s="84">
        <v>44621</v>
      </c>
      <c r="O658" s="23" t="s">
        <v>383</v>
      </c>
    </row>
    <row r="659" spans="1:15" ht="13.8" hidden="1" outlineLevel="1">
      <c r="A659" s="33">
        <v>694</v>
      </c>
      <c r="B659" s="151" t="s">
        <v>182</v>
      </c>
      <c r="C659" s="169">
        <v>44566</v>
      </c>
      <c r="D659" s="36" t="s">
        <v>372</v>
      </c>
      <c r="E659" s="75" t="s">
        <v>8</v>
      </c>
      <c r="F659" s="75" t="s">
        <v>75</v>
      </c>
      <c r="G659" s="75" t="s">
        <v>761</v>
      </c>
      <c r="H659" s="165" t="s">
        <v>762</v>
      </c>
      <c r="I659" s="45" t="s">
        <v>387</v>
      </c>
      <c r="J659" s="75">
        <v>10</v>
      </c>
      <c r="K659" s="166">
        <v>2120.71</v>
      </c>
      <c r="L659" s="78">
        <v>21207.1</v>
      </c>
      <c r="M659" s="167" t="s">
        <v>378</v>
      </c>
      <c r="N659" s="85">
        <v>44621</v>
      </c>
      <c r="O659" s="34" t="s">
        <v>383</v>
      </c>
    </row>
    <row r="660" spans="1:15" ht="13.8" hidden="1" outlineLevel="1">
      <c r="A660" s="22">
        <v>695</v>
      </c>
      <c r="B660" s="152" t="s">
        <v>212</v>
      </c>
      <c r="C660" s="170">
        <v>44924</v>
      </c>
      <c r="D660" s="25" t="s">
        <v>372</v>
      </c>
      <c r="E660" s="70" t="s">
        <v>37</v>
      </c>
      <c r="F660" s="70" t="s">
        <v>25</v>
      </c>
      <c r="G660" s="171" t="s">
        <v>763</v>
      </c>
      <c r="H660" s="163" t="s">
        <v>764</v>
      </c>
      <c r="I660" s="26" t="s">
        <v>384</v>
      </c>
      <c r="J660" s="70">
        <v>4</v>
      </c>
      <c r="K660" s="164">
        <v>6329.25</v>
      </c>
      <c r="L660" s="73">
        <v>25317</v>
      </c>
      <c r="M660" s="172" t="s">
        <v>378</v>
      </c>
      <c r="N660" s="84">
        <v>44621</v>
      </c>
      <c r="O660" s="23" t="s">
        <v>383</v>
      </c>
    </row>
    <row r="661" spans="1:15" ht="13.8" hidden="1" outlineLevel="1">
      <c r="A661" s="33">
        <v>696</v>
      </c>
      <c r="B661" s="151" t="s">
        <v>212</v>
      </c>
      <c r="C661" s="173">
        <v>44924</v>
      </c>
      <c r="D661" s="36" t="s">
        <v>372</v>
      </c>
      <c r="E661" s="75" t="s">
        <v>37</v>
      </c>
      <c r="F661" s="75" t="s">
        <v>25</v>
      </c>
      <c r="G661" s="174" t="s">
        <v>763</v>
      </c>
      <c r="H661" s="165" t="s">
        <v>764</v>
      </c>
      <c r="I661" s="45" t="s">
        <v>387</v>
      </c>
      <c r="J661" s="75">
        <v>15</v>
      </c>
      <c r="K661" s="166">
        <v>2120.71</v>
      </c>
      <c r="L661" s="78">
        <v>31810.65</v>
      </c>
      <c r="M661" s="175" t="s">
        <v>378</v>
      </c>
      <c r="N661" s="85">
        <v>44621</v>
      </c>
      <c r="O661" s="34" t="s">
        <v>383</v>
      </c>
    </row>
    <row r="662" spans="1:15" ht="13.8" hidden="1" outlineLevel="1">
      <c r="A662" s="22">
        <v>697</v>
      </c>
      <c r="B662" s="152" t="s">
        <v>212</v>
      </c>
      <c r="C662" s="170">
        <v>44924</v>
      </c>
      <c r="D662" s="25" t="s">
        <v>372</v>
      </c>
      <c r="E662" s="70" t="s">
        <v>37</v>
      </c>
      <c r="F662" s="70" t="s">
        <v>25</v>
      </c>
      <c r="G662" s="171" t="s">
        <v>763</v>
      </c>
      <c r="H662" s="163" t="s">
        <v>764</v>
      </c>
      <c r="I662" s="26" t="s">
        <v>382</v>
      </c>
      <c r="J662" s="70">
        <v>2</v>
      </c>
      <c r="K662" s="164">
        <v>3958.7</v>
      </c>
      <c r="L662" s="73">
        <v>7917.4</v>
      </c>
      <c r="M662" s="172" t="s">
        <v>378</v>
      </c>
      <c r="N662" s="84">
        <v>44621</v>
      </c>
      <c r="O662" s="23" t="s">
        <v>383</v>
      </c>
    </row>
    <row r="663" spans="1:15" ht="13.8" hidden="1" outlineLevel="1">
      <c r="A663" s="33">
        <v>698</v>
      </c>
      <c r="B663" s="151" t="s">
        <v>18</v>
      </c>
      <c r="C663" s="173">
        <v>44565</v>
      </c>
      <c r="D663" s="36" t="s">
        <v>372</v>
      </c>
      <c r="E663" s="75" t="s">
        <v>19</v>
      </c>
      <c r="F663" s="75" t="s">
        <v>46</v>
      </c>
      <c r="G663" s="174" t="s">
        <v>765</v>
      </c>
      <c r="H663" s="176" t="s">
        <v>766</v>
      </c>
      <c r="I663" s="45" t="s">
        <v>387</v>
      </c>
      <c r="J663" s="75">
        <v>19</v>
      </c>
      <c r="K663" s="166">
        <v>2120.71</v>
      </c>
      <c r="L663" s="78">
        <v>40293.49</v>
      </c>
      <c r="M663" s="175" t="s">
        <v>378</v>
      </c>
      <c r="N663" s="85">
        <v>44621</v>
      </c>
      <c r="O663" s="34" t="s">
        <v>383</v>
      </c>
    </row>
    <row r="664" spans="1:15" ht="13.8" hidden="1" outlineLevel="1">
      <c r="A664" s="22">
        <v>699</v>
      </c>
      <c r="B664" s="152" t="s">
        <v>315</v>
      </c>
      <c r="C664" s="170">
        <v>44557</v>
      </c>
      <c r="D664" s="25" t="s">
        <v>372</v>
      </c>
      <c r="E664" s="70" t="s">
        <v>8</v>
      </c>
      <c r="F664" s="70" t="s">
        <v>75</v>
      </c>
      <c r="G664" s="171" t="s">
        <v>767</v>
      </c>
      <c r="H664" s="163" t="s">
        <v>768</v>
      </c>
      <c r="I664" s="26" t="s">
        <v>382</v>
      </c>
      <c r="J664" s="70">
        <v>7</v>
      </c>
      <c r="K664" s="164">
        <v>3958.7</v>
      </c>
      <c r="L664" s="73">
        <v>27710.9</v>
      </c>
      <c r="M664" s="172" t="s">
        <v>378</v>
      </c>
      <c r="N664" s="84">
        <v>44621</v>
      </c>
      <c r="O664" s="23" t="s">
        <v>383</v>
      </c>
    </row>
    <row r="665" spans="1:15" ht="13.8" hidden="1" outlineLevel="1">
      <c r="A665" s="33">
        <v>700</v>
      </c>
      <c r="B665" s="151" t="s">
        <v>315</v>
      </c>
      <c r="C665" s="173">
        <v>44557</v>
      </c>
      <c r="D665" s="36" t="s">
        <v>372</v>
      </c>
      <c r="E665" s="75" t="s">
        <v>8</v>
      </c>
      <c r="F665" s="75" t="s">
        <v>75</v>
      </c>
      <c r="G665" s="174" t="s">
        <v>767</v>
      </c>
      <c r="H665" s="165" t="s">
        <v>768</v>
      </c>
      <c r="I665" s="45" t="s">
        <v>387</v>
      </c>
      <c r="J665" s="75">
        <v>13</v>
      </c>
      <c r="K665" s="166">
        <v>2120.71</v>
      </c>
      <c r="L665" s="78">
        <v>27569.23</v>
      </c>
      <c r="M665" s="175" t="s">
        <v>378</v>
      </c>
      <c r="N665" s="85">
        <v>44621</v>
      </c>
      <c r="O665" s="34" t="s">
        <v>383</v>
      </c>
    </row>
    <row r="666" spans="1:15" ht="13.8" hidden="1" outlineLevel="1">
      <c r="A666" s="22">
        <v>701</v>
      </c>
      <c r="B666" s="152" t="s">
        <v>315</v>
      </c>
      <c r="C666" s="170">
        <v>44557</v>
      </c>
      <c r="D666" s="25" t="s">
        <v>372</v>
      </c>
      <c r="E666" s="70" t="s">
        <v>8</v>
      </c>
      <c r="F666" s="70" t="s">
        <v>75</v>
      </c>
      <c r="G666" s="171" t="s">
        <v>767</v>
      </c>
      <c r="H666" s="163" t="s">
        <v>768</v>
      </c>
      <c r="I666" s="171" t="s">
        <v>376</v>
      </c>
      <c r="J666" s="70">
        <v>1</v>
      </c>
      <c r="K666" s="164">
        <v>3580</v>
      </c>
      <c r="L666" s="73">
        <v>3580</v>
      </c>
      <c r="M666" s="172" t="s">
        <v>378</v>
      </c>
      <c r="N666" s="84">
        <v>44621</v>
      </c>
      <c r="O666" s="23" t="s">
        <v>379</v>
      </c>
    </row>
    <row r="667" spans="1:15" ht="13.8" hidden="1" outlineLevel="1">
      <c r="A667" s="33">
        <v>702</v>
      </c>
      <c r="B667" s="151" t="s">
        <v>241</v>
      </c>
      <c r="C667" s="169">
        <v>44644</v>
      </c>
      <c r="D667" s="42" t="s">
        <v>394</v>
      </c>
      <c r="E667" s="75" t="s">
        <v>19</v>
      </c>
      <c r="F667" s="75" t="s">
        <v>46</v>
      </c>
      <c r="G667" s="174" t="s">
        <v>769</v>
      </c>
      <c r="H667" s="165" t="s">
        <v>770</v>
      </c>
      <c r="I667" s="37" t="s">
        <v>397</v>
      </c>
      <c r="J667" s="75">
        <v>21</v>
      </c>
      <c r="K667" s="166">
        <v>19.059999999999999</v>
      </c>
      <c r="L667" s="78">
        <v>400.26</v>
      </c>
      <c r="M667" s="175" t="s">
        <v>378</v>
      </c>
      <c r="N667" s="85">
        <v>44621</v>
      </c>
      <c r="O667" s="34" t="s">
        <v>398</v>
      </c>
    </row>
    <row r="668" spans="1:15" ht="13.8" hidden="1" outlineLevel="1">
      <c r="A668" s="22">
        <v>703</v>
      </c>
      <c r="B668" s="152" t="s">
        <v>241</v>
      </c>
      <c r="C668" s="168">
        <v>44644</v>
      </c>
      <c r="D668" s="31" t="s">
        <v>394</v>
      </c>
      <c r="E668" s="70" t="s">
        <v>19</v>
      </c>
      <c r="F668" s="70" t="s">
        <v>46</v>
      </c>
      <c r="G668" s="171" t="s">
        <v>769</v>
      </c>
      <c r="H668" s="163" t="s">
        <v>770</v>
      </c>
      <c r="I668" s="26" t="s">
        <v>399</v>
      </c>
      <c r="J668" s="70">
        <v>566</v>
      </c>
      <c r="K668" s="164">
        <v>64.92</v>
      </c>
      <c r="L668" s="73">
        <v>36744.720000000001</v>
      </c>
      <c r="M668" s="172" t="s">
        <v>378</v>
      </c>
      <c r="N668" s="84">
        <v>44621</v>
      </c>
      <c r="O668" s="23" t="s">
        <v>400</v>
      </c>
    </row>
    <row r="669" spans="1:15" ht="13.8" hidden="1" outlineLevel="1">
      <c r="A669" s="33">
        <v>704</v>
      </c>
      <c r="B669" s="151" t="s">
        <v>241</v>
      </c>
      <c r="C669" s="169">
        <v>44644</v>
      </c>
      <c r="D669" s="42" t="s">
        <v>394</v>
      </c>
      <c r="E669" s="75" t="s">
        <v>19</v>
      </c>
      <c r="F669" s="75" t="s">
        <v>46</v>
      </c>
      <c r="G669" s="174" t="s">
        <v>769</v>
      </c>
      <c r="H669" s="165" t="s">
        <v>770</v>
      </c>
      <c r="I669" s="76" t="s">
        <v>562</v>
      </c>
      <c r="J669" s="75">
        <v>6</v>
      </c>
      <c r="K669" s="166">
        <v>15.91</v>
      </c>
      <c r="L669" s="78">
        <v>95.46</v>
      </c>
      <c r="M669" s="175" t="s">
        <v>378</v>
      </c>
      <c r="N669" s="85">
        <v>44621</v>
      </c>
      <c r="O669" s="34" t="s">
        <v>400</v>
      </c>
    </row>
    <row r="670" spans="1:15" ht="13.8" hidden="1" outlineLevel="1">
      <c r="A670" s="22">
        <v>705</v>
      </c>
      <c r="B670" s="152" t="s">
        <v>241</v>
      </c>
      <c r="C670" s="168">
        <v>44644</v>
      </c>
      <c r="D670" s="31" t="s">
        <v>394</v>
      </c>
      <c r="E670" s="70" t="s">
        <v>19</v>
      </c>
      <c r="F670" s="70" t="s">
        <v>46</v>
      </c>
      <c r="G670" s="171" t="s">
        <v>769</v>
      </c>
      <c r="H670" s="163" t="s">
        <v>770</v>
      </c>
      <c r="I670" s="26" t="s">
        <v>401</v>
      </c>
      <c r="J670" s="70">
        <v>71</v>
      </c>
      <c r="K670" s="164">
        <v>69.099999999999994</v>
      </c>
      <c r="L670" s="73">
        <v>4906.1000000000004</v>
      </c>
      <c r="M670" s="172" t="s">
        <v>378</v>
      </c>
      <c r="N670" s="84">
        <v>44621</v>
      </c>
      <c r="O670" s="23" t="s">
        <v>400</v>
      </c>
    </row>
    <row r="671" spans="1:15" ht="13.8" hidden="1" outlineLevel="1">
      <c r="A671" s="33">
        <v>706</v>
      </c>
      <c r="B671" s="151" t="s">
        <v>241</v>
      </c>
      <c r="C671" s="169">
        <v>44644</v>
      </c>
      <c r="D671" s="42" t="s">
        <v>394</v>
      </c>
      <c r="E671" s="75" t="s">
        <v>19</v>
      </c>
      <c r="F671" s="75" t="s">
        <v>46</v>
      </c>
      <c r="G671" s="174" t="s">
        <v>769</v>
      </c>
      <c r="H671" s="165" t="s">
        <v>770</v>
      </c>
      <c r="I671" s="76" t="s">
        <v>635</v>
      </c>
      <c r="J671" s="75">
        <v>2</v>
      </c>
      <c r="K671" s="166">
        <v>24.75</v>
      </c>
      <c r="L671" s="78">
        <v>49.5</v>
      </c>
      <c r="M671" s="175" t="s">
        <v>378</v>
      </c>
      <c r="N671" s="85">
        <v>44621</v>
      </c>
      <c r="O671" s="34" t="s">
        <v>400</v>
      </c>
    </row>
    <row r="672" spans="1:15" ht="13.8" hidden="1" outlineLevel="1">
      <c r="A672" s="22">
        <v>707</v>
      </c>
      <c r="B672" s="152" t="s">
        <v>241</v>
      </c>
      <c r="C672" s="168">
        <v>44644</v>
      </c>
      <c r="D672" s="31" t="s">
        <v>394</v>
      </c>
      <c r="E672" s="70" t="s">
        <v>19</v>
      </c>
      <c r="F672" s="70" t="s">
        <v>46</v>
      </c>
      <c r="G672" s="171" t="s">
        <v>769</v>
      </c>
      <c r="H672" s="163" t="s">
        <v>770</v>
      </c>
      <c r="I672" s="71" t="s">
        <v>636</v>
      </c>
      <c r="J672" s="70">
        <v>1132</v>
      </c>
      <c r="K672" s="164">
        <v>1.39</v>
      </c>
      <c r="L672" s="73">
        <v>1573.48</v>
      </c>
      <c r="M672" s="172" t="s">
        <v>378</v>
      </c>
      <c r="N672" s="84">
        <v>44621</v>
      </c>
      <c r="O672" s="23" t="s">
        <v>400</v>
      </c>
    </row>
    <row r="673" spans="1:15" ht="13.8" hidden="1" outlineLevel="1">
      <c r="A673" s="33">
        <v>708</v>
      </c>
      <c r="B673" s="151" t="s">
        <v>241</v>
      </c>
      <c r="C673" s="169">
        <v>44644</v>
      </c>
      <c r="D673" s="42" t="s">
        <v>394</v>
      </c>
      <c r="E673" s="75" t="s">
        <v>19</v>
      </c>
      <c r="F673" s="75" t="s">
        <v>46</v>
      </c>
      <c r="G673" s="174" t="s">
        <v>769</v>
      </c>
      <c r="H673" s="165" t="s">
        <v>770</v>
      </c>
      <c r="I673" s="37" t="s">
        <v>404</v>
      </c>
      <c r="J673" s="75">
        <v>9</v>
      </c>
      <c r="K673" s="166">
        <v>194.58</v>
      </c>
      <c r="L673" s="78">
        <v>1751.22</v>
      </c>
      <c r="M673" s="175" t="s">
        <v>403</v>
      </c>
      <c r="N673" s="85">
        <v>44621</v>
      </c>
      <c r="O673" s="34" t="s">
        <v>699</v>
      </c>
    </row>
    <row r="674" spans="1:15" ht="13.8" hidden="1" outlineLevel="1">
      <c r="A674" s="22">
        <v>709</v>
      </c>
      <c r="B674" s="152" t="s">
        <v>241</v>
      </c>
      <c r="C674" s="168">
        <v>44644</v>
      </c>
      <c r="D674" s="31" t="s">
        <v>394</v>
      </c>
      <c r="E674" s="70" t="s">
        <v>19</v>
      </c>
      <c r="F674" s="70" t="s">
        <v>46</v>
      </c>
      <c r="G674" s="171" t="s">
        <v>769</v>
      </c>
      <c r="H674" s="163" t="s">
        <v>770</v>
      </c>
      <c r="I674" s="26" t="s">
        <v>402</v>
      </c>
      <c r="J674" s="70">
        <v>5</v>
      </c>
      <c r="K674" s="164">
        <v>155.66</v>
      </c>
      <c r="L674" s="73">
        <v>778.3</v>
      </c>
      <c r="M674" s="172" t="s">
        <v>403</v>
      </c>
      <c r="N674" s="84">
        <v>44621</v>
      </c>
      <c r="O674" s="23" t="s">
        <v>699</v>
      </c>
    </row>
    <row r="675" spans="1:15" ht="13.8" hidden="1" outlineLevel="1">
      <c r="A675" s="33">
        <v>710</v>
      </c>
      <c r="B675" s="151" t="s">
        <v>241</v>
      </c>
      <c r="C675" s="169">
        <v>44644</v>
      </c>
      <c r="D675" s="42" t="s">
        <v>394</v>
      </c>
      <c r="E675" s="75" t="s">
        <v>19</v>
      </c>
      <c r="F675" s="75" t="s">
        <v>46</v>
      </c>
      <c r="G675" s="174" t="s">
        <v>769</v>
      </c>
      <c r="H675" s="165" t="s">
        <v>770</v>
      </c>
      <c r="I675" s="37" t="s">
        <v>405</v>
      </c>
      <c r="J675" s="75">
        <v>19</v>
      </c>
      <c r="K675" s="166">
        <v>233.49</v>
      </c>
      <c r="L675" s="78">
        <v>4436.3100000000004</v>
      </c>
      <c r="M675" s="175" t="s">
        <v>403</v>
      </c>
      <c r="N675" s="85">
        <v>44621</v>
      </c>
      <c r="O675" s="34" t="s">
        <v>699</v>
      </c>
    </row>
    <row r="676" spans="1:15" ht="13.8" hidden="1" outlineLevel="1">
      <c r="A676" s="22">
        <v>711</v>
      </c>
      <c r="B676" s="152" t="s">
        <v>241</v>
      </c>
      <c r="C676" s="168">
        <v>44644</v>
      </c>
      <c r="D676" s="31" t="s">
        <v>394</v>
      </c>
      <c r="E676" s="70" t="s">
        <v>19</v>
      </c>
      <c r="F676" s="70" t="s">
        <v>46</v>
      </c>
      <c r="G676" s="171" t="s">
        <v>769</v>
      </c>
      <c r="H676" s="163" t="s">
        <v>770</v>
      </c>
      <c r="I676" s="26" t="s">
        <v>406</v>
      </c>
      <c r="J676" s="70">
        <v>15</v>
      </c>
      <c r="K676" s="164">
        <v>155.66</v>
      </c>
      <c r="L676" s="73">
        <v>2334.9</v>
      </c>
      <c r="M676" s="172" t="s">
        <v>403</v>
      </c>
      <c r="N676" s="84">
        <v>44621</v>
      </c>
      <c r="O676" s="23" t="s">
        <v>699</v>
      </c>
    </row>
    <row r="677" spans="1:15" ht="13.8" hidden="1" outlineLevel="1">
      <c r="A677" s="33">
        <v>712</v>
      </c>
      <c r="B677" s="151" t="s">
        <v>119</v>
      </c>
      <c r="C677" s="169">
        <v>44644</v>
      </c>
      <c r="D677" s="42" t="s">
        <v>394</v>
      </c>
      <c r="E677" s="75" t="s">
        <v>4</v>
      </c>
      <c r="F677" s="75" t="s">
        <v>32</v>
      </c>
      <c r="G677" s="174" t="s">
        <v>771</v>
      </c>
      <c r="H677" s="165" t="s">
        <v>772</v>
      </c>
      <c r="I677" s="37" t="s">
        <v>397</v>
      </c>
      <c r="J677" s="75">
        <v>251</v>
      </c>
      <c r="K677" s="166">
        <v>19.059999999999999</v>
      </c>
      <c r="L677" s="78">
        <v>4784.0600000000004</v>
      </c>
      <c r="M677" s="175" t="s">
        <v>378</v>
      </c>
      <c r="N677" s="85">
        <v>44621</v>
      </c>
      <c r="O677" s="34" t="s">
        <v>398</v>
      </c>
    </row>
    <row r="678" spans="1:15" ht="13.8" hidden="1" outlineLevel="1">
      <c r="A678" s="22">
        <v>713</v>
      </c>
      <c r="B678" s="152" t="s">
        <v>119</v>
      </c>
      <c r="C678" s="168">
        <v>44644</v>
      </c>
      <c r="D678" s="31" t="s">
        <v>394</v>
      </c>
      <c r="E678" s="70" t="s">
        <v>4</v>
      </c>
      <c r="F678" s="70" t="s">
        <v>32</v>
      </c>
      <c r="G678" s="171" t="s">
        <v>771</v>
      </c>
      <c r="H678" s="163" t="s">
        <v>772</v>
      </c>
      <c r="I678" s="26" t="s">
        <v>399</v>
      </c>
      <c r="J678" s="70">
        <v>190</v>
      </c>
      <c r="K678" s="164">
        <v>64.92</v>
      </c>
      <c r="L678" s="73">
        <v>12334.8</v>
      </c>
      <c r="M678" s="172" t="s">
        <v>378</v>
      </c>
      <c r="N678" s="84">
        <v>44621</v>
      </c>
      <c r="O678" s="23" t="s">
        <v>400</v>
      </c>
    </row>
    <row r="679" spans="1:15" ht="13.8" hidden="1" outlineLevel="1">
      <c r="A679" s="33">
        <v>714</v>
      </c>
      <c r="B679" s="151" t="s">
        <v>119</v>
      </c>
      <c r="C679" s="169">
        <v>44644</v>
      </c>
      <c r="D679" s="42" t="s">
        <v>394</v>
      </c>
      <c r="E679" s="75" t="s">
        <v>4</v>
      </c>
      <c r="F679" s="75" t="s">
        <v>32</v>
      </c>
      <c r="G679" s="174" t="s">
        <v>771</v>
      </c>
      <c r="H679" s="165" t="s">
        <v>772</v>
      </c>
      <c r="I679" s="76" t="s">
        <v>562</v>
      </c>
      <c r="J679" s="75">
        <v>53</v>
      </c>
      <c r="K679" s="166">
        <v>15.91</v>
      </c>
      <c r="L679" s="78">
        <v>843.23</v>
      </c>
      <c r="M679" s="175" t="s">
        <v>378</v>
      </c>
      <c r="N679" s="85">
        <v>44621</v>
      </c>
      <c r="O679" s="34" t="s">
        <v>400</v>
      </c>
    </row>
    <row r="680" spans="1:15" ht="13.8" hidden="1" outlineLevel="1">
      <c r="A680" s="22">
        <v>715</v>
      </c>
      <c r="B680" s="152" t="s">
        <v>119</v>
      </c>
      <c r="C680" s="168">
        <v>44644</v>
      </c>
      <c r="D680" s="31" t="s">
        <v>394</v>
      </c>
      <c r="E680" s="71" t="s">
        <v>4</v>
      </c>
      <c r="F680" s="70" t="s">
        <v>32</v>
      </c>
      <c r="G680" s="171" t="s">
        <v>771</v>
      </c>
      <c r="H680" s="163" t="s">
        <v>772</v>
      </c>
      <c r="I680" s="26" t="s">
        <v>401</v>
      </c>
      <c r="J680" s="70">
        <v>42</v>
      </c>
      <c r="K680" s="164">
        <v>69.099999999999994</v>
      </c>
      <c r="L680" s="73">
        <v>2902.2</v>
      </c>
      <c r="M680" s="150" t="s">
        <v>378</v>
      </c>
      <c r="N680" s="84">
        <v>44621</v>
      </c>
      <c r="O680" s="23" t="s">
        <v>400</v>
      </c>
    </row>
    <row r="681" spans="1:15" ht="13.8" hidden="1" outlineLevel="1">
      <c r="A681" s="33">
        <v>716</v>
      </c>
      <c r="B681" s="177" t="s">
        <v>301</v>
      </c>
      <c r="C681" s="80">
        <v>44559</v>
      </c>
      <c r="D681" s="36" t="s">
        <v>372</v>
      </c>
      <c r="E681" s="76" t="s">
        <v>8</v>
      </c>
      <c r="F681" s="75" t="s">
        <v>75</v>
      </c>
      <c r="G681" s="174" t="s">
        <v>773</v>
      </c>
      <c r="H681" s="83" t="s">
        <v>774</v>
      </c>
      <c r="I681" s="37" t="s">
        <v>382</v>
      </c>
      <c r="J681" s="75">
        <v>2</v>
      </c>
      <c r="K681" s="166">
        <v>3958.7</v>
      </c>
      <c r="L681" s="178">
        <v>7917.4</v>
      </c>
      <c r="M681" s="149" t="s">
        <v>378</v>
      </c>
      <c r="N681" s="85">
        <v>44621</v>
      </c>
      <c r="O681" s="34" t="s">
        <v>383</v>
      </c>
    </row>
    <row r="682" spans="1:15" ht="13.8" hidden="1" outlineLevel="1">
      <c r="A682" s="22">
        <v>717</v>
      </c>
      <c r="B682" s="152" t="s">
        <v>301</v>
      </c>
      <c r="C682" s="81">
        <v>44559</v>
      </c>
      <c r="D682" s="25" t="s">
        <v>372</v>
      </c>
      <c r="E682" s="71" t="s">
        <v>8</v>
      </c>
      <c r="F682" s="70" t="s">
        <v>75</v>
      </c>
      <c r="G682" s="171" t="s">
        <v>773</v>
      </c>
      <c r="H682" s="90" t="s">
        <v>774</v>
      </c>
      <c r="I682" s="48" t="s">
        <v>387</v>
      </c>
      <c r="J682" s="70">
        <v>24</v>
      </c>
      <c r="K682" s="164">
        <v>2120.71</v>
      </c>
      <c r="L682" s="73">
        <v>50897.04</v>
      </c>
      <c r="M682" s="57" t="s">
        <v>378</v>
      </c>
      <c r="N682" s="84">
        <v>44621</v>
      </c>
      <c r="O682" s="23" t="s">
        <v>383</v>
      </c>
    </row>
    <row r="683" spans="1:15" ht="13.8" hidden="1" outlineLevel="1">
      <c r="A683" s="33">
        <v>718</v>
      </c>
      <c r="B683" s="151" t="s">
        <v>187</v>
      </c>
      <c r="C683" s="80">
        <v>44581</v>
      </c>
      <c r="D683" s="36" t="s">
        <v>372</v>
      </c>
      <c r="E683" s="76" t="s">
        <v>95</v>
      </c>
      <c r="F683" s="75" t="s">
        <v>592</v>
      </c>
      <c r="G683" s="179" t="s">
        <v>775</v>
      </c>
      <c r="H683" s="180" t="s">
        <v>776</v>
      </c>
      <c r="I683" s="37" t="s">
        <v>382</v>
      </c>
      <c r="J683" s="179">
        <v>7</v>
      </c>
      <c r="K683" s="166">
        <v>3958.7</v>
      </c>
      <c r="L683" s="78">
        <v>27710.9</v>
      </c>
      <c r="M683" s="181" t="s">
        <v>378</v>
      </c>
      <c r="N683" s="85">
        <v>44621</v>
      </c>
      <c r="O683" s="34" t="s">
        <v>383</v>
      </c>
    </row>
    <row r="684" spans="1:15" ht="13.8" hidden="1" outlineLevel="1">
      <c r="A684" s="22">
        <v>719</v>
      </c>
      <c r="B684" s="152" t="s">
        <v>187</v>
      </c>
      <c r="C684" s="81">
        <v>44581</v>
      </c>
      <c r="D684" s="25" t="s">
        <v>372</v>
      </c>
      <c r="E684" s="71" t="s">
        <v>95</v>
      </c>
      <c r="F684" s="70" t="s">
        <v>592</v>
      </c>
      <c r="G684" s="182" t="s">
        <v>775</v>
      </c>
      <c r="H684" s="183" t="s">
        <v>776</v>
      </c>
      <c r="I684" s="48" t="s">
        <v>387</v>
      </c>
      <c r="J684" s="184">
        <v>7</v>
      </c>
      <c r="K684" s="164">
        <v>2120.71</v>
      </c>
      <c r="L684" s="73">
        <v>14844.97</v>
      </c>
      <c r="M684" s="185" t="s">
        <v>378</v>
      </c>
      <c r="N684" s="84">
        <v>44621</v>
      </c>
      <c r="O684" s="23" t="s">
        <v>383</v>
      </c>
    </row>
    <row r="685" spans="1:15" ht="13.8" hidden="1" outlineLevel="1">
      <c r="A685" s="33">
        <v>720</v>
      </c>
      <c r="B685" s="151" t="s">
        <v>187</v>
      </c>
      <c r="C685" s="80">
        <v>44581</v>
      </c>
      <c r="D685" s="36" t="s">
        <v>372</v>
      </c>
      <c r="E685" s="76" t="s">
        <v>95</v>
      </c>
      <c r="F685" s="75" t="s">
        <v>592</v>
      </c>
      <c r="G685" s="179" t="s">
        <v>775</v>
      </c>
      <c r="H685" s="180" t="s">
        <v>776</v>
      </c>
      <c r="I685" s="186" t="s">
        <v>376</v>
      </c>
      <c r="J685" s="186">
        <v>2</v>
      </c>
      <c r="K685" s="166">
        <v>3580</v>
      </c>
      <c r="L685" s="78">
        <v>7160</v>
      </c>
      <c r="M685" s="181" t="s">
        <v>378</v>
      </c>
      <c r="N685" s="85">
        <v>44621</v>
      </c>
      <c r="O685" s="34" t="s">
        <v>379</v>
      </c>
    </row>
    <row r="686" spans="1:15" ht="13.8" hidden="1" outlineLevel="1">
      <c r="A686" s="22">
        <v>721</v>
      </c>
      <c r="B686" s="152" t="s">
        <v>329</v>
      </c>
      <c r="C686" s="81">
        <v>44916</v>
      </c>
      <c r="D686" s="25" t="s">
        <v>372</v>
      </c>
      <c r="E686" s="71" t="s">
        <v>19</v>
      </c>
      <c r="F686" s="70" t="s">
        <v>46</v>
      </c>
      <c r="G686" s="184" t="s">
        <v>777</v>
      </c>
      <c r="H686" s="187" t="s">
        <v>778</v>
      </c>
      <c r="I686" s="26" t="s">
        <v>385</v>
      </c>
      <c r="J686" s="184">
        <v>1</v>
      </c>
      <c r="K686" s="164">
        <v>9586.34</v>
      </c>
      <c r="L686" s="73">
        <v>9586.34</v>
      </c>
      <c r="M686" s="185" t="s">
        <v>378</v>
      </c>
      <c r="N686" s="84">
        <v>44621</v>
      </c>
      <c r="O686" s="23" t="s">
        <v>383</v>
      </c>
    </row>
    <row r="687" spans="1:15" ht="13.8" hidden="1" outlineLevel="1">
      <c r="A687" s="33">
        <v>722</v>
      </c>
      <c r="B687" s="151" t="s">
        <v>329</v>
      </c>
      <c r="C687" s="80">
        <v>44916</v>
      </c>
      <c r="D687" s="36" t="s">
        <v>372</v>
      </c>
      <c r="E687" s="76" t="s">
        <v>19</v>
      </c>
      <c r="F687" s="75" t="s">
        <v>46</v>
      </c>
      <c r="G687" s="186" t="s">
        <v>777</v>
      </c>
      <c r="H687" s="188" t="s">
        <v>778</v>
      </c>
      <c r="I687" s="45" t="s">
        <v>387</v>
      </c>
      <c r="J687" s="186">
        <v>18</v>
      </c>
      <c r="K687" s="166">
        <v>2120.71</v>
      </c>
      <c r="L687" s="78">
        <v>38172.78</v>
      </c>
      <c r="M687" s="181" t="s">
        <v>378</v>
      </c>
      <c r="N687" s="85">
        <v>44621</v>
      </c>
      <c r="O687" s="34" t="s">
        <v>383</v>
      </c>
    </row>
    <row r="688" spans="1:15" ht="13.8" hidden="1" outlineLevel="1">
      <c r="A688" s="22">
        <v>723</v>
      </c>
      <c r="B688" s="152" t="s">
        <v>329</v>
      </c>
      <c r="C688" s="81">
        <v>44916</v>
      </c>
      <c r="D688" s="25" t="s">
        <v>372</v>
      </c>
      <c r="E688" s="71" t="s">
        <v>19</v>
      </c>
      <c r="F688" s="70" t="s">
        <v>46</v>
      </c>
      <c r="G688" s="184" t="s">
        <v>777</v>
      </c>
      <c r="H688" s="187" t="s">
        <v>778</v>
      </c>
      <c r="I688" s="184" t="s">
        <v>376</v>
      </c>
      <c r="J688" s="184">
        <v>2</v>
      </c>
      <c r="K688" s="164">
        <v>3580</v>
      </c>
      <c r="L688" s="73">
        <v>7160</v>
      </c>
      <c r="M688" s="185" t="s">
        <v>378</v>
      </c>
      <c r="N688" s="84">
        <v>44621</v>
      </c>
      <c r="O688" s="23" t="s">
        <v>379</v>
      </c>
    </row>
    <row r="689" spans="1:15" ht="13.8" hidden="1" outlineLevel="1">
      <c r="A689" s="33">
        <v>724</v>
      </c>
      <c r="B689" s="151" t="s">
        <v>329</v>
      </c>
      <c r="C689" s="80">
        <v>44916</v>
      </c>
      <c r="D689" s="36" t="s">
        <v>372</v>
      </c>
      <c r="E689" s="76" t="s">
        <v>19</v>
      </c>
      <c r="F689" s="75" t="s">
        <v>46</v>
      </c>
      <c r="G689" s="186" t="s">
        <v>777</v>
      </c>
      <c r="H689" s="188" t="s">
        <v>778</v>
      </c>
      <c r="I689" s="37" t="s">
        <v>382</v>
      </c>
      <c r="J689" s="186">
        <v>5</v>
      </c>
      <c r="K689" s="166">
        <v>3958.7</v>
      </c>
      <c r="L689" s="78">
        <v>19793.5</v>
      </c>
      <c r="M689" s="181" t="s">
        <v>378</v>
      </c>
      <c r="N689" s="85">
        <v>44621</v>
      </c>
      <c r="O689" s="34" t="s">
        <v>383</v>
      </c>
    </row>
    <row r="690" spans="1:15" ht="13.8" hidden="1" outlineLevel="1">
      <c r="A690" s="22">
        <v>725</v>
      </c>
      <c r="B690" s="152" t="s">
        <v>242</v>
      </c>
      <c r="C690" s="81">
        <v>44575</v>
      </c>
      <c r="D690" s="25" t="s">
        <v>372</v>
      </c>
      <c r="E690" s="71" t="s">
        <v>8</v>
      </c>
      <c r="F690" s="70" t="s">
        <v>75</v>
      </c>
      <c r="G690" s="189" t="s">
        <v>779</v>
      </c>
      <c r="H690" s="190" t="s">
        <v>780</v>
      </c>
      <c r="I690" s="26" t="s">
        <v>385</v>
      </c>
      <c r="J690" s="189">
        <v>2</v>
      </c>
      <c r="K690" s="164">
        <v>9586.34</v>
      </c>
      <c r="L690" s="73">
        <v>19172.68</v>
      </c>
      <c r="M690" s="191" t="s">
        <v>378</v>
      </c>
      <c r="N690" s="84">
        <v>44621</v>
      </c>
      <c r="O690" s="23" t="s">
        <v>383</v>
      </c>
    </row>
    <row r="691" spans="1:15" ht="13.8" hidden="1" outlineLevel="1">
      <c r="A691" s="33">
        <v>726</v>
      </c>
      <c r="B691" s="151" t="s">
        <v>242</v>
      </c>
      <c r="C691" s="80">
        <v>44575</v>
      </c>
      <c r="D691" s="36" t="s">
        <v>372</v>
      </c>
      <c r="E691" s="76" t="s">
        <v>8</v>
      </c>
      <c r="F691" s="75" t="s">
        <v>75</v>
      </c>
      <c r="G691" s="192" t="s">
        <v>779</v>
      </c>
      <c r="H691" s="193" t="s">
        <v>780</v>
      </c>
      <c r="I691" s="37" t="s">
        <v>384</v>
      </c>
      <c r="J691" s="192">
        <v>2</v>
      </c>
      <c r="K691" s="166">
        <v>6329.25</v>
      </c>
      <c r="L691" s="78">
        <v>12658.5</v>
      </c>
      <c r="M691" s="194" t="s">
        <v>378</v>
      </c>
      <c r="N691" s="85">
        <v>44621</v>
      </c>
      <c r="O691" s="34" t="s">
        <v>383</v>
      </c>
    </row>
    <row r="692" spans="1:15" ht="13.8" hidden="1" outlineLevel="1">
      <c r="A692" s="22">
        <v>727</v>
      </c>
      <c r="B692" s="152" t="s">
        <v>242</v>
      </c>
      <c r="C692" s="81">
        <v>44575</v>
      </c>
      <c r="D692" s="25" t="s">
        <v>372</v>
      </c>
      <c r="E692" s="71" t="s">
        <v>8</v>
      </c>
      <c r="F692" s="70" t="s">
        <v>75</v>
      </c>
      <c r="G692" s="189" t="s">
        <v>779</v>
      </c>
      <c r="H692" s="190" t="s">
        <v>780</v>
      </c>
      <c r="I692" s="26" t="s">
        <v>382</v>
      </c>
      <c r="J692" s="189">
        <v>3</v>
      </c>
      <c r="K692" s="164">
        <v>3958.7</v>
      </c>
      <c r="L692" s="73">
        <v>11876.1</v>
      </c>
      <c r="M692" s="191" t="s">
        <v>378</v>
      </c>
      <c r="N692" s="84">
        <v>44621</v>
      </c>
      <c r="O692" s="23" t="s">
        <v>383</v>
      </c>
    </row>
    <row r="693" spans="1:15" ht="13.8" hidden="1" outlineLevel="1">
      <c r="A693" s="33">
        <v>728</v>
      </c>
      <c r="B693" s="151" t="s">
        <v>242</v>
      </c>
      <c r="C693" s="80">
        <v>44575</v>
      </c>
      <c r="D693" s="36" t="s">
        <v>372</v>
      </c>
      <c r="E693" s="76" t="s">
        <v>8</v>
      </c>
      <c r="F693" s="75" t="s">
        <v>75</v>
      </c>
      <c r="G693" s="192" t="s">
        <v>779</v>
      </c>
      <c r="H693" s="193" t="s">
        <v>780</v>
      </c>
      <c r="I693" s="45" t="s">
        <v>387</v>
      </c>
      <c r="J693" s="192">
        <v>4</v>
      </c>
      <c r="K693" s="166">
        <v>2120.71</v>
      </c>
      <c r="L693" s="78">
        <v>8482.84</v>
      </c>
      <c r="M693" s="194" t="s">
        <v>378</v>
      </c>
      <c r="N693" s="85">
        <v>44621</v>
      </c>
      <c r="O693" s="34" t="s">
        <v>383</v>
      </c>
    </row>
    <row r="694" spans="1:15" ht="13.8" hidden="1" outlineLevel="1">
      <c r="A694" s="22">
        <v>729</v>
      </c>
      <c r="B694" s="152" t="s">
        <v>151</v>
      </c>
      <c r="C694" s="81">
        <v>44552</v>
      </c>
      <c r="D694" s="25" t="s">
        <v>372</v>
      </c>
      <c r="E694" s="71" t="s">
        <v>104</v>
      </c>
      <c r="F694" s="70" t="s">
        <v>442</v>
      </c>
      <c r="G694" s="189" t="s">
        <v>411</v>
      </c>
      <c r="H694" s="190" t="s">
        <v>781</v>
      </c>
      <c r="I694" s="26" t="s">
        <v>385</v>
      </c>
      <c r="J694" s="189">
        <v>7</v>
      </c>
      <c r="K694" s="164">
        <v>9586.34</v>
      </c>
      <c r="L694" s="73">
        <v>67104.38</v>
      </c>
      <c r="M694" s="191" t="s">
        <v>378</v>
      </c>
      <c r="N694" s="84">
        <v>44621</v>
      </c>
      <c r="O694" s="23" t="s">
        <v>383</v>
      </c>
    </row>
    <row r="695" spans="1:15" ht="13.8" hidden="1" outlineLevel="1">
      <c r="A695" s="33">
        <v>730</v>
      </c>
      <c r="B695" s="151" t="s">
        <v>151</v>
      </c>
      <c r="C695" s="80">
        <v>44552</v>
      </c>
      <c r="D695" s="36" t="s">
        <v>372</v>
      </c>
      <c r="E695" s="76" t="s">
        <v>104</v>
      </c>
      <c r="F695" s="75" t="s">
        <v>442</v>
      </c>
      <c r="G695" s="192" t="s">
        <v>411</v>
      </c>
      <c r="H695" s="193" t="s">
        <v>781</v>
      </c>
      <c r="I695" s="37" t="s">
        <v>384</v>
      </c>
      <c r="J695" s="192">
        <v>2</v>
      </c>
      <c r="K695" s="166">
        <v>6329.25</v>
      </c>
      <c r="L695" s="78">
        <v>12658.5</v>
      </c>
      <c r="M695" s="194" t="s">
        <v>378</v>
      </c>
      <c r="N695" s="85">
        <v>44621</v>
      </c>
      <c r="O695" s="34" t="s">
        <v>383</v>
      </c>
    </row>
    <row r="696" spans="1:15" ht="13.8" hidden="1" outlineLevel="1">
      <c r="A696" s="22">
        <v>731</v>
      </c>
      <c r="B696" s="152" t="s">
        <v>341</v>
      </c>
      <c r="C696" s="81">
        <v>44559</v>
      </c>
      <c r="D696" s="25" t="s">
        <v>372</v>
      </c>
      <c r="E696" s="71" t="s">
        <v>41</v>
      </c>
      <c r="F696" s="70" t="s">
        <v>63</v>
      </c>
      <c r="G696" s="189" t="s">
        <v>413</v>
      </c>
      <c r="H696" s="190" t="s">
        <v>782</v>
      </c>
      <c r="I696" s="48" t="s">
        <v>387</v>
      </c>
      <c r="J696" s="189">
        <v>4</v>
      </c>
      <c r="K696" s="164">
        <v>2120.71</v>
      </c>
      <c r="L696" s="73">
        <v>8482.84</v>
      </c>
      <c r="M696" s="191" t="s">
        <v>378</v>
      </c>
      <c r="N696" s="84">
        <v>44621</v>
      </c>
      <c r="O696" s="23"/>
    </row>
    <row r="697" spans="1:15" ht="13.8" hidden="1" outlineLevel="1">
      <c r="A697" s="33">
        <v>732</v>
      </c>
      <c r="B697" s="151" t="s">
        <v>341</v>
      </c>
      <c r="C697" s="80">
        <v>44559</v>
      </c>
      <c r="D697" s="36" t="s">
        <v>372</v>
      </c>
      <c r="E697" s="76" t="s">
        <v>41</v>
      </c>
      <c r="F697" s="75" t="s">
        <v>63</v>
      </c>
      <c r="G697" s="192" t="s">
        <v>413</v>
      </c>
      <c r="H697" s="193" t="s">
        <v>782</v>
      </c>
      <c r="I697" s="192" t="s">
        <v>376</v>
      </c>
      <c r="J697" s="192">
        <v>2</v>
      </c>
      <c r="K697" s="166">
        <v>3580</v>
      </c>
      <c r="L697" s="78">
        <v>7160</v>
      </c>
      <c r="M697" s="194" t="s">
        <v>378</v>
      </c>
      <c r="N697" s="85">
        <v>44621</v>
      </c>
      <c r="O697" s="34"/>
    </row>
    <row r="698" spans="1:15" ht="13.8" hidden="1" outlineLevel="1">
      <c r="A698" s="22">
        <v>733</v>
      </c>
      <c r="B698" s="152" t="s">
        <v>118</v>
      </c>
      <c r="C698" s="81">
        <v>44552</v>
      </c>
      <c r="D698" s="25" t="s">
        <v>372</v>
      </c>
      <c r="E698" s="71" t="s">
        <v>104</v>
      </c>
      <c r="F698" s="70" t="s">
        <v>442</v>
      </c>
      <c r="G698" s="189" t="s">
        <v>783</v>
      </c>
      <c r="H698" s="190" t="s">
        <v>784</v>
      </c>
      <c r="I698" s="26" t="s">
        <v>384</v>
      </c>
      <c r="J698" s="189">
        <v>3</v>
      </c>
      <c r="K698" s="164">
        <v>6329.25</v>
      </c>
      <c r="L698" s="73">
        <v>18987.75</v>
      </c>
      <c r="M698" s="191" t="s">
        <v>378</v>
      </c>
      <c r="N698" s="84">
        <v>44621</v>
      </c>
      <c r="O698" s="23"/>
    </row>
    <row r="699" spans="1:15" ht="13.8" hidden="1" outlineLevel="1">
      <c r="A699" s="33">
        <v>734</v>
      </c>
      <c r="B699" s="151" t="s">
        <v>118</v>
      </c>
      <c r="C699" s="80">
        <v>44552</v>
      </c>
      <c r="D699" s="36" t="s">
        <v>372</v>
      </c>
      <c r="E699" s="76" t="s">
        <v>104</v>
      </c>
      <c r="F699" s="75" t="s">
        <v>442</v>
      </c>
      <c r="G699" s="192" t="s">
        <v>783</v>
      </c>
      <c r="H699" s="193" t="s">
        <v>784</v>
      </c>
      <c r="I699" s="37" t="s">
        <v>382</v>
      </c>
      <c r="J699" s="192">
        <v>3</v>
      </c>
      <c r="K699" s="166">
        <v>3958.7</v>
      </c>
      <c r="L699" s="78">
        <v>11876.1</v>
      </c>
      <c r="M699" s="194" t="s">
        <v>378</v>
      </c>
      <c r="N699" s="85">
        <v>44621</v>
      </c>
      <c r="O699" s="34"/>
    </row>
    <row r="700" spans="1:15" ht="13.8" hidden="1" outlineLevel="1">
      <c r="A700" s="22">
        <v>735</v>
      </c>
      <c r="B700" s="152" t="s">
        <v>118</v>
      </c>
      <c r="C700" s="81">
        <v>44552</v>
      </c>
      <c r="D700" s="25" t="s">
        <v>372</v>
      </c>
      <c r="E700" s="71" t="s">
        <v>104</v>
      </c>
      <c r="F700" s="70" t="s">
        <v>442</v>
      </c>
      <c r="G700" s="189" t="s">
        <v>783</v>
      </c>
      <c r="H700" s="190" t="s">
        <v>784</v>
      </c>
      <c r="I700" s="48" t="s">
        <v>387</v>
      </c>
      <c r="J700" s="189">
        <v>8</v>
      </c>
      <c r="K700" s="164">
        <v>2120.71</v>
      </c>
      <c r="L700" s="73">
        <v>16965.68</v>
      </c>
      <c r="M700" s="191" t="s">
        <v>378</v>
      </c>
      <c r="N700" s="84">
        <v>44621</v>
      </c>
      <c r="O700" s="23"/>
    </row>
    <row r="701" spans="1:15" ht="13.8" hidden="1" outlineLevel="1">
      <c r="A701" s="33">
        <v>736</v>
      </c>
      <c r="B701" s="151" t="s">
        <v>118</v>
      </c>
      <c r="C701" s="80">
        <v>44552</v>
      </c>
      <c r="D701" s="36" t="s">
        <v>372</v>
      </c>
      <c r="E701" s="76" t="s">
        <v>104</v>
      </c>
      <c r="F701" s="75" t="s">
        <v>442</v>
      </c>
      <c r="G701" s="192" t="s">
        <v>783</v>
      </c>
      <c r="H701" s="193" t="s">
        <v>784</v>
      </c>
      <c r="I701" s="192" t="s">
        <v>376</v>
      </c>
      <c r="J701" s="192">
        <v>2</v>
      </c>
      <c r="K701" s="166">
        <v>3580</v>
      </c>
      <c r="L701" s="78">
        <v>7160</v>
      </c>
      <c r="M701" s="194" t="s">
        <v>378</v>
      </c>
      <c r="N701" s="85">
        <v>44621</v>
      </c>
      <c r="O701" s="34"/>
    </row>
    <row r="702" spans="1:15" ht="13.8" hidden="1" outlineLevel="1">
      <c r="A702" s="22">
        <v>737</v>
      </c>
      <c r="B702" s="152" t="s">
        <v>113</v>
      </c>
      <c r="C702" s="81" t="s">
        <v>785</v>
      </c>
      <c r="D702" s="25" t="s">
        <v>372</v>
      </c>
      <c r="E702" s="71" t="s">
        <v>104</v>
      </c>
      <c r="F702" s="70" t="s">
        <v>442</v>
      </c>
      <c r="G702" s="189" t="s">
        <v>786</v>
      </c>
      <c r="H702" s="190" t="s">
        <v>787</v>
      </c>
      <c r="I702" s="26" t="s">
        <v>385</v>
      </c>
      <c r="J702" s="189">
        <v>2</v>
      </c>
      <c r="K702" s="164">
        <v>9586.34</v>
      </c>
      <c r="L702" s="73">
        <v>19172.68</v>
      </c>
      <c r="M702" s="191" t="s">
        <v>378</v>
      </c>
      <c r="N702" s="195">
        <v>44652</v>
      </c>
      <c r="O702" s="23"/>
    </row>
    <row r="703" spans="1:15" ht="13.8" hidden="1" outlineLevel="1">
      <c r="A703" s="33">
        <v>738</v>
      </c>
      <c r="B703" s="151" t="s">
        <v>113</v>
      </c>
      <c r="C703" s="80" t="s">
        <v>785</v>
      </c>
      <c r="D703" s="36" t="s">
        <v>372</v>
      </c>
      <c r="E703" s="76" t="s">
        <v>104</v>
      </c>
      <c r="F703" s="75" t="s">
        <v>442</v>
      </c>
      <c r="G703" s="192" t="s">
        <v>786</v>
      </c>
      <c r="H703" s="193" t="s">
        <v>787</v>
      </c>
      <c r="I703" s="37" t="s">
        <v>384</v>
      </c>
      <c r="J703" s="192">
        <v>6</v>
      </c>
      <c r="K703" s="166">
        <v>6329.25</v>
      </c>
      <c r="L703" s="78">
        <v>37975.5</v>
      </c>
      <c r="M703" s="194" t="s">
        <v>378</v>
      </c>
      <c r="N703" s="195">
        <v>44652</v>
      </c>
      <c r="O703" s="34"/>
    </row>
    <row r="704" spans="1:15" ht="13.8" hidden="1" outlineLevel="1">
      <c r="A704" s="22">
        <v>739</v>
      </c>
      <c r="B704" s="152" t="s">
        <v>113</v>
      </c>
      <c r="C704" s="81" t="s">
        <v>785</v>
      </c>
      <c r="D704" s="25" t="s">
        <v>372</v>
      </c>
      <c r="E704" s="71" t="s">
        <v>104</v>
      </c>
      <c r="F704" s="70" t="s">
        <v>442</v>
      </c>
      <c r="G704" s="189" t="s">
        <v>786</v>
      </c>
      <c r="H704" s="190" t="s">
        <v>787</v>
      </c>
      <c r="I704" s="26" t="s">
        <v>382</v>
      </c>
      <c r="J704" s="189">
        <v>2</v>
      </c>
      <c r="K704" s="164">
        <v>3958.7</v>
      </c>
      <c r="L704" s="196">
        <v>7917.4</v>
      </c>
      <c r="M704" s="191" t="s">
        <v>378</v>
      </c>
      <c r="N704" s="195">
        <v>44652</v>
      </c>
      <c r="O704" s="197"/>
    </row>
    <row r="705" spans="1:15" ht="13.8" hidden="1" outlineLevel="1">
      <c r="A705" s="33">
        <v>740</v>
      </c>
      <c r="B705" s="151" t="s">
        <v>318</v>
      </c>
      <c r="C705" s="80">
        <v>44551</v>
      </c>
      <c r="D705" s="36" t="s">
        <v>372</v>
      </c>
      <c r="E705" s="76" t="s">
        <v>104</v>
      </c>
      <c r="F705" s="75" t="s">
        <v>442</v>
      </c>
      <c r="G705" s="192" t="s">
        <v>788</v>
      </c>
      <c r="H705" s="193" t="s">
        <v>789</v>
      </c>
      <c r="I705" s="37" t="s">
        <v>385</v>
      </c>
      <c r="J705" s="192">
        <v>3</v>
      </c>
      <c r="K705" s="166">
        <v>9586.34</v>
      </c>
      <c r="L705" s="198">
        <v>28759.02</v>
      </c>
      <c r="M705" s="194" t="s">
        <v>378</v>
      </c>
      <c r="N705" s="195">
        <v>44652</v>
      </c>
      <c r="O705" s="199"/>
    </row>
    <row r="706" spans="1:15" ht="13.8" hidden="1" outlineLevel="1">
      <c r="A706" s="22">
        <v>741</v>
      </c>
      <c r="B706" s="152" t="s">
        <v>318</v>
      </c>
      <c r="C706" s="81">
        <v>44551</v>
      </c>
      <c r="D706" s="25" t="s">
        <v>372</v>
      </c>
      <c r="E706" s="71" t="s">
        <v>104</v>
      </c>
      <c r="F706" s="70" t="s">
        <v>442</v>
      </c>
      <c r="G706" s="189" t="s">
        <v>788</v>
      </c>
      <c r="H706" s="190" t="s">
        <v>789</v>
      </c>
      <c r="I706" s="26" t="s">
        <v>384</v>
      </c>
      <c r="J706" s="189">
        <v>2</v>
      </c>
      <c r="K706" s="164">
        <v>6329.25</v>
      </c>
      <c r="L706" s="196">
        <v>12658.5</v>
      </c>
      <c r="M706" s="191" t="s">
        <v>378</v>
      </c>
      <c r="N706" s="195">
        <v>44652</v>
      </c>
      <c r="O706" s="197"/>
    </row>
    <row r="707" spans="1:15" ht="13.8" hidden="1" outlineLevel="1">
      <c r="A707" s="33">
        <v>742</v>
      </c>
      <c r="B707" s="151" t="s">
        <v>318</v>
      </c>
      <c r="C707" s="80">
        <v>44551</v>
      </c>
      <c r="D707" s="36" t="s">
        <v>372</v>
      </c>
      <c r="E707" s="76" t="s">
        <v>104</v>
      </c>
      <c r="F707" s="75" t="s">
        <v>442</v>
      </c>
      <c r="G707" s="192" t="s">
        <v>788</v>
      </c>
      <c r="H707" s="193" t="s">
        <v>789</v>
      </c>
      <c r="I707" s="37" t="s">
        <v>382</v>
      </c>
      <c r="J707" s="192">
        <v>3</v>
      </c>
      <c r="K707" s="166">
        <v>3958.7</v>
      </c>
      <c r="L707" s="198">
        <v>11876.1</v>
      </c>
      <c r="M707" s="194" t="s">
        <v>378</v>
      </c>
      <c r="N707" s="200">
        <v>44652</v>
      </c>
      <c r="O707" s="199"/>
    </row>
    <row r="708" spans="1:15" ht="13.8" hidden="1" outlineLevel="1">
      <c r="A708" s="22">
        <v>743</v>
      </c>
      <c r="B708" s="152" t="s">
        <v>318</v>
      </c>
      <c r="C708" s="81">
        <v>44551</v>
      </c>
      <c r="D708" s="25" t="s">
        <v>372</v>
      </c>
      <c r="E708" s="71" t="s">
        <v>104</v>
      </c>
      <c r="F708" s="70" t="s">
        <v>442</v>
      </c>
      <c r="G708" s="189" t="s">
        <v>788</v>
      </c>
      <c r="H708" s="190" t="s">
        <v>789</v>
      </c>
      <c r="I708" s="48" t="s">
        <v>387</v>
      </c>
      <c r="J708" s="189">
        <v>1</v>
      </c>
      <c r="K708" s="164">
        <v>2120.71</v>
      </c>
      <c r="L708" s="196">
        <v>2120.71</v>
      </c>
      <c r="M708" s="191" t="s">
        <v>378</v>
      </c>
      <c r="N708" s="195">
        <v>44652</v>
      </c>
      <c r="O708" s="197"/>
    </row>
    <row r="709" spans="1:15" ht="13.8" hidden="1" outlineLevel="1">
      <c r="A709" s="33">
        <v>744</v>
      </c>
      <c r="B709" s="151" t="s">
        <v>179</v>
      </c>
      <c r="C709" s="80">
        <v>44568</v>
      </c>
      <c r="D709" s="36" t="s">
        <v>372</v>
      </c>
      <c r="E709" s="76" t="s">
        <v>77</v>
      </c>
      <c r="F709" s="75" t="s">
        <v>14</v>
      </c>
      <c r="G709" s="192" t="s">
        <v>790</v>
      </c>
      <c r="H709" s="193" t="s">
        <v>791</v>
      </c>
      <c r="I709" s="37" t="s">
        <v>382</v>
      </c>
      <c r="J709" s="192">
        <v>3</v>
      </c>
      <c r="K709" s="166">
        <v>3958.7</v>
      </c>
      <c r="L709" s="198">
        <v>11876.1</v>
      </c>
      <c r="M709" s="194" t="s">
        <v>378</v>
      </c>
      <c r="N709" s="195">
        <v>44652</v>
      </c>
      <c r="O709" s="199"/>
    </row>
    <row r="710" spans="1:15" ht="13.8" hidden="1" outlineLevel="1">
      <c r="A710" s="22">
        <v>745</v>
      </c>
      <c r="B710" s="152" t="s">
        <v>287</v>
      </c>
      <c r="C710" s="156">
        <v>44553</v>
      </c>
      <c r="D710" s="25" t="s">
        <v>372</v>
      </c>
      <c r="E710" s="152" t="s">
        <v>104</v>
      </c>
      <c r="F710" s="152" t="s">
        <v>442</v>
      </c>
      <c r="G710" s="152" t="s">
        <v>792</v>
      </c>
      <c r="H710" s="201" t="s">
        <v>758</v>
      </c>
      <c r="I710" s="48" t="s">
        <v>387</v>
      </c>
      <c r="J710" s="189">
        <v>2</v>
      </c>
      <c r="K710" s="164">
        <v>2120.71</v>
      </c>
      <c r="L710" s="196">
        <v>4241.42</v>
      </c>
      <c r="M710" s="191" t="s">
        <v>378</v>
      </c>
      <c r="N710" s="195">
        <v>44652</v>
      </c>
      <c r="O710" s="197"/>
    </row>
    <row r="711" spans="1:15" ht="13.8" hidden="1" outlineLevel="1">
      <c r="A711" s="33">
        <v>746</v>
      </c>
      <c r="B711" s="151" t="s">
        <v>287</v>
      </c>
      <c r="C711" s="156">
        <v>44553</v>
      </c>
      <c r="D711" s="36" t="s">
        <v>372</v>
      </c>
      <c r="E711" s="151" t="s">
        <v>104</v>
      </c>
      <c r="F711" s="151" t="s">
        <v>442</v>
      </c>
      <c r="G711" s="151" t="s">
        <v>792</v>
      </c>
      <c r="H711" s="202" t="s">
        <v>758</v>
      </c>
      <c r="I711" s="192" t="s">
        <v>376</v>
      </c>
      <c r="J711" s="192">
        <v>1</v>
      </c>
      <c r="K711" s="166">
        <v>3580</v>
      </c>
      <c r="L711" s="198">
        <v>3580</v>
      </c>
      <c r="M711" s="194" t="s">
        <v>378</v>
      </c>
      <c r="N711" s="195">
        <v>44652</v>
      </c>
      <c r="O711" s="199"/>
    </row>
    <row r="712" spans="1:15" ht="13.8" hidden="1" outlineLevel="1">
      <c r="A712" s="22">
        <v>747</v>
      </c>
      <c r="B712" s="152" t="s">
        <v>318</v>
      </c>
      <c r="C712" s="81">
        <v>44551</v>
      </c>
      <c r="D712" s="25" t="s">
        <v>372</v>
      </c>
      <c r="E712" s="71" t="s">
        <v>104</v>
      </c>
      <c r="F712" s="70" t="s">
        <v>442</v>
      </c>
      <c r="G712" s="189" t="s">
        <v>392</v>
      </c>
      <c r="H712" s="190" t="s">
        <v>789</v>
      </c>
      <c r="I712" s="26" t="s">
        <v>385</v>
      </c>
      <c r="J712" s="189">
        <v>1</v>
      </c>
      <c r="K712" s="164">
        <v>9586.34</v>
      </c>
      <c r="L712" s="196">
        <v>9586.34</v>
      </c>
      <c r="M712" s="191" t="s">
        <v>378</v>
      </c>
      <c r="N712" s="195">
        <v>44652</v>
      </c>
      <c r="O712" s="197"/>
    </row>
    <row r="713" spans="1:15" ht="13.8" hidden="1" outlineLevel="1">
      <c r="A713" s="33">
        <v>748</v>
      </c>
      <c r="B713" s="151" t="s">
        <v>207</v>
      </c>
      <c r="C713" s="80">
        <v>44565</v>
      </c>
      <c r="D713" s="36" t="s">
        <v>372</v>
      </c>
      <c r="E713" s="76" t="s">
        <v>8</v>
      </c>
      <c r="F713" s="75" t="s">
        <v>75</v>
      </c>
      <c r="G713" s="192" t="s">
        <v>793</v>
      </c>
      <c r="H713" s="193" t="s">
        <v>794</v>
      </c>
      <c r="I713" s="45" t="s">
        <v>387</v>
      </c>
      <c r="J713" s="192">
        <v>8</v>
      </c>
      <c r="K713" s="166">
        <v>2120.71</v>
      </c>
      <c r="L713" s="198">
        <v>16965.68</v>
      </c>
      <c r="M713" s="194" t="s">
        <v>378</v>
      </c>
      <c r="N713" s="195">
        <v>44652</v>
      </c>
      <c r="O713" s="199"/>
    </row>
    <row r="714" spans="1:15" ht="13.8" hidden="1" outlineLevel="1">
      <c r="A714" s="22">
        <v>749</v>
      </c>
      <c r="B714" s="152" t="s">
        <v>207</v>
      </c>
      <c r="C714" s="81">
        <v>44565</v>
      </c>
      <c r="D714" s="25" t="s">
        <v>372</v>
      </c>
      <c r="E714" s="71" t="s">
        <v>8</v>
      </c>
      <c r="F714" s="70" t="s">
        <v>75</v>
      </c>
      <c r="G714" s="189" t="s">
        <v>793</v>
      </c>
      <c r="H714" s="190" t="s">
        <v>794</v>
      </c>
      <c r="I714" s="26" t="s">
        <v>382</v>
      </c>
      <c r="J714" s="189">
        <v>1</v>
      </c>
      <c r="K714" s="164">
        <v>3958.7</v>
      </c>
      <c r="L714" s="196">
        <v>3958.7</v>
      </c>
      <c r="M714" s="191" t="s">
        <v>378</v>
      </c>
      <c r="N714" s="203">
        <v>44652</v>
      </c>
      <c r="O714" s="197"/>
    </row>
    <row r="715" spans="1:15" ht="13.8" hidden="1" outlineLevel="1">
      <c r="A715" s="33">
        <v>750</v>
      </c>
      <c r="B715" s="151" t="s">
        <v>80</v>
      </c>
      <c r="C715" s="80">
        <v>44613</v>
      </c>
      <c r="D715" s="36" t="s">
        <v>372</v>
      </c>
      <c r="E715" s="76" t="s">
        <v>12</v>
      </c>
      <c r="F715" s="75" t="s">
        <v>60</v>
      </c>
      <c r="G715" s="192" t="s">
        <v>450</v>
      </c>
      <c r="H715" s="193" t="s">
        <v>795</v>
      </c>
      <c r="I715" s="37" t="s">
        <v>382</v>
      </c>
      <c r="J715" s="192">
        <v>2</v>
      </c>
      <c r="K715" s="166">
        <v>3958.7</v>
      </c>
      <c r="L715" s="198">
        <v>7917.4</v>
      </c>
      <c r="M715" s="194" t="s">
        <v>378</v>
      </c>
      <c r="N715" s="200">
        <v>44652</v>
      </c>
      <c r="O715" s="34"/>
    </row>
    <row r="716" spans="1:15" ht="13.8" hidden="1" outlineLevel="1">
      <c r="A716" s="22">
        <v>751</v>
      </c>
      <c r="B716" s="152" t="s">
        <v>80</v>
      </c>
      <c r="C716" s="81">
        <v>44613</v>
      </c>
      <c r="D716" s="25" t="s">
        <v>372</v>
      </c>
      <c r="E716" s="71" t="s">
        <v>12</v>
      </c>
      <c r="F716" s="70" t="s">
        <v>60</v>
      </c>
      <c r="G716" s="189" t="s">
        <v>450</v>
      </c>
      <c r="H716" s="190" t="s">
        <v>795</v>
      </c>
      <c r="I716" s="48" t="s">
        <v>387</v>
      </c>
      <c r="J716" s="189">
        <v>4</v>
      </c>
      <c r="K716" s="164">
        <v>2120.71</v>
      </c>
      <c r="L716" s="196">
        <v>8482.84</v>
      </c>
      <c r="M716" s="191" t="s">
        <v>378</v>
      </c>
      <c r="N716" s="203">
        <v>44652</v>
      </c>
      <c r="O716" s="23"/>
    </row>
    <row r="717" spans="1:15" ht="13.8" hidden="1" outlineLevel="1">
      <c r="A717" s="33">
        <v>752</v>
      </c>
      <c r="B717" s="151" t="s">
        <v>80</v>
      </c>
      <c r="C717" s="80">
        <v>44613</v>
      </c>
      <c r="D717" s="36" t="s">
        <v>372</v>
      </c>
      <c r="E717" s="76" t="s">
        <v>12</v>
      </c>
      <c r="F717" s="75" t="s">
        <v>60</v>
      </c>
      <c r="G717" s="192" t="s">
        <v>450</v>
      </c>
      <c r="H717" s="193" t="s">
        <v>795</v>
      </c>
      <c r="I717" s="192" t="s">
        <v>376</v>
      </c>
      <c r="J717" s="192">
        <v>1</v>
      </c>
      <c r="K717" s="166">
        <v>3580</v>
      </c>
      <c r="L717" s="198">
        <v>3580</v>
      </c>
      <c r="M717" s="194" t="s">
        <v>378</v>
      </c>
      <c r="N717" s="200">
        <v>44652</v>
      </c>
      <c r="O717" s="34"/>
    </row>
    <row r="718" spans="1:15" ht="13.8" hidden="1" outlineLevel="1">
      <c r="A718" s="22">
        <v>753</v>
      </c>
      <c r="B718" s="152" t="s">
        <v>240</v>
      </c>
      <c r="C718" s="81">
        <v>44575</v>
      </c>
      <c r="D718" s="25" t="s">
        <v>372</v>
      </c>
      <c r="E718" s="71" t="s">
        <v>48</v>
      </c>
      <c r="F718" s="70" t="s">
        <v>53</v>
      </c>
      <c r="G718" s="189" t="s">
        <v>796</v>
      </c>
      <c r="H718" s="190" t="s">
        <v>797</v>
      </c>
      <c r="I718" s="26" t="s">
        <v>385</v>
      </c>
      <c r="J718" s="189">
        <v>5</v>
      </c>
      <c r="K718" s="164">
        <v>9586.34</v>
      </c>
      <c r="L718" s="196">
        <v>47931.7</v>
      </c>
      <c r="M718" s="191" t="s">
        <v>378</v>
      </c>
      <c r="N718" s="203">
        <v>44652</v>
      </c>
      <c r="O718" s="23"/>
    </row>
    <row r="719" spans="1:15" ht="13.8" hidden="1" outlineLevel="1">
      <c r="A719" s="33">
        <v>754</v>
      </c>
      <c r="B719" s="151" t="s">
        <v>240</v>
      </c>
      <c r="C719" s="80">
        <v>44575</v>
      </c>
      <c r="D719" s="36" t="s">
        <v>372</v>
      </c>
      <c r="E719" s="76" t="s">
        <v>48</v>
      </c>
      <c r="F719" s="75" t="s">
        <v>53</v>
      </c>
      <c r="G719" s="192" t="s">
        <v>796</v>
      </c>
      <c r="H719" s="193" t="s">
        <v>797</v>
      </c>
      <c r="I719" s="37" t="s">
        <v>384</v>
      </c>
      <c r="J719" s="192">
        <v>2</v>
      </c>
      <c r="K719" s="166">
        <v>6329.25</v>
      </c>
      <c r="L719" s="198">
        <v>12658.5</v>
      </c>
      <c r="M719" s="194" t="s">
        <v>378</v>
      </c>
      <c r="N719" s="200">
        <v>44652</v>
      </c>
      <c r="O719" s="34"/>
    </row>
    <row r="720" spans="1:15" ht="13.8" hidden="1" outlineLevel="1">
      <c r="A720" s="22">
        <v>755</v>
      </c>
      <c r="B720" s="152" t="s">
        <v>240</v>
      </c>
      <c r="C720" s="81">
        <v>44575</v>
      </c>
      <c r="D720" s="25" t="s">
        <v>372</v>
      </c>
      <c r="E720" s="71" t="s">
        <v>48</v>
      </c>
      <c r="F720" s="70" t="s">
        <v>53</v>
      </c>
      <c r="G720" s="189" t="s">
        <v>796</v>
      </c>
      <c r="H720" s="190" t="s">
        <v>797</v>
      </c>
      <c r="I720" s="26" t="s">
        <v>382</v>
      </c>
      <c r="J720" s="189">
        <v>1</v>
      </c>
      <c r="K720" s="164">
        <v>3958.7</v>
      </c>
      <c r="L720" s="196">
        <v>3958.7</v>
      </c>
      <c r="M720" s="191" t="s">
        <v>378</v>
      </c>
      <c r="N720" s="203">
        <v>44652</v>
      </c>
      <c r="O720" s="23"/>
    </row>
    <row r="721" spans="1:15" ht="13.8" hidden="1" outlineLevel="1">
      <c r="A721" s="33">
        <v>756</v>
      </c>
      <c r="B721" s="151" t="s">
        <v>240</v>
      </c>
      <c r="C721" s="80">
        <v>44575</v>
      </c>
      <c r="D721" s="36" t="s">
        <v>372</v>
      </c>
      <c r="E721" s="76" t="s">
        <v>48</v>
      </c>
      <c r="F721" s="75" t="s">
        <v>53</v>
      </c>
      <c r="G721" s="192" t="s">
        <v>796</v>
      </c>
      <c r="H721" s="193" t="s">
        <v>797</v>
      </c>
      <c r="I721" s="45" t="s">
        <v>387</v>
      </c>
      <c r="J721" s="192">
        <v>2</v>
      </c>
      <c r="K721" s="166">
        <v>2120.71</v>
      </c>
      <c r="L721" s="198">
        <v>4241.42</v>
      </c>
      <c r="M721" s="194" t="s">
        <v>378</v>
      </c>
      <c r="N721" s="200">
        <v>44652</v>
      </c>
      <c r="O721" s="34"/>
    </row>
    <row r="722" spans="1:15" ht="13.8" hidden="1" outlineLevel="1">
      <c r="A722" s="22">
        <v>757</v>
      </c>
      <c r="B722" s="152" t="s">
        <v>240</v>
      </c>
      <c r="C722" s="81">
        <v>44575</v>
      </c>
      <c r="D722" s="25" t="s">
        <v>372</v>
      </c>
      <c r="E722" s="71" t="s">
        <v>48</v>
      </c>
      <c r="F722" s="70" t="s">
        <v>53</v>
      </c>
      <c r="G722" s="189" t="s">
        <v>796</v>
      </c>
      <c r="H722" s="190" t="s">
        <v>797</v>
      </c>
      <c r="I722" s="189" t="s">
        <v>376</v>
      </c>
      <c r="J722" s="189">
        <v>1</v>
      </c>
      <c r="K722" s="164">
        <v>3580</v>
      </c>
      <c r="L722" s="196">
        <v>3580</v>
      </c>
      <c r="M722" s="191" t="s">
        <v>378</v>
      </c>
      <c r="N722" s="203">
        <v>44652</v>
      </c>
      <c r="O722" s="23"/>
    </row>
    <row r="723" spans="1:15" ht="13.8" hidden="1" outlineLevel="1">
      <c r="A723" s="33">
        <v>758</v>
      </c>
      <c r="B723" s="151" t="s">
        <v>78</v>
      </c>
      <c r="C723" s="80">
        <v>44553</v>
      </c>
      <c r="D723" s="36" t="s">
        <v>372</v>
      </c>
      <c r="E723" s="76" t="s">
        <v>37</v>
      </c>
      <c r="F723" s="75" t="s">
        <v>25</v>
      </c>
      <c r="G723" s="192" t="s">
        <v>656</v>
      </c>
      <c r="H723" s="83" t="s">
        <v>756</v>
      </c>
      <c r="I723" s="45" t="s">
        <v>387</v>
      </c>
      <c r="J723" s="192">
        <v>1</v>
      </c>
      <c r="K723" s="166">
        <v>2120.71</v>
      </c>
      <c r="L723" s="198">
        <v>2120.71</v>
      </c>
      <c r="M723" s="194" t="s">
        <v>378</v>
      </c>
      <c r="N723" s="200">
        <v>44652</v>
      </c>
      <c r="O723" s="34"/>
    </row>
    <row r="724" spans="1:15" ht="13.8" hidden="1" outlineLevel="1">
      <c r="A724" s="22">
        <v>759</v>
      </c>
      <c r="B724" s="152" t="s">
        <v>102</v>
      </c>
      <c r="C724" s="81">
        <v>44553</v>
      </c>
      <c r="D724" s="25" t="s">
        <v>372</v>
      </c>
      <c r="E724" s="71" t="s">
        <v>8</v>
      </c>
      <c r="F724" s="70" t="s">
        <v>75</v>
      </c>
      <c r="G724" s="189" t="s">
        <v>798</v>
      </c>
      <c r="H724" s="190" t="s">
        <v>799</v>
      </c>
      <c r="I724" s="48" t="s">
        <v>387</v>
      </c>
      <c r="J724" s="189">
        <v>7</v>
      </c>
      <c r="K724" s="164">
        <v>2120.71</v>
      </c>
      <c r="L724" s="196">
        <v>14844.97</v>
      </c>
      <c r="M724" s="191" t="s">
        <v>378</v>
      </c>
      <c r="N724" s="203">
        <v>44653</v>
      </c>
      <c r="O724" s="23"/>
    </row>
    <row r="725" spans="1:15" ht="13.8" hidden="1" outlineLevel="1">
      <c r="A725" s="33">
        <v>760</v>
      </c>
      <c r="B725" s="151" t="s">
        <v>102</v>
      </c>
      <c r="C725" s="80">
        <v>44553</v>
      </c>
      <c r="D725" s="36" t="s">
        <v>372</v>
      </c>
      <c r="E725" s="76" t="s">
        <v>8</v>
      </c>
      <c r="F725" s="75" t="s">
        <v>75</v>
      </c>
      <c r="G725" s="192" t="s">
        <v>798</v>
      </c>
      <c r="H725" s="193" t="s">
        <v>799</v>
      </c>
      <c r="I725" s="37" t="s">
        <v>382</v>
      </c>
      <c r="J725" s="192">
        <v>1</v>
      </c>
      <c r="K725" s="166">
        <v>3958.7</v>
      </c>
      <c r="L725" s="198">
        <v>3958.7</v>
      </c>
      <c r="M725" s="194" t="s">
        <v>378</v>
      </c>
      <c r="N725" s="200">
        <v>44654</v>
      </c>
      <c r="O725" s="34"/>
    </row>
    <row r="726" spans="1:15" ht="13.8" hidden="1" outlineLevel="1">
      <c r="A726" s="22">
        <v>761</v>
      </c>
      <c r="B726" s="152" t="s">
        <v>102</v>
      </c>
      <c r="C726" s="81">
        <v>44553</v>
      </c>
      <c r="D726" s="25" t="s">
        <v>372</v>
      </c>
      <c r="E726" s="71" t="s">
        <v>8</v>
      </c>
      <c r="F726" s="70" t="s">
        <v>75</v>
      </c>
      <c r="G726" s="189" t="s">
        <v>798</v>
      </c>
      <c r="H726" s="190" t="s">
        <v>799</v>
      </c>
      <c r="I726" s="48" t="s">
        <v>387</v>
      </c>
      <c r="J726" s="189">
        <v>9</v>
      </c>
      <c r="K726" s="164">
        <v>1403.77</v>
      </c>
      <c r="L726" s="196">
        <v>12633.93</v>
      </c>
      <c r="M726" s="191" t="s">
        <v>378</v>
      </c>
      <c r="N726" s="204"/>
      <c r="O726" s="23"/>
    </row>
    <row r="727" spans="1:15" ht="13.8" hidden="1" outlineLevel="1">
      <c r="A727" s="33">
        <v>762</v>
      </c>
      <c r="B727" s="151" t="s">
        <v>280</v>
      </c>
      <c r="C727" s="80">
        <v>44685</v>
      </c>
      <c r="D727" s="192" t="s">
        <v>800</v>
      </c>
      <c r="E727" s="76" t="s">
        <v>12</v>
      </c>
      <c r="F727" s="75" t="s">
        <v>60</v>
      </c>
      <c r="G727" s="192" t="s">
        <v>801</v>
      </c>
      <c r="H727" s="193" t="s">
        <v>802</v>
      </c>
      <c r="I727" s="37" t="s">
        <v>405</v>
      </c>
      <c r="J727" s="192">
        <v>16</v>
      </c>
      <c r="K727" s="166">
        <v>233.49</v>
      </c>
      <c r="L727" s="198">
        <v>3735.84</v>
      </c>
      <c r="M727" s="194" t="s">
        <v>425</v>
      </c>
      <c r="N727" s="205">
        <v>44682</v>
      </c>
      <c r="O727" s="34"/>
    </row>
    <row r="728" spans="1:15" ht="13.8" hidden="1" outlineLevel="1">
      <c r="A728" s="22">
        <v>763</v>
      </c>
      <c r="B728" s="152" t="s">
        <v>280</v>
      </c>
      <c r="C728" s="81">
        <v>44685</v>
      </c>
      <c r="D728" s="189" t="s">
        <v>800</v>
      </c>
      <c r="E728" s="71" t="s">
        <v>12</v>
      </c>
      <c r="F728" s="70" t="s">
        <v>60</v>
      </c>
      <c r="G728" s="189" t="s">
        <v>801</v>
      </c>
      <c r="H728" s="206" t="s">
        <v>802</v>
      </c>
      <c r="I728" s="26" t="s">
        <v>406</v>
      </c>
      <c r="J728" s="189">
        <v>16</v>
      </c>
      <c r="K728" s="164">
        <v>155.66</v>
      </c>
      <c r="L728" s="196">
        <v>2490.56</v>
      </c>
      <c r="M728" s="191" t="s">
        <v>425</v>
      </c>
      <c r="N728" s="204">
        <v>44682</v>
      </c>
      <c r="O728" s="23"/>
    </row>
    <row r="729" spans="1:15" ht="13.8" hidden="1" outlineLevel="1">
      <c r="A729" s="33">
        <v>764</v>
      </c>
      <c r="B729" s="151" t="s">
        <v>280</v>
      </c>
      <c r="C729" s="80">
        <v>44685</v>
      </c>
      <c r="D729" s="192" t="s">
        <v>800</v>
      </c>
      <c r="E729" s="76" t="s">
        <v>12</v>
      </c>
      <c r="F729" s="75" t="s">
        <v>60</v>
      </c>
      <c r="G729" s="192" t="s">
        <v>801</v>
      </c>
      <c r="H729" s="207" t="s">
        <v>802</v>
      </c>
      <c r="I729" s="37" t="s">
        <v>404</v>
      </c>
      <c r="J729" s="192">
        <v>41</v>
      </c>
      <c r="K729" s="166">
        <v>194.58</v>
      </c>
      <c r="L729" s="198">
        <v>7977.78</v>
      </c>
      <c r="M729" s="194" t="s">
        <v>425</v>
      </c>
      <c r="N729" s="205">
        <v>44682</v>
      </c>
      <c r="O729" s="34"/>
    </row>
    <row r="730" spans="1:15" ht="13.8" hidden="1" outlineLevel="1">
      <c r="A730" s="22">
        <v>765</v>
      </c>
      <c r="B730" s="152" t="s">
        <v>280</v>
      </c>
      <c r="C730" s="81">
        <v>44685</v>
      </c>
      <c r="D730" s="189" t="s">
        <v>800</v>
      </c>
      <c r="E730" s="71" t="s">
        <v>12</v>
      </c>
      <c r="F730" s="70" t="s">
        <v>60</v>
      </c>
      <c r="G730" s="189" t="s">
        <v>801</v>
      </c>
      <c r="H730" s="206" t="s">
        <v>802</v>
      </c>
      <c r="I730" s="26" t="s">
        <v>402</v>
      </c>
      <c r="J730" s="208">
        <v>41</v>
      </c>
      <c r="K730" s="164">
        <v>155.66</v>
      </c>
      <c r="L730" s="196">
        <v>35957.46</v>
      </c>
      <c r="M730" s="191" t="s">
        <v>425</v>
      </c>
      <c r="N730" s="204">
        <v>44682</v>
      </c>
      <c r="O730" s="23"/>
    </row>
    <row r="731" spans="1:15" ht="13.8" hidden="1" outlineLevel="1">
      <c r="A731" s="33">
        <v>766</v>
      </c>
      <c r="B731" s="151" t="s">
        <v>280</v>
      </c>
      <c r="C731" s="80">
        <v>44685</v>
      </c>
      <c r="D731" s="192" t="s">
        <v>800</v>
      </c>
      <c r="E731" s="76" t="s">
        <v>12</v>
      </c>
      <c r="F731" s="75" t="s">
        <v>60</v>
      </c>
      <c r="G731" s="192" t="s">
        <v>803</v>
      </c>
      <c r="H731" s="193" t="s">
        <v>804</v>
      </c>
      <c r="I731" s="37" t="s">
        <v>427</v>
      </c>
      <c r="J731" s="192">
        <v>23</v>
      </c>
      <c r="K731" s="166">
        <v>98.69</v>
      </c>
      <c r="L731" s="198">
        <v>2269.87</v>
      </c>
      <c r="M731" s="194" t="s">
        <v>378</v>
      </c>
      <c r="N731" s="205">
        <v>44682</v>
      </c>
      <c r="O731" s="34"/>
    </row>
    <row r="732" spans="1:15" ht="13.8" hidden="1" outlineLevel="1">
      <c r="A732" s="22">
        <v>767</v>
      </c>
      <c r="B732" s="152" t="s">
        <v>208</v>
      </c>
      <c r="C732" s="81">
        <v>44686</v>
      </c>
      <c r="D732" s="189" t="s">
        <v>800</v>
      </c>
      <c r="E732" s="71" t="s">
        <v>12</v>
      </c>
      <c r="F732" s="70" t="s">
        <v>60</v>
      </c>
      <c r="G732" s="189" t="s">
        <v>805</v>
      </c>
      <c r="H732" s="190" t="s">
        <v>806</v>
      </c>
      <c r="I732" s="26" t="s">
        <v>424</v>
      </c>
      <c r="J732" s="189">
        <v>16</v>
      </c>
      <c r="K732" s="164">
        <v>18</v>
      </c>
      <c r="L732" s="196">
        <v>288</v>
      </c>
      <c r="M732" s="191" t="s">
        <v>378</v>
      </c>
      <c r="N732" s="204">
        <v>44682</v>
      </c>
      <c r="O732" s="23"/>
    </row>
    <row r="733" spans="1:15" ht="13.8" hidden="1" outlineLevel="1">
      <c r="A733" s="33">
        <v>768</v>
      </c>
      <c r="B733" s="151" t="s">
        <v>208</v>
      </c>
      <c r="C733" s="80">
        <v>44686</v>
      </c>
      <c r="D733" s="192" t="s">
        <v>800</v>
      </c>
      <c r="E733" s="76" t="s">
        <v>12</v>
      </c>
      <c r="F733" s="75" t="s">
        <v>60</v>
      </c>
      <c r="G733" s="192" t="s">
        <v>805</v>
      </c>
      <c r="H733" s="193" t="s">
        <v>806</v>
      </c>
      <c r="I733" s="37" t="s">
        <v>427</v>
      </c>
      <c r="J733" s="192">
        <v>36</v>
      </c>
      <c r="K733" s="166">
        <v>98.69</v>
      </c>
      <c r="L733" s="198">
        <v>3552.84</v>
      </c>
      <c r="M733" s="194" t="s">
        <v>378</v>
      </c>
      <c r="N733" s="205">
        <v>44682</v>
      </c>
      <c r="O733" s="34"/>
    </row>
    <row r="734" spans="1:15" ht="13.8" hidden="1" outlineLevel="1">
      <c r="A734" s="22">
        <v>769</v>
      </c>
      <c r="B734" s="152" t="s">
        <v>208</v>
      </c>
      <c r="C734" s="81">
        <v>44686</v>
      </c>
      <c r="D734" s="189" t="s">
        <v>800</v>
      </c>
      <c r="E734" s="71" t="s">
        <v>12</v>
      </c>
      <c r="F734" s="70" t="s">
        <v>60</v>
      </c>
      <c r="G734" s="189" t="s">
        <v>805</v>
      </c>
      <c r="H734" s="190" t="s">
        <v>806</v>
      </c>
      <c r="I734" s="26" t="s">
        <v>429</v>
      </c>
      <c r="J734" s="189">
        <v>94</v>
      </c>
      <c r="K734" s="164">
        <v>6.45</v>
      </c>
      <c r="L734" s="196">
        <v>606.29999999999995</v>
      </c>
      <c r="M734" s="191" t="s">
        <v>378</v>
      </c>
      <c r="N734" s="204">
        <v>44682</v>
      </c>
      <c r="O734" s="23"/>
    </row>
    <row r="735" spans="1:15" ht="13.8" hidden="1" outlineLevel="1">
      <c r="A735" s="33">
        <v>770</v>
      </c>
      <c r="B735" s="151" t="s">
        <v>208</v>
      </c>
      <c r="C735" s="80">
        <v>44686</v>
      </c>
      <c r="D735" s="192" t="s">
        <v>800</v>
      </c>
      <c r="E735" s="76" t="s">
        <v>12</v>
      </c>
      <c r="F735" s="75" t="s">
        <v>60</v>
      </c>
      <c r="G735" s="192" t="s">
        <v>807</v>
      </c>
      <c r="H735" s="193" t="s">
        <v>808</v>
      </c>
      <c r="I735" s="37" t="s">
        <v>404</v>
      </c>
      <c r="J735" s="192">
        <v>2</v>
      </c>
      <c r="K735" s="166">
        <v>194.58</v>
      </c>
      <c r="L735" s="198">
        <v>389.16</v>
      </c>
      <c r="M735" s="194" t="s">
        <v>425</v>
      </c>
      <c r="N735" s="205">
        <v>44682</v>
      </c>
      <c r="O735" s="34"/>
    </row>
    <row r="736" spans="1:15" ht="13.8" hidden="1" outlineLevel="1">
      <c r="A736" s="22">
        <v>771</v>
      </c>
      <c r="B736" s="152" t="s">
        <v>208</v>
      </c>
      <c r="C736" s="81">
        <v>44686</v>
      </c>
      <c r="D736" s="189" t="s">
        <v>800</v>
      </c>
      <c r="E736" s="71" t="s">
        <v>12</v>
      </c>
      <c r="F736" s="70" t="s">
        <v>60</v>
      </c>
      <c r="G736" s="189" t="s">
        <v>807</v>
      </c>
      <c r="H736" s="190" t="s">
        <v>808</v>
      </c>
      <c r="I736" s="26" t="s">
        <v>402</v>
      </c>
      <c r="J736" s="189">
        <v>2</v>
      </c>
      <c r="K736" s="164">
        <v>155.66</v>
      </c>
      <c r="L736" s="196">
        <v>311.32</v>
      </c>
      <c r="M736" s="191" t="s">
        <v>425</v>
      </c>
      <c r="N736" s="204">
        <v>44682</v>
      </c>
      <c r="O736" s="23"/>
    </row>
    <row r="737" spans="1:15" ht="13.8" hidden="1" outlineLevel="1">
      <c r="A737" s="33">
        <v>772</v>
      </c>
      <c r="B737" s="151" t="s">
        <v>208</v>
      </c>
      <c r="C737" s="80">
        <v>44686</v>
      </c>
      <c r="D737" s="192" t="s">
        <v>800</v>
      </c>
      <c r="E737" s="76" t="s">
        <v>12</v>
      </c>
      <c r="F737" s="75" t="s">
        <v>60</v>
      </c>
      <c r="G737" s="192" t="s">
        <v>805</v>
      </c>
      <c r="H737" s="193" t="s">
        <v>806</v>
      </c>
      <c r="I737" s="37" t="s">
        <v>431</v>
      </c>
      <c r="J737" s="192">
        <v>36</v>
      </c>
      <c r="K737" s="166">
        <v>47</v>
      </c>
      <c r="L737" s="198">
        <v>1692</v>
      </c>
      <c r="M737" s="194" t="s">
        <v>378</v>
      </c>
      <c r="N737" s="205">
        <v>44682</v>
      </c>
      <c r="O737" s="34"/>
    </row>
    <row r="738" spans="1:15" ht="13.8" hidden="1" outlineLevel="1">
      <c r="A738" s="22">
        <v>773</v>
      </c>
      <c r="B738" s="152" t="s">
        <v>154</v>
      </c>
      <c r="C738" s="81">
        <v>44686</v>
      </c>
      <c r="D738" s="189" t="s">
        <v>800</v>
      </c>
      <c r="E738" s="71" t="s">
        <v>89</v>
      </c>
      <c r="F738" s="70" t="s">
        <v>28</v>
      </c>
      <c r="G738" s="189" t="s">
        <v>809</v>
      </c>
      <c r="H738" s="209" t="s">
        <v>810</v>
      </c>
      <c r="I738" s="26" t="s">
        <v>427</v>
      </c>
      <c r="J738" s="189">
        <v>80</v>
      </c>
      <c r="K738" s="164">
        <v>98.69</v>
      </c>
      <c r="L738" s="196">
        <v>7895.2</v>
      </c>
      <c r="M738" s="191" t="s">
        <v>378</v>
      </c>
      <c r="N738" s="204">
        <v>44682</v>
      </c>
      <c r="O738" s="23"/>
    </row>
    <row r="739" spans="1:15" ht="13.8" hidden="1" outlineLevel="1">
      <c r="A739" s="33">
        <v>774</v>
      </c>
      <c r="B739" s="151" t="s">
        <v>154</v>
      </c>
      <c r="C739" s="80">
        <v>44686</v>
      </c>
      <c r="D739" s="192" t="s">
        <v>800</v>
      </c>
      <c r="E739" s="76" t="s">
        <v>89</v>
      </c>
      <c r="F739" s="75" t="s">
        <v>28</v>
      </c>
      <c r="G739" s="192" t="s">
        <v>809</v>
      </c>
      <c r="H739" s="193" t="s">
        <v>810</v>
      </c>
      <c r="I739" s="37" t="s">
        <v>429</v>
      </c>
      <c r="J739" s="192">
        <v>150</v>
      </c>
      <c r="K739" s="166">
        <v>6.45</v>
      </c>
      <c r="L739" s="198">
        <v>967.5</v>
      </c>
      <c r="M739" s="194" t="s">
        <v>378</v>
      </c>
      <c r="N739" s="205">
        <v>44682</v>
      </c>
      <c r="O739" s="34"/>
    </row>
    <row r="740" spans="1:15" ht="13.8" hidden="1" outlineLevel="1">
      <c r="A740" s="22">
        <v>775</v>
      </c>
      <c r="B740" s="152" t="s">
        <v>154</v>
      </c>
      <c r="C740" s="81">
        <v>44686</v>
      </c>
      <c r="D740" s="189" t="s">
        <v>800</v>
      </c>
      <c r="E740" s="71" t="s">
        <v>89</v>
      </c>
      <c r="F740" s="70" t="s">
        <v>28</v>
      </c>
      <c r="G740" s="189" t="s">
        <v>809</v>
      </c>
      <c r="H740" s="190" t="s">
        <v>810</v>
      </c>
      <c r="I740" s="26" t="s">
        <v>431</v>
      </c>
      <c r="J740" s="189">
        <v>55</v>
      </c>
      <c r="K740" s="164">
        <v>47</v>
      </c>
      <c r="L740" s="196">
        <v>2585</v>
      </c>
      <c r="M740" s="191" t="s">
        <v>378</v>
      </c>
      <c r="N740" s="204">
        <v>44682</v>
      </c>
      <c r="O740" s="23"/>
    </row>
    <row r="741" spans="1:15" ht="13.8" hidden="1" outlineLevel="1">
      <c r="A741" s="33">
        <v>776</v>
      </c>
      <c r="B741" s="151" t="s">
        <v>154</v>
      </c>
      <c r="C741" s="80">
        <v>44686</v>
      </c>
      <c r="D741" s="192" t="s">
        <v>800</v>
      </c>
      <c r="E741" s="76" t="s">
        <v>89</v>
      </c>
      <c r="F741" s="75" t="s">
        <v>28</v>
      </c>
      <c r="G741" s="192" t="s">
        <v>811</v>
      </c>
      <c r="H741" s="193" t="s">
        <v>812</v>
      </c>
      <c r="I741" s="37" t="s">
        <v>406</v>
      </c>
      <c r="J741" s="192">
        <v>45</v>
      </c>
      <c r="K741" s="166">
        <v>155.66</v>
      </c>
      <c r="L741" s="198">
        <v>7004.7</v>
      </c>
      <c r="M741" s="194" t="s">
        <v>432</v>
      </c>
      <c r="N741" s="205">
        <v>44682</v>
      </c>
      <c r="O741" s="34"/>
    </row>
    <row r="742" spans="1:15" ht="13.8" hidden="1" outlineLevel="1">
      <c r="A742" s="22">
        <v>777</v>
      </c>
      <c r="B742" s="152" t="s">
        <v>154</v>
      </c>
      <c r="C742" s="81">
        <v>44686</v>
      </c>
      <c r="D742" s="189" t="s">
        <v>800</v>
      </c>
      <c r="E742" s="71" t="s">
        <v>89</v>
      </c>
      <c r="F742" s="70" t="s">
        <v>28</v>
      </c>
      <c r="G742" s="189" t="s">
        <v>811</v>
      </c>
      <c r="H742" s="190" t="s">
        <v>812</v>
      </c>
      <c r="I742" s="26" t="s">
        <v>405</v>
      </c>
      <c r="J742" s="189">
        <v>45</v>
      </c>
      <c r="K742" s="164">
        <v>233.49</v>
      </c>
      <c r="L742" s="196">
        <v>10507.05</v>
      </c>
      <c r="M742" s="191" t="s">
        <v>432</v>
      </c>
      <c r="N742" s="204">
        <v>44682</v>
      </c>
      <c r="O742" s="23"/>
    </row>
    <row r="743" spans="1:15" ht="13.8" hidden="1" outlineLevel="1">
      <c r="A743" s="33">
        <v>778</v>
      </c>
      <c r="B743" s="151" t="s">
        <v>154</v>
      </c>
      <c r="C743" s="80">
        <v>44686</v>
      </c>
      <c r="D743" s="192" t="s">
        <v>800</v>
      </c>
      <c r="E743" s="76" t="s">
        <v>89</v>
      </c>
      <c r="F743" s="75" t="s">
        <v>28</v>
      </c>
      <c r="G743" s="192" t="s">
        <v>811</v>
      </c>
      <c r="H743" s="193" t="s">
        <v>812</v>
      </c>
      <c r="I743" s="37" t="s">
        <v>404</v>
      </c>
      <c r="J743" s="192">
        <v>60</v>
      </c>
      <c r="K743" s="166">
        <v>194.58</v>
      </c>
      <c r="L743" s="198">
        <v>11674.8</v>
      </c>
      <c r="M743" s="194" t="s">
        <v>432</v>
      </c>
      <c r="N743" s="205">
        <v>44682</v>
      </c>
      <c r="O743" s="34"/>
    </row>
    <row r="744" spans="1:15" ht="13.8" hidden="1" outlineLevel="1">
      <c r="A744" s="22">
        <v>779</v>
      </c>
      <c r="B744" s="152" t="s">
        <v>154</v>
      </c>
      <c r="C744" s="81">
        <v>44686</v>
      </c>
      <c r="D744" s="189" t="s">
        <v>800</v>
      </c>
      <c r="E744" s="71" t="s">
        <v>89</v>
      </c>
      <c r="F744" s="70" t="s">
        <v>28</v>
      </c>
      <c r="G744" s="189" t="s">
        <v>811</v>
      </c>
      <c r="H744" s="190" t="s">
        <v>812</v>
      </c>
      <c r="I744" s="26" t="s">
        <v>402</v>
      </c>
      <c r="J744" s="189">
        <v>60</v>
      </c>
      <c r="K744" s="164">
        <v>155.66</v>
      </c>
      <c r="L744" s="196">
        <v>9339.6</v>
      </c>
      <c r="M744" s="191" t="s">
        <v>432</v>
      </c>
      <c r="N744" s="204">
        <v>44682</v>
      </c>
      <c r="O744" s="23"/>
    </row>
    <row r="745" spans="1:15" ht="14.25" hidden="1" customHeight="1" outlineLevel="1">
      <c r="A745" s="33">
        <v>780</v>
      </c>
      <c r="B745" s="151" t="s">
        <v>280</v>
      </c>
      <c r="C745" s="80">
        <v>44686</v>
      </c>
      <c r="D745" s="192" t="s">
        <v>800</v>
      </c>
      <c r="E745" s="76" t="s">
        <v>12</v>
      </c>
      <c r="F745" s="75" t="s">
        <v>60</v>
      </c>
      <c r="G745" s="192" t="s">
        <v>813</v>
      </c>
      <c r="H745" s="193" t="s">
        <v>814</v>
      </c>
      <c r="I745" s="37" t="s">
        <v>427</v>
      </c>
      <c r="J745" s="192">
        <v>41</v>
      </c>
      <c r="K745" s="166">
        <v>98.69</v>
      </c>
      <c r="L745" s="198">
        <v>4046.29</v>
      </c>
      <c r="M745" s="194" t="s">
        <v>378</v>
      </c>
      <c r="N745" s="205">
        <v>44682</v>
      </c>
      <c r="O745" s="34"/>
    </row>
    <row r="746" spans="1:15" ht="13.8" hidden="1" outlineLevel="1">
      <c r="A746" s="22">
        <v>781</v>
      </c>
      <c r="B746" s="152" t="s">
        <v>280</v>
      </c>
      <c r="C746" s="81">
        <v>44686</v>
      </c>
      <c r="D746" s="189" t="s">
        <v>800</v>
      </c>
      <c r="E746" s="71" t="s">
        <v>12</v>
      </c>
      <c r="F746" s="70" t="s">
        <v>60</v>
      </c>
      <c r="G746" s="189" t="s">
        <v>813</v>
      </c>
      <c r="H746" s="190" t="s">
        <v>814</v>
      </c>
      <c r="I746" s="26" t="s">
        <v>431</v>
      </c>
      <c r="J746" s="189">
        <v>64</v>
      </c>
      <c r="K746" s="164">
        <v>47</v>
      </c>
      <c r="L746" s="196">
        <v>3008</v>
      </c>
      <c r="M746" s="191" t="s">
        <v>378</v>
      </c>
      <c r="N746" s="204">
        <v>44682</v>
      </c>
      <c r="O746" s="23"/>
    </row>
    <row r="747" spans="1:15" ht="13.8" hidden="1" outlineLevel="1">
      <c r="A747" s="33">
        <v>782</v>
      </c>
      <c r="B747" s="151" t="s">
        <v>280</v>
      </c>
      <c r="C747" s="80">
        <v>44686</v>
      </c>
      <c r="D747" s="192" t="s">
        <v>800</v>
      </c>
      <c r="E747" s="76" t="s">
        <v>12</v>
      </c>
      <c r="F747" s="75" t="s">
        <v>60</v>
      </c>
      <c r="G747" s="192" t="s">
        <v>815</v>
      </c>
      <c r="H747" s="193" t="s">
        <v>816</v>
      </c>
      <c r="I747" s="37" t="s">
        <v>404</v>
      </c>
      <c r="J747" s="192">
        <v>37</v>
      </c>
      <c r="K747" s="166">
        <v>194.58</v>
      </c>
      <c r="L747" s="198">
        <v>7199.46</v>
      </c>
      <c r="M747" s="194" t="s">
        <v>425</v>
      </c>
      <c r="N747" s="205">
        <v>44682</v>
      </c>
      <c r="O747" s="34"/>
    </row>
    <row r="748" spans="1:15" ht="13.8" hidden="1" outlineLevel="1">
      <c r="A748" s="22">
        <v>783</v>
      </c>
      <c r="B748" s="152" t="s">
        <v>280</v>
      </c>
      <c r="C748" s="81">
        <v>44686</v>
      </c>
      <c r="D748" s="189" t="s">
        <v>800</v>
      </c>
      <c r="E748" s="71" t="s">
        <v>12</v>
      </c>
      <c r="F748" s="70" t="s">
        <v>60</v>
      </c>
      <c r="G748" s="189" t="s">
        <v>815</v>
      </c>
      <c r="H748" s="190" t="s">
        <v>816</v>
      </c>
      <c r="I748" s="26" t="s">
        <v>402</v>
      </c>
      <c r="J748" s="189">
        <v>37</v>
      </c>
      <c r="K748" s="164">
        <v>155.66</v>
      </c>
      <c r="L748" s="196">
        <v>5759.42</v>
      </c>
      <c r="M748" s="191" t="s">
        <v>425</v>
      </c>
      <c r="N748" s="204">
        <v>44682</v>
      </c>
      <c r="O748" s="23"/>
    </row>
    <row r="749" spans="1:15" ht="13.8" hidden="1" outlineLevel="1">
      <c r="A749" s="33">
        <v>784</v>
      </c>
      <c r="B749" s="151" t="s">
        <v>280</v>
      </c>
      <c r="C749" s="80">
        <v>44686</v>
      </c>
      <c r="D749" s="192" t="s">
        <v>800</v>
      </c>
      <c r="E749" s="76" t="s">
        <v>12</v>
      </c>
      <c r="F749" s="75" t="s">
        <v>60</v>
      </c>
      <c r="G749" s="192" t="s">
        <v>815</v>
      </c>
      <c r="H749" s="193" t="s">
        <v>816</v>
      </c>
      <c r="I749" s="37" t="s">
        <v>405</v>
      </c>
      <c r="J749" s="192">
        <v>25</v>
      </c>
      <c r="K749" s="166">
        <v>233.49</v>
      </c>
      <c r="L749" s="198">
        <v>5837.25</v>
      </c>
      <c r="M749" s="194" t="s">
        <v>425</v>
      </c>
      <c r="N749" s="205">
        <v>44682</v>
      </c>
      <c r="O749" s="34"/>
    </row>
    <row r="750" spans="1:15" ht="13.8" hidden="1" outlineLevel="1">
      <c r="A750" s="22">
        <v>785</v>
      </c>
      <c r="B750" s="152" t="s">
        <v>280</v>
      </c>
      <c r="C750" s="81">
        <v>44686</v>
      </c>
      <c r="D750" s="189" t="s">
        <v>800</v>
      </c>
      <c r="E750" s="71" t="s">
        <v>12</v>
      </c>
      <c r="F750" s="70" t="s">
        <v>60</v>
      </c>
      <c r="G750" s="189" t="s">
        <v>815</v>
      </c>
      <c r="H750" s="190" t="s">
        <v>816</v>
      </c>
      <c r="I750" s="26" t="s">
        <v>406</v>
      </c>
      <c r="J750" s="189">
        <v>25</v>
      </c>
      <c r="K750" s="164">
        <v>155.66</v>
      </c>
      <c r="L750" s="196">
        <v>3891.5</v>
      </c>
      <c r="M750" s="191" t="s">
        <v>425</v>
      </c>
      <c r="N750" s="204">
        <v>44682</v>
      </c>
      <c r="O750" s="23"/>
    </row>
    <row r="751" spans="1:15" ht="13.8" hidden="1" outlineLevel="1">
      <c r="A751" s="33">
        <v>786</v>
      </c>
      <c r="B751" s="151" t="s">
        <v>51</v>
      </c>
      <c r="C751" s="80">
        <v>44686</v>
      </c>
      <c r="D751" s="192" t="s">
        <v>800</v>
      </c>
      <c r="E751" s="76" t="s">
        <v>30</v>
      </c>
      <c r="F751" s="75" t="s">
        <v>35</v>
      </c>
      <c r="G751" s="192" t="s">
        <v>817</v>
      </c>
      <c r="H751" s="193" t="s">
        <v>818</v>
      </c>
      <c r="I751" s="37" t="s">
        <v>427</v>
      </c>
      <c r="J751" s="192">
        <v>51</v>
      </c>
      <c r="K751" s="166">
        <v>98.69</v>
      </c>
      <c r="L751" s="198">
        <v>5033.1899999999996</v>
      </c>
      <c r="M751" s="194" t="s">
        <v>378</v>
      </c>
      <c r="N751" s="205">
        <v>44682</v>
      </c>
      <c r="O751" s="34"/>
    </row>
    <row r="752" spans="1:15" ht="13.8" hidden="1" outlineLevel="1">
      <c r="A752" s="22">
        <v>787</v>
      </c>
      <c r="B752" s="152" t="s">
        <v>51</v>
      </c>
      <c r="C752" s="81">
        <v>44686</v>
      </c>
      <c r="D752" s="189" t="s">
        <v>800</v>
      </c>
      <c r="E752" s="71" t="s">
        <v>30</v>
      </c>
      <c r="F752" s="70" t="s">
        <v>35</v>
      </c>
      <c r="G752" s="189" t="s">
        <v>817</v>
      </c>
      <c r="H752" s="190" t="s">
        <v>818</v>
      </c>
      <c r="I752" s="26" t="s">
        <v>431</v>
      </c>
      <c r="J752" s="189">
        <v>90</v>
      </c>
      <c r="K752" s="164">
        <v>47</v>
      </c>
      <c r="L752" s="196">
        <v>2303</v>
      </c>
      <c r="M752" s="191" t="s">
        <v>378</v>
      </c>
      <c r="N752" s="204">
        <v>44682</v>
      </c>
      <c r="O752" s="23"/>
    </row>
    <row r="753" spans="1:15" ht="13.8" hidden="1" outlineLevel="1">
      <c r="A753" s="33">
        <v>788</v>
      </c>
      <c r="B753" s="151" t="s">
        <v>51</v>
      </c>
      <c r="C753" s="80">
        <v>44686</v>
      </c>
      <c r="D753" s="192" t="s">
        <v>800</v>
      </c>
      <c r="E753" s="76" t="s">
        <v>30</v>
      </c>
      <c r="F753" s="75" t="s">
        <v>35</v>
      </c>
      <c r="G753" s="192" t="s">
        <v>817</v>
      </c>
      <c r="H753" s="193" t="s">
        <v>818</v>
      </c>
      <c r="I753" s="37" t="s">
        <v>429</v>
      </c>
      <c r="J753" s="192">
        <v>147</v>
      </c>
      <c r="K753" s="166">
        <v>6.45</v>
      </c>
      <c r="L753" s="198">
        <v>948.15</v>
      </c>
      <c r="M753" s="194" t="s">
        <v>378</v>
      </c>
      <c r="N753" s="205">
        <v>44682</v>
      </c>
      <c r="O753" s="34"/>
    </row>
    <row r="754" spans="1:15" ht="13.8" hidden="1" outlineLevel="1">
      <c r="A754" s="22">
        <v>789</v>
      </c>
      <c r="B754" s="152" t="s">
        <v>51</v>
      </c>
      <c r="C754" s="81">
        <v>44686</v>
      </c>
      <c r="D754" s="189" t="s">
        <v>800</v>
      </c>
      <c r="E754" s="71" t="s">
        <v>30</v>
      </c>
      <c r="F754" s="70" t="s">
        <v>35</v>
      </c>
      <c r="G754" s="189" t="s">
        <v>817</v>
      </c>
      <c r="H754" s="190" t="s">
        <v>818</v>
      </c>
      <c r="I754" s="26" t="s">
        <v>424</v>
      </c>
      <c r="J754" s="189">
        <v>25</v>
      </c>
      <c r="K754" s="164">
        <v>18</v>
      </c>
      <c r="L754" s="196">
        <v>450</v>
      </c>
      <c r="M754" s="191" t="s">
        <v>378</v>
      </c>
      <c r="N754" s="204">
        <v>44682</v>
      </c>
      <c r="O754" s="23"/>
    </row>
    <row r="755" spans="1:15" ht="13.8" hidden="1" outlineLevel="1">
      <c r="A755" s="33">
        <v>790</v>
      </c>
      <c r="B755" s="151" t="s">
        <v>51</v>
      </c>
      <c r="C755" s="80">
        <v>44686</v>
      </c>
      <c r="D755" s="192" t="s">
        <v>800</v>
      </c>
      <c r="E755" s="76" t="s">
        <v>30</v>
      </c>
      <c r="F755" s="75" t="s">
        <v>35</v>
      </c>
      <c r="G755" s="192" t="s">
        <v>819</v>
      </c>
      <c r="H755" s="193" t="s">
        <v>820</v>
      </c>
      <c r="I755" s="37" t="s">
        <v>404</v>
      </c>
      <c r="J755" s="192">
        <v>21</v>
      </c>
      <c r="K755" s="166">
        <v>194.58</v>
      </c>
      <c r="L755" s="198">
        <v>4086.18</v>
      </c>
      <c r="M755" s="194" t="s">
        <v>432</v>
      </c>
      <c r="N755" s="205">
        <v>44682</v>
      </c>
      <c r="O755" s="34"/>
    </row>
    <row r="756" spans="1:15" ht="13.8" hidden="1" outlineLevel="1">
      <c r="A756" s="22">
        <v>791</v>
      </c>
      <c r="B756" s="152" t="s">
        <v>51</v>
      </c>
      <c r="C756" s="81">
        <v>44686</v>
      </c>
      <c r="D756" s="189" t="s">
        <v>800</v>
      </c>
      <c r="E756" s="71" t="s">
        <v>30</v>
      </c>
      <c r="F756" s="70" t="s">
        <v>35</v>
      </c>
      <c r="G756" s="189" t="s">
        <v>819</v>
      </c>
      <c r="H756" s="190" t="s">
        <v>820</v>
      </c>
      <c r="I756" s="26" t="s">
        <v>402</v>
      </c>
      <c r="J756" s="189">
        <v>21</v>
      </c>
      <c r="K756" s="164">
        <v>155.66</v>
      </c>
      <c r="L756" s="196">
        <v>3268.86</v>
      </c>
      <c r="M756" s="191" t="s">
        <v>432</v>
      </c>
      <c r="N756" s="204">
        <v>44682</v>
      </c>
      <c r="O756" s="23"/>
    </row>
    <row r="757" spans="1:15" ht="13.8" hidden="1" outlineLevel="1">
      <c r="A757" s="33">
        <v>792</v>
      </c>
      <c r="B757" s="151" t="s">
        <v>51</v>
      </c>
      <c r="C757" s="80">
        <v>44686</v>
      </c>
      <c r="D757" s="192" t="s">
        <v>800</v>
      </c>
      <c r="E757" s="76" t="s">
        <v>30</v>
      </c>
      <c r="F757" s="75" t="s">
        <v>35</v>
      </c>
      <c r="G757" s="192" t="s">
        <v>819</v>
      </c>
      <c r="H757" s="193" t="s">
        <v>820</v>
      </c>
      <c r="I757" s="37" t="s">
        <v>405</v>
      </c>
      <c r="J757" s="192">
        <v>14</v>
      </c>
      <c r="K757" s="166">
        <v>233.49</v>
      </c>
      <c r="L757" s="198">
        <v>3268.86</v>
      </c>
      <c r="M757" s="194" t="s">
        <v>432</v>
      </c>
      <c r="N757" s="205">
        <v>44682</v>
      </c>
      <c r="O757" s="34"/>
    </row>
    <row r="758" spans="1:15" ht="13.8" hidden="1" outlineLevel="1">
      <c r="A758" s="22">
        <v>793</v>
      </c>
      <c r="B758" s="152" t="s">
        <v>51</v>
      </c>
      <c r="C758" s="81">
        <v>44686</v>
      </c>
      <c r="D758" s="189" t="s">
        <v>800</v>
      </c>
      <c r="E758" s="71" t="s">
        <v>30</v>
      </c>
      <c r="F758" s="70" t="s">
        <v>35</v>
      </c>
      <c r="G758" s="189" t="s">
        <v>819</v>
      </c>
      <c r="H758" s="209" t="s">
        <v>820</v>
      </c>
      <c r="I758" s="26" t="s">
        <v>406</v>
      </c>
      <c r="J758" s="189">
        <v>14</v>
      </c>
      <c r="K758" s="164">
        <v>155.66</v>
      </c>
      <c r="L758" s="196">
        <v>2179.2399999999998</v>
      </c>
      <c r="M758" s="191" t="s">
        <v>432</v>
      </c>
      <c r="N758" s="204">
        <v>44682</v>
      </c>
      <c r="O758" s="23"/>
    </row>
    <row r="759" spans="1:15" ht="13.8" hidden="1" outlineLevel="1">
      <c r="A759" s="33">
        <v>794</v>
      </c>
      <c r="B759" s="151" t="s">
        <v>205</v>
      </c>
      <c r="C759" s="80">
        <v>44686</v>
      </c>
      <c r="D759" s="192" t="s">
        <v>800</v>
      </c>
      <c r="E759" s="76" t="s">
        <v>48</v>
      </c>
      <c r="F759" s="75" t="s">
        <v>53</v>
      </c>
      <c r="G759" s="192" t="s">
        <v>821</v>
      </c>
      <c r="H759" s="193" t="s">
        <v>822</v>
      </c>
      <c r="I759" s="37" t="s">
        <v>427</v>
      </c>
      <c r="J759" s="192">
        <v>37</v>
      </c>
      <c r="K759" s="166">
        <v>98.69</v>
      </c>
      <c r="L759" s="198">
        <v>3651.53</v>
      </c>
      <c r="M759" s="194" t="s">
        <v>378</v>
      </c>
      <c r="N759" s="205">
        <v>44682</v>
      </c>
      <c r="O759" s="34"/>
    </row>
    <row r="760" spans="1:15" ht="13.8" hidden="1" outlineLevel="1">
      <c r="A760" s="22">
        <v>795</v>
      </c>
      <c r="B760" s="152" t="s">
        <v>205</v>
      </c>
      <c r="C760" s="81">
        <v>44686</v>
      </c>
      <c r="D760" s="189" t="s">
        <v>800</v>
      </c>
      <c r="E760" s="71" t="s">
        <v>48</v>
      </c>
      <c r="F760" s="70" t="s">
        <v>53</v>
      </c>
      <c r="G760" s="189" t="s">
        <v>821</v>
      </c>
      <c r="H760" s="190" t="s">
        <v>822</v>
      </c>
      <c r="I760" s="26" t="s">
        <v>431</v>
      </c>
      <c r="J760" s="189">
        <v>46</v>
      </c>
      <c r="K760" s="164">
        <v>47</v>
      </c>
      <c r="L760" s="196">
        <v>2162</v>
      </c>
      <c r="M760" s="191" t="s">
        <v>378</v>
      </c>
      <c r="N760" s="204">
        <v>44682</v>
      </c>
      <c r="O760" s="23"/>
    </row>
    <row r="761" spans="1:15" ht="13.8" hidden="1" outlineLevel="1">
      <c r="A761" s="33">
        <v>796</v>
      </c>
      <c r="B761" s="151" t="s">
        <v>205</v>
      </c>
      <c r="C761" s="80">
        <v>44686</v>
      </c>
      <c r="D761" s="192" t="s">
        <v>800</v>
      </c>
      <c r="E761" s="76" t="s">
        <v>48</v>
      </c>
      <c r="F761" s="75" t="s">
        <v>53</v>
      </c>
      <c r="G761" s="192" t="s">
        <v>823</v>
      </c>
      <c r="H761" s="193" t="s">
        <v>824</v>
      </c>
      <c r="I761" s="37" t="s">
        <v>404</v>
      </c>
      <c r="J761" s="192">
        <v>46</v>
      </c>
      <c r="K761" s="166">
        <v>194.58</v>
      </c>
      <c r="L761" s="198">
        <v>8950.68</v>
      </c>
      <c r="M761" s="210" t="s">
        <v>403</v>
      </c>
      <c r="N761" s="205">
        <v>44682</v>
      </c>
      <c r="O761" s="34"/>
    </row>
    <row r="762" spans="1:15" ht="13.8" hidden="1" outlineLevel="1">
      <c r="A762" s="22">
        <v>797</v>
      </c>
      <c r="B762" s="152" t="s">
        <v>205</v>
      </c>
      <c r="C762" s="81">
        <v>44686</v>
      </c>
      <c r="D762" s="189" t="s">
        <v>800</v>
      </c>
      <c r="E762" s="71" t="s">
        <v>48</v>
      </c>
      <c r="F762" s="70" t="s">
        <v>53</v>
      </c>
      <c r="G762" s="189" t="s">
        <v>823</v>
      </c>
      <c r="H762" s="190" t="s">
        <v>824</v>
      </c>
      <c r="I762" s="26" t="s">
        <v>402</v>
      </c>
      <c r="J762" s="189">
        <v>46</v>
      </c>
      <c r="K762" s="164">
        <v>155.66</v>
      </c>
      <c r="L762" s="196">
        <v>7160.36</v>
      </c>
      <c r="M762" s="210" t="s">
        <v>403</v>
      </c>
      <c r="N762" s="204">
        <v>44682</v>
      </c>
      <c r="O762" s="23"/>
    </row>
    <row r="763" spans="1:15" ht="13.8" hidden="1" outlineLevel="1">
      <c r="A763" s="33">
        <v>798</v>
      </c>
      <c r="B763" s="151" t="s">
        <v>205</v>
      </c>
      <c r="C763" s="80">
        <v>44686</v>
      </c>
      <c r="D763" s="192" t="s">
        <v>800</v>
      </c>
      <c r="E763" s="76" t="s">
        <v>48</v>
      </c>
      <c r="F763" s="75" t="s">
        <v>53</v>
      </c>
      <c r="G763" s="192" t="s">
        <v>823</v>
      </c>
      <c r="H763" s="193" t="s">
        <v>824</v>
      </c>
      <c r="I763" s="37" t="s">
        <v>405</v>
      </c>
      <c r="J763" s="192">
        <v>31</v>
      </c>
      <c r="K763" s="166">
        <v>233.49</v>
      </c>
      <c r="L763" s="198">
        <v>7238.19</v>
      </c>
      <c r="M763" s="210" t="s">
        <v>403</v>
      </c>
      <c r="N763" s="205">
        <v>44682</v>
      </c>
      <c r="O763" s="34"/>
    </row>
    <row r="764" spans="1:15" ht="13.8" hidden="1" outlineLevel="1">
      <c r="A764" s="22">
        <v>799</v>
      </c>
      <c r="B764" s="152" t="s">
        <v>205</v>
      </c>
      <c r="C764" s="81">
        <v>44686</v>
      </c>
      <c r="D764" s="189" t="s">
        <v>800</v>
      </c>
      <c r="E764" s="71" t="s">
        <v>48</v>
      </c>
      <c r="F764" s="70" t="s">
        <v>53</v>
      </c>
      <c r="G764" s="189" t="s">
        <v>823</v>
      </c>
      <c r="H764" s="209" t="s">
        <v>824</v>
      </c>
      <c r="I764" s="26" t="s">
        <v>406</v>
      </c>
      <c r="J764" s="189">
        <v>31</v>
      </c>
      <c r="K764" s="164">
        <v>155.66</v>
      </c>
      <c r="L764" s="196">
        <v>4825.46</v>
      </c>
      <c r="M764" s="191" t="s">
        <v>403</v>
      </c>
      <c r="N764" s="204">
        <v>44682</v>
      </c>
      <c r="O764" s="23"/>
    </row>
    <row r="765" spans="1:15" ht="13.8" hidden="1" outlineLevel="1">
      <c r="A765" s="33">
        <v>800</v>
      </c>
      <c r="B765" s="151" t="s">
        <v>162</v>
      </c>
      <c r="C765" s="80">
        <v>44686</v>
      </c>
      <c r="D765" s="192" t="s">
        <v>800</v>
      </c>
      <c r="E765" s="76" t="s">
        <v>73</v>
      </c>
      <c r="F765" s="75" t="s">
        <v>71</v>
      </c>
      <c r="G765" s="192" t="s">
        <v>677</v>
      </c>
      <c r="H765" s="193" t="s">
        <v>825</v>
      </c>
      <c r="I765" s="37" t="s">
        <v>427</v>
      </c>
      <c r="J765" s="192">
        <v>37</v>
      </c>
      <c r="K765" s="166">
        <v>98.69</v>
      </c>
      <c r="L765" s="198">
        <v>3651.53</v>
      </c>
      <c r="M765" s="194" t="s">
        <v>378</v>
      </c>
      <c r="N765" s="205">
        <v>44682</v>
      </c>
      <c r="O765" s="34"/>
    </row>
    <row r="766" spans="1:15" ht="13.8" hidden="1" outlineLevel="1">
      <c r="A766" s="22">
        <v>801</v>
      </c>
      <c r="B766" s="152" t="s">
        <v>162</v>
      </c>
      <c r="C766" s="81">
        <v>44686</v>
      </c>
      <c r="D766" s="189" t="s">
        <v>800</v>
      </c>
      <c r="E766" s="71" t="s">
        <v>73</v>
      </c>
      <c r="F766" s="70" t="s">
        <v>71</v>
      </c>
      <c r="G766" s="189" t="s">
        <v>677</v>
      </c>
      <c r="H766" s="190" t="s">
        <v>825</v>
      </c>
      <c r="I766" s="26" t="s">
        <v>431</v>
      </c>
      <c r="J766" s="189">
        <v>37</v>
      </c>
      <c r="K766" s="164">
        <v>47</v>
      </c>
      <c r="L766" s="196">
        <v>1739</v>
      </c>
      <c r="M766" s="191" t="s">
        <v>378</v>
      </c>
      <c r="N766" s="204">
        <v>44682</v>
      </c>
      <c r="O766" s="23"/>
    </row>
    <row r="767" spans="1:15" ht="13.8" hidden="1" outlineLevel="1">
      <c r="A767" s="33">
        <v>802</v>
      </c>
      <c r="B767" s="151" t="s">
        <v>162</v>
      </c>
      <c r="C767" s="80">
        <v>44686</v>
      </c>
      <c r="D767" s="192" t="s">
        <v>800</v>
      </c>
      <c r="E767" s="76" t="s">
        <v>73</v>
      </c>
      <c r="F767" s="75" t="s">
        <v>71</v>
      </c>
      <c r="G767" s="192" t="s">
        <v>826</v>
      </c>
      <c r="H767" s="193" t="s">
        <v>827</v>
      </c>
      <c r="I767" s="37" t="s">
        <v>402</v>
      </c>
      <c r="J767" s="192">
        <v>12</v>
      </c>
      <c r="K767" s="166">
        <v>155.66</v>
      </c>
      <c r="L767" s="198">
        <v>1867.92</v>
      </c>
      <c r="M767" s="194" t="s">
        <v>432</v>
      </c>
      <c r="N767" s="205">
        <v>44682</v>
      </c>
      <c r="O767" s="34"/>
    </row>
    <row r="768" spans="1:15" ht="13.8" hidden="1" outlineLevel="1">
      <c r="A768" s="22">
        <v>803</v>
      </c>
      <c r="B768" s="152" t="s">
        <v>162</v>
      </c>
      <c r="C768" s="81">
        <v>44686</v>
      </c>
      <c r="D768" s="189" t="s">
        <v>800</v>
      </c>
      <c r="E768" s="71" t="s">
        <v>73</v>
      </c>
      <c r="F768" s="70" t="s">
        <v>71</v>
      </c>
      <c r="G768" s="189" t="s">
        <v>826</v>
      </c>
      <c r="H768" s="207" t="s">
        <v>827</v>
      </c>
      <c r="I768" s="26" t="s">
        <v>402</v>
      </c>
      <c r="J768" s="189">
        <v>12</v>
      </c>
      <c r="K768" s="164">
        <v>155.66</v>
      </c>
      <c r="L768" s="196">
        <v>1867.92</v>
      </c>
      <c r="M768" s="191" t="s">
        <v>432</v>
      </c>
      <c r="N768" s="204">
        <v>44682</v>
      </c>
      <c r="O768" s="23"/>
    </row>
    <row r="769" spans="1:15" ht="13.8" hidden="1" outlineLevel="1">
      <c r="A769" s="33">
        <v>804</v>
      </c>
      <c r="B769" s="151" t="s">
        <v>162</v>
      </c>
      <c r="C769" s="80">
        <v>44686</v>
      </c>
      <c r="D769" s="192" t="s">
        <v>800</v>
      </c>
      <c r="E769" s="76" t="s">
        <v>73</v>
      </c>
      <c r="F769" s="75" t="s">
        <v>71</v>
      </c>
      <c r="G769" s="192" t="s">
        <v>826</v>
      </c>
      <c r="H769" s="207" t="s">
        <v>827</v>
      </c>
      <c r="I769" s="37" t="s">
        <v>405</v>
      </c>
      <c r="J769" s="192">
        <v>25</v>
      </c>
      <c r="K769" s="166">
        <v>233.49</v>
      </c>
      <c r="L769" s="198">
        <v>5837.25</v>
      </c>
      <c r="M769" s="194" t="s">
        <v>432</v>
      </c>
      <c r="N769" s="205">
        <v>44682</v>
      </c>
      <c r="O769" s="34"/>
    </row>
    <row r="770" spans="1:15" ht="13.8" hidden="1" outlineLevel="1">
      <c r="A770" s="22">
        <v>805</v>
      </c>
      <c r="B770" s="152" t="s">
        <v>162</v>
      </c>
      <c r="C770" s="81">
        <v>44686</v>
      </c>
      <c r="D770" s="189" t="s">
        <v>800</v>
      </c>
      <c r="E770" s="71" t="s">
        <v>73</v>
      </c>
      <c r="F770" s="70" t="s">
        <v>71</v>
      </c>
      <c r="G770" s="189" t="s">
        <v>826</v>
      </c>
      <c r="H770" s="207" t="s">
        <v>827</v>
      </c>
      <c r="I770" s="26" t="s">
        <v>406</v>
      </c>
      <c r="J770" s="189">
        <v>25</v>
      </c>
      <c r="K770" s="164">
        <v>155.66</v>
      </c>
      <c r="L770" s="196">
        <v>3891.5</v>
      </c>
      <c r="M770" s="191" t="s">
        <v>432</v>
      </c>
      <c r="N770" s="204">
        <v>44682</v>
      </c>
      <c r="O770" s="23"/>
    </row>
    <row r="771" spans="1:15" ht="13.8" hidden="1" outlineLevel="1">
      <c r="A771" s="33">
        <v>806</v>
      </c>
      <c r="B771" s="151" t="s">
        <v>340</v>
      </c>
      <c r="C771" s="80">
        <v>44686</v>
      </c>
      <c r="D771" s="192" t="s">
        <v>800</v>
      </c>
      <c r="E771" s="76" t="s">
        <v>73</v>
      </c>
      <c r="F771" s="75" t="s">
        <v>71</v>
      </c>
      <c r="G771" s="192" t="s">
        <v>828</v>
      </c>
      <c r="H771" s="193" t="s">
        <v>829</v>
      </c>
      <c r="I771" s="37" t="s">
        <v>427</v>
      </c>
      <c r="J771" s="192">
        <v>400</v>
      </c>
      <c r="K771" s="166">
        <v>98.69</v>
      </c>
      <c r="L771" s="198">
        <v>39476</v>
      </c>
      <c r="M771" s="194" t="s">
        <v>378</v>
      </c>
      <c r="N771" s="205">
        <v>44682</v>
      </c>
      <c r="O771" s="34"/>
    </row>
    <row r="772" spans="1:15" ht="13.8" hidden="1" outlineLevel="1">
      <c r="A772" s="22">
        <v>807</v>
      </c>
      <c r="B772" s="152" t="s">
        <v>340</v>
      </c>
      <c r="C772" s="81">
        <v>44686</v>
      </c>
      <c r="D772" s="189" t="s">
        <v>800</v>
      </c>
      <c r="E772" s="71" t="s">
        <v>73</v>
      </c>
      <c r="F772" s="70" t="s">
        <v>71</v>
      </c>
      <c r="G772" s="189" t="s">
        <v>828</v>
      </c>
      <c r="H772" s="190" t="s">
        <v>829</v>
      </c>
      <c r="I772" s="26" t="s">
        <v>431</v>
      </c>
      <c r="J772" s="189">
        <v>200</v>
      </c>
      <c r="K772" s="164">
        <v>47</v>
      </c>
      <c r="L772" s="196">
        <v>9400</v>
      </c>
      <c r="M772" s="191" t="s">
        <v>378</v>
      </c>
      <c r="N772" s="204">
        <v>44682</v>
      </c>
      <c r="O772" s="23"/>
    </row>
    <row r="773" spans="1:15" ht="13.8" hidden="1" outlineLevel="1">
      <c r="A773" s="33">
        <v>808</v>
      </c>
      <c r="B773" s="151" t="s">
        <v>340</v>
      </c>
      <c r="C773" s="80">
        <v>44686</v>
      </c>
      <c r="D773" s="192" t="s">
        <v>800</v>
      </c>
      <c r="E773" s="76" t="s">
        <v>73</v>
      </c>
      <c r="F773" s="75" t="s">
        <v>71</v>
      </c>
      <c r="G773" s="192" t="s">
        <v>828</v>
      </c>
      <c r="H773" s="193" t="s">
        <v>829</v>
      </c>
      <c r="I773" s="37" t="s">
        <v>429</v>
      </c>
      <c r="J773" s="192">
        <v>400</v>
      </c>
      <c r="K773" s="166">
        <v>6.45</v>
      </c>
      <c r="L773" s="198">
        <v>2580</v>
      </c>
      <c r="M773" s="194" t="s">
        <v>378</v>
      </c>
      <c r="N773" s="205">
        <v>44682</v>
      </c>
      <c r="O773" s="34"/>
    </row>
    <row r="774" spans="1:15" ht="13.8" hidden="1" outlineLevel="1">
      <c r="A774" s="22">
        <v>809</v>
      </c>
      <c r="B774" s="152" t="s">
        <v>340</v>
      </c>
      <c r="C774" s="81">
        <v>44686</v>
      </c>
      <c r="D774" s="189" t="s">
        <v>800</v>
      </c>
      <c r="E774" s="71" t="s">
        <v>73</v>
      </c>
      <c r="F774" s="70" t="s">
        <v>71</v>
      </c>
      <c r="G774" s="189" t="s">
        <v>828</v>
      </c>
      <c r="H774" s="190" t="s">
        <v>829</v>
      </c>
      <c r="I774" s="26" t="s">
        <v>424</v>
      </c>
      <c r="J774" s="189">
        <v>100</v>
      </c>
      <c r="K774" s="164">
        <v>18</v>
      </c>
      <c r="L774" s="196">
        <v>1800</v>
      </c>
      <c r="M774" s="191" t="s">
        <v>378</v>
      </c>
      <c r="N774" s="204">
        <v>44682</v>
      </c>
      <c r="O774" s="23"/>
    </row>
    <row r="775" spans="1:15" ht="13.8" hidden="1" outlineLevel="1">
      <c r="A775" s="33">
        <v>810</v>
      </c>
      <c r="B775" s="151" t="s">
        <v>340</v>
      </c>
      <c r="C775" s="80">
        <v>44686</v>
      </c>
      <c r="D775" s="192" t="s">
        <v>800</v>
      </c>
      <c r="E775" s="76" t="s">
        <v>73</v>
      </c>
      <c r="F775" s="75" t="s">
        <v>71</v>
      </c>
      <c r="G775" s="192" t="s">
        <v>830</v>
      </c>
      <c r="H775" s="193" t="s">
        <v>831</v>
      </c>
      <c r="I775" s="37" t="s">
        <v>404</v>
      </c>
      <c r="J775" s="192">
        <v>100</v>
      </c>
      <c r="K775" s="166">
        <v>194.58</v>
      </c>
      <c r="L775" s="198">
        <v>19458</v>
      </c>
      <c r="M775" s="194" t="s">
        <v>432</v>
      </c>
      <c r="N775" s="205">
        <v>44682</v>
      </c>
      <c r="O775" s="34"/>
    </row>
    <row r="776" spans="1:15" ht="13.8" hidden="1" outlineLevel="1">
      <c r="A776" s="22">
        <v>811</v>
      </c>
      <c r="B776" s="152" t="s">
        <v>340</v>
      </c>
      <c r="C776" s="81">
        <v>44686</v>
      </c>
      <c r="D776" s="189" t="s">
        <v>800</v>
      </c>
      <c r="E776" s="71" t="s">
        <v>73</v>
      </c>
      <c r="F776" s="70" t="s">
        <v>71</v>
      </c>
      <c r="G776" s="189" t="s">
        <v>830</v>
      </c>
      <c r="H776" s="190" t="s">
        <v>831</v>
      </c>
      <c r="I776" s="26" t="s">
        <v>402</v>
      </c>
      <c r="J776" s="189">
        <v>100</v>
      </c>
      <c r="K776" s="164">
        <v>155.66</v>
      </c>
      <c r="L776" s="196">
        <v>15566</v>
      </c>
      <c r="M776" s="191" t="s">
        <v>432</v>
      </c>
      <c r="N776" s="204">
        <v>44682</v>
      </c>
      <c r="O776" s="23"/>
    </row>
    <row r="777" spans="1:15" ht="13.8" hidden="1" outlineLevel="1">
      <c r="A777" s="33">
        <v>812</v>
      </c>
      <c r="B777" s="151" t="s">
        <v>340</v>
      </c>
      <c r="C777" s="80">
        <v>44686</v>
      </c>
      <c r="D777" s="192" t="s">
        <v>800</v>
      </c>
      <c r="E777" s="76" t="s">
        <v>73</v>
      </c>
      <c r="F777" s="75" t="s">
        <v>71</v>
      </c>
      <c r="G777" s="192" t="s">
        <v>830</v>
      </c>
      <c r="H777" s="193" t="s">
        <v>831</v>
      </c>
      <c r="I777" s="37" t="s">
        <v>405</v>
      </c>
      <c r="J777" s="192">
        <v>100</v>
      </c>
      <c r="K777" s="166">
        <v>233.49</v>
      </c>
      <c r="L777" s="198">
        <v>23349</v>
      </c>
      <c r="M777" s="194" t="s">
        <v>432</v>
      </c>
      <c r="N777" s="205">
        <v>44682</v>
      </c>
      <c r="O777" s="34"/>
    </row>
    <row r="778" spans="1:15" ht="13.8" hidden="1" outlineLevel="1">
      <c r="A778" s="22">
        <v>813</v>
      </c>
      <c r="B778" s="152" t="s">
        <v>340</v>
      </c>
      <c r="C778" s="81">
        <v>44686</v>
      </c>
      <c r="D778" s="189" t="s">
        <v>800</v>
      </c>
      <c r="E778" s="71" t="s">
        <v>73</v>
      </c>
      <c r="F778" s="70" t="s">
        <v>71</v>
      </c>
      <c r="G778" s="189" t="s">
        <v>830</v>
      </c>
      <c r="H778" s="190" t="s">
        <v>831</v>
      </c>
      <c r="I778" s="26" t="s">
        <v>406</v>
      </c>
      <c r="J778" s="189">
        <v>100</v>
      </c>
      <c r="K778" s="164">
        <v>155.66</v>
      </c>
      <c r="L778" s="196">
        <v>15566</v>
      </c>
      <c r="M778" s="191" t="s">
        <v>432</v>
      </c>
      <c r="N778" s="204">
        <v>44682</v>
      </c>
      <c r="O778" s="23"/>
    </row>
    <row r="779" spans="1:15" ht="13.8" hidden="1" outlineLevel="1">
      <c r="A779" s="33">
        <v>814</v>
      </c>
      <c r="B779" s="151" t="s">
        <v>279</v>
      </c>
      <c r="C779" s="80">
        <v>44686</v>
      </c>
      <c r="D779" s="192" t="s">
        <v>800</v>
      </c>
      <c r="E779" s="76" t="s">
        <v>12</v>
      </c>
      <c r="F779" s="75" t="s">
        <v>60</v>
      </c>
      <c r="G779" s="192" t="s">
        <v>832</v>
      </c>
      <c r="H779" s="193" t="s">
        <v>833</v>
      </c>
      <c r="I779" s="37" t="s">
        <v>427</v>
      </c>
      <c r="J779" s="192">
        <v>27</v>
      </c>
      <c r="K779" s="166">
        <v>98.69</v>
      </c>
      <c r="L779" s="198">
        <v>2664.63</v>
      </c>
      <c r="M779" s="194" t="s">
        <v>378</v>
      </c>
      <c r="N779" s="205">
        <v>44682</v>
      </c>
      <c r="O779" s="34"/>
    </row>
    <row r="780" spans="1:15" ht="13.8" hidden="1" outlineLevel="1">
      <c r="A780" s="22">
        <v>815</v>
      </c>
      <c r="B780" s="152" t="s">
        <v>279</v>
      </c>
      <c r="C780" s="81">
        <v>44686</v>
      </c>
      <c r="D780" s="189" t="s">
        <v>800</v>
      </c>
      <c r="E780" s="71" t="s">
        <v>12</v>
      </c>
      <c r="F780" s="70" t="s">
        <v>60</v>
      </c>
      <c r="G780" s="189" t="s">
        <v>832</v>
      </c>
      <c r="H780" s="190" t="s">
        <v>833</v>
      </c>
      <c r="I780" s="26" t="s">
        <v>431</v>
      </c>
      <c r="J780" s="189">
        <v>22</v>
      </c>
      <c r="K780" s="164">
        <v>47</v>
      </c>
      <c r="L780" s="196">
        <v>1034</v>
      </c>
      <c r="M780" s="191" t="s">
        <v>378</v>
      </c>
      <c r="N780" s="204">
        <v>44682</v>
      </c>
      <c r="O780" s="23"/>
    </row>
    <row r="781" spans="1:15" ht="13.8" hidden="1" outlineLevel="1">
      <c r="A781" s="33">
        <v>816</v>
      </c>
      <c r="B781" s="151" t="s">
        <v>279</v>
      </c>
      <c r="C781" s="80">
        <v>44686</v>
      </c>
      <c r="D781" s="192" t="s">
        <v>800</v>
      </c>
      <c r="E781" s="76" t="s">
        <v>12</v>
      </c>
      <c r="F781" s="75" t="s">
        <v>60</v>
      </c>
      <c r="G781" s="192" t="s">
        <v>832</v>
      </c>
      <c r="H781" s="193" t="s">
        <v>833</v>
      </c>
      <c r="I781" s="37" t="s">
        <v>429</v>
      </c>
      <c r="J781" s="192">
        <v>83</v>
      </c>
      <c r="K781" s="166">
        <v>6.45</v>
      </c>
      <c r="L781" s="198">
        <v>535.35</v>
      </c>
      <c r="M781" s="194" t="s">
        <v>378</v>
      </c>
      <c r="N781" s="205">
        <v>44682</v>
      </c>
      <c r="O781" s="34"/>
    </row>
    <row r="782" spans="1:15" ht="13.8" hidden="1" outlineLevel="1">
      <c r="A782" s="22">
        <v>817</v>
      </c>
      <c r="B782" s="152" t="s">
        <v>279</v>
      </c>
      <c r="C782" s="81">
        <v>44686</v>
      </c>
      <c r="D782" s="189" t="s">
        <v>800</v>
      </c>
      <c r="E782" s="71" t="s">
        <v>12</v>
      </c>
      <c r="F782" s="70" t="s">
        <v>60</v>
      </c>
      <c r="G782" s="189" t="s">
        <v>574</v>
      </c>
      <c r="H782" s="190" t="s">
        <v>834</v>
      </c>
      <c r="I782" s="26" t="s">
        <v>404</v>
      </c>
      <c r="J782" s="189">
        <v>55</v>
      </c>
      <c r="K782" s="164">
        <v>259.7</v>
      </c>
      <c r="L782" s="196">
        <v>14283.5</v>
      </c>
      <c r="M782" s="191" t="s">
        <v>425</v>
      </c>
      <c r="N782" s="204">
        <v>44682</v>
      </c>
      <c r="O782" s="23"/>
    </row>
    <row r="783" spans="1:15" ht="13.8" hidden="1" outlineLevel="1">
      <c r="A783" s="33">
        <v>818</v>
      </c>
      <c r="B783" s="151" t="s">
        <v>279</v>
      </c>
      <c r="C783" s="80">
        <v>44686</v>
      </c>
      <c r="D783" s="192" t="s">
        <v>800</v>
      </c>
      <c r="E783" s="76" t="s">
        <v>12</v>
      </c>
      <c r="F783" s="75" t="s">
        <v>60</v>
      </c>
      <c r="G783" s="192" t="s">
        <v>574</v>
      </c>
      <c r="H783" s="193" t="s">
        <v>834</v>
      </c>
      <c r="I783" s="37" t="s">
        <v>402</v>
      </c>
      <c r="J783" s="192">
        <v>55</v>
      </c>
      <c r="K783" s="166">
        <v>142.49</v>
      </c>
      <c r="L783" s="198">
        <v>7836.95</v>
      </c>
      <c r="M783" s="194" t="s">
        <v>425</v>
      </c>
      <c r="N783" s="205">
        <v>44682</v>
      </c>
      <c r="O783" s="34"/>
    </row>
    <row r="784" spans="1:15" ht="13.8" hidden="1" outlineLevel="1">
      <c r="A784" s="22">
        <v>819</v>
      </c>
      <c r="B784" s="152" t="s">
        <v>279</v>
      </c>
      <c r="C784" s="81">
        <v>44686</v>
      </c>
      <c r="D784" s="189" t="s">
        <v>800</v>
      </c>
      <c r="E784" s="71" t="s">
        <v>12</v>
      </c>
      <c r="F784" s="70" t="s">
        <v>60</v>
      </c>
      <c r="G784" s="189" t="s">
        <v>574</v>
      </c>
      <c r="H784" s="190" t="s">
        <v>834</v>
      </c>
      <c r="I784" s="26" t="s">
        <v>405</v>
      </c>
      <c r="J784" s="189">
        <v>43</v>
      </c>
      <c r="K784" s="164">
        <v>434.8</v>
      </c>
      <c r="L784" s="196">
        <v>18696.400000000001</v>
      </c>
      <c r="M784" s="191" t="s">
        <v>425</v>
      </c>
      <c r="N784" s="204">
        <v>44682</v>
      </c>
      <c r="O784" s="23"/>
    </row>
    <row r="785" spans="1:15" ht="13.8" hidden="1" outlineLevel="1">
      <c r="A785" s="33">
        <v>820</v>
      </c>
      <c r="B785" s="151" t="s">
        <v>279</v>
      </c>
      <c r="C785" s="80">
        <v>44686</v>
      </c>
      <c r="D785" s="192" t="s">
        <v>800</v>
      </c>
      <c r="E785" s="76" t="s">
        <v>12</v>
      </c>
      <c r="F785" s="75" t="s">
        <v>60</v>
      </c>
      <c r="G785" s="192" t="s">
        <v>574</v>
      </c>
      <c r="H785" s="193" t="s">
        <v>834</v>
      </c>
      <c r="I785" s="37" t="s">
        <v>406</v>
      </c>
      <c r="J785" s="192">
        <v>43</v>
      </c>
      <c r="K785" s="166">
        <v>173.6</v>
      </c>
      <c r="L785" s="198">
        <v>7464.8</v>
      </c>
      <c r="M785" s="194" t="s">
        <v>425</v>
      </c>
      <c r="N785" s="205">
        <v>44682</v>
      </c>
      <c r="O785" s="34"/>
    </row>
    <row r="786" spans="1:15" ht="13.8" hidden="1" outlineLevel="1">
      <c r="A786" s="22">
        <v>821</v>
      </c>
      <c r="B786" s="152" t="s">
        <v>280</v>
      </c>
      <c r="C786" s="81">
        <v>44686</v>
      </c>
      <c r="D786" s="189" t="s">
        <v>800</v>
      </c>
      <c r="E786" s="71" t="s">
        <v>12</v>
      </c>
      <c r="F786" s="70" t="s">
        <v>60</v>
      </c>
      <c r="G786" s="189" t="s">
        <v>835</v>
      </c>
      <c r="H786" s="190" t="s">
        <v>836</v>
      </c>
      <c r="I786" s="26" t="s">
        <v>427</v>
      </c>
      <c r="J786" s="189">
        <v>107</v>
      </c>
      <c r="K786" s="164">
        <v>98.69</v>
      </c>
      <c r="L786" s="196">
        <v>10559.83</v>
      </c>
      <c r="M786" s="191" t="s">
        <v>378</v>
      </c>
      <c r="N786" s="204">
        <v>44682</v>
      </c>
      <c r="O786" s="23"/>
    </row>
    <row r="787" spans="1:15" ht="13.8" hidden="1" outlineLevel="1">
      <c r="A787" s="33">
        <v>822</v>
      </c>
      <c r="B787" s="151" t="s">
        <v>280</v>
      </c>
      <c r="C787" s="80">
        <v>44686</v>
      </c>
      <c r="D787" s="192" t="s">
        <v>800</v>
      </c>
      <c r="E787" s="76" t="s">
        <v>12</v>
      </c>
      <c r="F787" s="75" t="s">
        <v>60</v>
      </c>
      <c r="G787" s="192" t="s">
        <v>835</v>
      </c>
      <c r="H787" s="193" t="s">
        <v>836</v>
      </c>
      <c r="I787" s="37" t="s">
        <v>431</v>
      </c>
      <c r="J787" s="192">
        <v>107</v>
      </c>
      <c r="K787" s="166">
        <v>47</v>
      </c>
      <c r="L787" s="198">
        <v>5029</v>
      </c>
      <c r="M787" s="194" t="s">
        <v>378</v>
      </c>
      <c r="N787" s="205">
        <v>44682</v>
      </c>
      <c r="O787" s="34"/>
    </row>
    <row r="788" spans="1:15" ht="13.8" hidden="1" outlineLevel="1">
      <c r="A788" s="22">
        <v>823</v>
      </c>
      <c r="B788" s="152" t="s">
        <v>68</v>
      </c>
      <c r="C788" s="81">
        <v>44686</v>
      </c>
      <c r="D788" s="189" t="s">
        <v>800</v>
      </c>
      <c r="E788" s="71" t="s">
        <v>69</v>
      </c>
      <c r="F788" s="70" t="s">
        <v>6</v>
      </c>
      <c r="G788" s="189" t="s">
        <v>837</v>
      </c>
      <c r="H788" s="190" t="s">
        <v>838</v>
      </c>
      <c r="I788" s="26" t="s">
        <v>427</v>
      </c>
      <c r="J788" s="189">
        <v>277</v>
      </c>
      <c r="K788" s="164">
        <v>98.69</v>
      </c>
      <c r="L788" s="196">
        <v>27337.13</v>
      </c>
      <c r="M788" s="191" t="s">
        <v>378</v>
      </c>
      <c r="N788" s="204">
        <v>44682</v>
      </c>
      <c r="O788" s="23"/>
    </row>
    <row r="789" spans="1:15" ht="13.8" hidden="1" outlineLevel="1">
      <c r="A789" s="33">
        <v>824</v>
      </c>
      <c r="B789" s="151" t="s">
        <v>68</v>
      </c>
      <c r="C789" s="80">
        <v>44686</v>
      </c>
      <c r="D789" s="192" t="s">
        <v>800</v>
      </c>
      <c r="E789" s="76" t="s">
        <v>69</v>
      </c>
      <c r="F789" s="75" t="s">
        <v>6</v>
      </c>
      <c r="G789" s="192" t="s">
        <v>837</v>
      </c>
      <c r="H789" s="193" t="s">
        <v>838</v>
      </c>
      <c r="I789" s="37" t="s">
        <v>431</v>
      </c>
      <c r="J789" s="192">
        <v>277</v>
      </c>
      <c r="K789" s="166">
        <v>47</v>
      </c>
      <c r="L789" s="198">
        <v>13019</v>
      </c>
      <c r="M789" s="194" t="s">
        <v>378</v>
      </c>
      <c r="N789" s="205">
        <v>44682</v>
      </c>
      <c r="O789" s="34"/>
    </row>
    <row r="790" spans="1:15" ht="13.8" hidden="1" outlineLevel="1">
      <c r="A790" s="22">
        <v>825</v>
      </c>
      <c r="B790" s="152" t="s">
        <v>328</v>
      </c>
      <c r="C790" s="81">
        <v>44686</v>
      </c>
      <c r="D790" s="189" t="s">
        <v>800</v>
      </c>
      <c r="E790" s="71" t="s">
        <v>145</v>
      </c>
      <c r="F790" s="70" t="s">
        <v>67</v>
      </c>
      <c r="G790" s="189" t="s">
        <v>839</v>
      </c>
      <c r="H790" s="190" t="s">
        <v>840</v>
      </c>
      <c r="I790" s="26" t="s">
        <v>427</v>
      </c>
      <c r="J790" s="189">
        <v>38</v>
      </c>
      <c r="K790" s="164">
        <v>98.69</v>
      </c>
      <c r="L790" s="196">
        <v>3750.22</v>
      </c>
      <c r="M790" s="191" t="s">
        <v>378</v>
      </c>
      <c r="N790" s="204">
        <v>44682</v>
      </c>
      <c r="O790" s="23"/>
    </row>
    <row r="791" spans="1:15" ht="13.8" hidden="1" outlineLevel="1">
      <c r="A791" s="33">
        <v>826</v>
      </c>
      <c r="B791" s="151" t="s">
        <v>328</v>
      </c>
      <c r="C791" s="80">
        <v>44686</v>
      </c>
      <c r="D791" s="192" t="s">
        <v>800</v>
      </c>
      <c r="E791" s="76" t="s">
        <v>145</v>
      </c>
      <c r="F791" s="75" t="s">
        <v>67</v>
      </c>
      <c r="G791" s="192" t="s">
        <v>839</v>
      </c>
      <c r="H791" s="193" t="s">
        <v>840</v>
      </c>
      <c r="I791" s="37" t="s">
        <v>431</v>
      </c>
      <c r="J791" s="192">
        <v>41</v>
      </c>
      <c r="K791" s="166">
        <v>47</v>
      </c>
      <c r="L791" s="198">
        <v>1927</v>
      </c>
      <c r="M791" s="194" t="s">
        <v>378</v>
      </c>
      <c r="N791" s="205">
        <v>44682</v>
      </c>
      <c r="O791" s="34"/>
    </row>
    <row r="792" spans="1:15" ht="13.8" hidden="1" outlineLevel="1">
      <c r="A792" s="22">
        <v>827</v>
      </c>
      <c r="B792" s="152" t="s">
        <v>328</v>
      </c>
      <c r="C792" s="81">
        <v>44686</v>
      </c>
      <c r="D792" s="189" t="s">
        <v>800</v>
      </c>
      <c r="E792" s="71" t="s">
        <v>145</v>
      </c>
      <c r="F792" s="70" t="s">
        <v>67</v>
      </c>
      <c r="G792" s="189" t="s">
        <v>839</v>
      </c>
      <c r="H792" s="190" t="s">
        <v>840</v>
      </c>
      <c r="I792" s="26" t="s">
        <v>429</v>
      </c>
      <c r="J792" s="189">
        <v>46</v>
      </c>
      <c r="K792" s="164">
        <v>6.45</v>
      </c>
      <c r="L792" s="196">
        <v>296.7</v>
      </c>
      <c r="M792" s="191" t="s">
        <v>378</v>
      </c>
      <c r="N792" s="204">
        <v>44682</v>
      </c>
      <c r="O792" s="23"/>
    </row>
    <row r="793" spans="1:15" ht="13.8" hidden="1" outlineLevel="1">
      <c r="A793" s="33">
        <v>828</v>
      </c>
      <c r="B793" s="151" t="s">
        <v>328</v>
      </c>
      <c r="C793" s="80">
        <v>44686</v>
      </c>
      <c r="D793" s="192" t="s">
        <v>800</v>
      </c>
      <c r="E793" s="76" t="s">
        <v>145</v>
      </c>
      <c r="F793" s="75" t="s">
        <v>67</v>
      </c>
      <c r="G793" s="192" t="s">
        <v>841</v>
      </c>
      <c r="H793" s="193" t="s">
        <v>842</v>
      </c>
      <c r="I793" s="37" t="s">
        <v>404</v>
      </c>
      <c r="J793" s="192">
        <v>48</v>
      </c>
      <c r="K793" s="166">
        <v>194.58</v>
      </c>
      <c r="L793" s="198">
        <v>9339.84</v>
      </c>
      <c r="M793" s="194" t="s">
        <v>425</v>
      </c>
      <c r="N793" s="205">
        <v>44682</v>
      </c>
      <c r="O793" s="34"/>
    </row>
    <row r="794" spans="1:15" ht="13.8" hidden="1" outlineLevel="1">
      <c r="A794" s="22">
        <v>829</v>
      </c>
      <c r="B794" s="152" t="s">
        <v>328</v>
      </c>
      <c r="C794" s="81">
        <v>44686</v>
      </c>
      <c r="D794" s="189" t="s">
        <v>800</v>
      </c>
      <c r="E794" s="71" t="s">
        <v>145</v>
      </c>
      <c r="F794" s="70" t="s">
        <v>67</v>
      </c>
      <c r="G794" s="189" t="s">
        <v>841</v>
      </c>
      <c r="H794" s="207" t="s">
        <v>842</v>
      </c>
      <c r="I794" s="26" t="s">
        <v>402</v>
      </c>
      <c r="J794" s="189">
        <v>49</v>
      </c>
      <c r="K794" s="164">
        <v>155.66</v>
      </c>
      <c r="L794" s="196">
        <v>7627.34</v>
      </c>
      <c r="M794" s="191" t="s">
        <v>425</v>
      </c>
      <c r="N794" s="204">
        <v>44682</v>
      </c>
      <c r="O794" s="23"/>
    </row>
    <row r="795" spans="1:15" ht="13.8" hidden="1" outlineLevel="1">
      <c r="A795" s="33">
        <v>830</v>
      </c>
      <c r="B795" s="151" t="s">
        <v>328</v>
      </c>
      <c r="C795" s="80">
        <v>44686</v>
      </c>
      <c r="D795" s="192" t="s">
        <v>800</v>
      </c>
      <c r="E795" s="76" t="s">
        <v>145</v>
      </c>
      <c r="F795" s="75" t="s">
        <v>67</v>
      </c>
      <c r="G795" s="192" t="s">
        <v>841</v>
      </c>
      <c r="H795" s="193" t="s">
        <v>842</v>
      </c>
      <c r="I795" s="37" t="s">
        <v>405</v>
      </c>
      <c r="J795" s="192">
        <v>33</v>
      </c>
      <c r="K795" s="166">
        <v>233.49</v>
      </c>
      <c r="L795" s="198">
        <v>7705.17</v>
      </c>
      <c r="M795" s="194" t="s">
        <v>425</v>
      </c>
      <c r="N795" s="205">
        <v>44682</v>
      </c>
      <c r="O795" s="34"/>
    </row>
    <row r="796" spans="1:15" ht="13.8" hidden="1" outlineLevel="1">
      <c r="A796" s="22">
        <v>831</v>
      </c>
      <c r="B796" s="152" t="s">
        <v>328</v>
      </c>
      <c r="C796" s="81">
        <v>44686</v>
      </c>
      <c r="D796" s="189" t="s">
        <v>800</v>
      </c>
      <c r="E796" s="71" t="s">
        <v>145</v>
      </c>
      <c r="F796" s="70" t="s">
        <v>67</v>
      </c>
      <c r="G796" s="189" t="s">
        <v>841</v>
      </c>
      <c r="H796" s="207" t="s">
        <v>842</v>
      </c>
      <c r="I796" s="26" t="s">
        <v>406</v>
      </c>
      <c r="J796" s="189">
        <v>37</v>
      </c>
      <c r="K796" s="164">
        <v>155.66</v>
      </c>
      <c r="L796" s="196">
        <v>5759.42</v>
      </c>
      <c r="M796" s="191" t="s">
        <v>425</v>
      </c>
      <c r="N796" s="204">
        <v>44682</v>
      </c>
      <c r="O796" s="23"/>
    </row>
    <row r="797" spans="1:15" ht="13.8" hidden="1" outlineLevel="1">
      <c r="A797" s="33">
        <v>832</v>
      </c>
      <c r="B797" s="151" t="s">
        <v>124</v>
      </c>
      <c r="C797" s="80">
        <v>44686</v>
      </c>
      <c r="D797" s="192" t="s">
        <v>800</v>
      </c>
      <c r="E797" s="76" t="s">
        <v>73</v>
      </c>
      <c r="F797" s="75" t="s">
        <v>71</v>
      </c>
      <c r="G797" s="192" t="s">
        <v>843</v>
      </c>
      <c r="H797" s="193" t="s">
        <v>844</v>
      </c>
      <c r="I797" s="37" t="s">
        <v>427</v>
      </c>
      <c r="J797" s="192">
        <v>115</v>
      </c>
      <c r="K797" s="166">
        <v>98.69</v>
      </c>
      <c r="L797" s="198">
        <v>11349.35</v>
      </c>
      <c r="M797" s="194" t="s">
        <v>378</v>
      </c>
      <c r="N797" s="205">
        <v>44682</v>
      </c>
      <c r="O797" s="34"/>
    </row>
    <row r="798" spans="1:15" ht="13.8" hidden="1" outlineLevel="1">
      <c r="A798" s="22">
        <v>833</v>
      </c>
      <c r="B798" s="152" t="s">
        <v>124</v>
      </c>
      <c r="C798" s="81">
        <v>44686</v>
      </c>
      <c r="D798" s="189" t="s">
        <v>800</v>
      </c>
      <c r="E798" s="71" t="s">
        <v>73</v>
      </c>
      <c r="F798" s="70" t="s">
        <v>71</v>
      </c>
      <c r="G798" s="189" t="s">
        <v>843</v>
      </c>
      <c r="H798" s="190" t="s">
        <v>844</v>
      </c>
      <c r="I798" s="26" t="s">
        <v>431</v>
      </c>
      <c r="J798" s="189">
        <v>113</v>
      </c>
      <c r="K798" s="164">
        <v>47</v>
      </c>
      <c r="L798" s="196">
        <v>5311</v>
      </c>
      <c r="M798" s="191" t="s">
        <v>378</v>
      </c>
      <c r="N798" s="204">
        <v>44682</v>
      </c>
      <c r="O798" s="23"/>
    </row>
    <row r="799" spans="1:15" ht="13.8" hidden="1" outlineLevel="1">
      <c r="A799" s="33">
        <v>834</v>
      </c>
      <c r="B799" s="151" t="s">
        <v>124</v>
      </c>
      <c r="C799" s="80">
        <v>44686</v>
      </c>
      <c r="D799" s="192" t="s">
        <v>800</v>
      </c>
      <c r="E799" s="76" t="s">
        <v>73</v>
      </c>
      <c r="F799" s="75" t="s">
        <v>71</v>
      </c>
      <c r="G799" s="192" t="s">
        <v>843</v>
      </c>
      <c r="H799" s="193" t="s">
        <v>844</v>
      </c>
      <c r="I799" s="37" t="s">
        <v>429</v>
      </c>
      <c r="J799" s="192">
        <v>338</v>
      </c>
      <c r="K799" s="166">
        <v>6.45</v>
      </c>
      <c r="L799" s="198">
        <v>2180.1</v>
      </c>
      <c r="M799" s="194" t="s">
        <v>378</v>
      </c>
      <c r="N799" s="205">
        <v>44682</v>
      </c>
      <c r="O799" s="34"/>
    </row>
    <row r="800" spans="1:15" ht="13.8" hidden="1" outlineLevel="1">
      <c r="A800" s="22">
        <v>835</v>
      </c>
      <c r="B800" s="152" t="s">
        <v>124</v>
      </c>
      <c r="C800" s="81">
        <v>44686</v>
      </c>
      <c r="D800" s="189" t="s">
        <v>800</v>
      </c>
      <c r="E800" s="71" t="s">
        <v>73</v>
      </c>
      <c r="F800" s="70" t="s">
        <v>71</v>
      </c>
      <c r="G800" s="189" t="s">
        <v>440</v>
      </c>
      <c r="H800" s="190" t="s">
        <v>845</v>
      </c>
      <c r="I800" s="26" t="s">
        <v>404</v>
      </c>
      <c r="J800" s="189">
        <v>159</v>
      </c>
      <c r="K800" s="164">
        <v>194.58</v>
      </c>
      <c r="L800" s="196">
        <v>30938.22</v>
      </c>
      <c r="M800" s="191" t="s">
        <v>432</v>
      </c>
      <c r="N800" s="204">
        <v>44682</v>
      </c>
      <c r="O800" s="23"/>
    </row>
    <row r="801" spans="1:15" ht="13.8" hidden="1" outlineLevel="1">
      <c r="A801" s="33">
        <v>836</v>
      </c>
      <c r="B801" s="151" t="s">
        <v>124</v>
      </c>
      <c r="C801" s="80">
        <v>44686</v>
      </c>
      <c r="D801" s="192" t="s">
        <v>800</v>
      </c>
      <c r="E801" s="76" t="s">
        <v>73</v>
      </c>
      <c r="F801" s="75" t="s">
        <v>71</v>
      </c>
      <c r="G801" s="192" t="s">
        <v>440</v>
      </c>
      <c r="H801" s="193" t="s">
        <v>845</v>
      </c>
      <c r="I801" s="37" t="s">
        <v>402</v>
      </c>
      <c r="J801" s="192">
        <v>159</v>
      </c>
      <c r="K801" s="166">
        <v>155.66</v>
      </c>
      <c r="L801" s="198">
        <v>24749.94</v>
      </c>
      <c r="M801" s="194" t="s">
        <v>432</v>
      </c>
      <c r="N801" s="205">
        <v>44682</v>
      </c>
      <c r="O801" s="34"/>
    </row>
    <row r="802" spans="1:15" ht="13.8" hidden="1" outlineLevel="1">
      <c r="A802" s="22">
        <v>837</v>
      </c>
      <c r="B802" s="152" t="s">
        <v>124</v>
      </c>
      <c r="C802" s="81">
        <v>44686</v>
      </c>
      <c r="D802" s="189" t="s">
        <v>800</v>
      </c>
      <c r="E802" s="71" t="s">
        <v>73</v>
      </c>
      <c r="F802" s="70" t="s">
        <v>71</v>
      </c>
      <c r="G802" s="189" t="s">
        <v>440</v>
      </c>
      <c r="H802" s="190" t="s">
        <v>845</v>
      </c>
      <c r="I802" s="26" t="s">
        <v>405</v>
      </c>
      <c r="J802" s="189">
        <v>97</v>
      </c>
      <c r="K802" s="164">
        <v>233.49</v>
      </c>
      <c r="L802" s="196">
        <v>22648.53</v>
      </c>
      <c r="M802" s="191" t="s">
        <v>432</v>
      </c>
      <c r="N802" s="204">
        <v>44682</v>
      </c>
      <c r="O802" s="23"/>
    </row>
    <row r="803" spans="1:15" ht="13.8" hidden="1" outlineLevel="1">
      <c r="A803" s="33">
        <v>838</v>
      </c>
      <c r="B803" s="151" t="s">
        <v>124</v>
      </c>
      <c r="C803" s="80">
        <v>44686</v>
      </c>
      <c r="D803" s="192" t="s">
        <v>800</v>
      </c>
      <c r="E803" s="76" t="s">
        <v>73</v>
      </c>
      <c r="F803" s="75" t="s">
        <v>71</v>
      </c>
      <c r="G803" s="192" t="s">
        <v>440</v>
      </c>
      <c r="H803" s="193" t="s">
        <v>845</v>
      </c>
      <c r="I803" s="37" t="s">
        <v>406</v>
      </c>
      <c r="J803" s="192">
        <v>97</v>
      </c>
      <c r="K803" s="166">
        <v>155.66</v>
      </c>
      <c r="L803" s="198">
        <v>15099.02</v>
      </c>
      <c r="M803" s="194" t="s">
        <v>432</v>
      </c>
      <c r="N803" s="205">
        <v>44682</v>
      </c>
      <c r="O803" s="34"/>
    </row>
    <row r="804" spans="1:15" ht="13.8" hidden="1" outlineLevel="1">
      <c r="A804" s="22">
        <v>839</v>
      </c>
      <c r="B804" s="152" t="s">
        <v>205</v>
      </c>
      <c r="C804" s="81">
        <v>44686</v>
      </c>
      <c r="D804" s="189" t="s">
        <v>800</v>
      </c>
      <c r="E804" s="71" t="s">
        <v>48</v>
      </c>
      <c r="F804" s="70" t="s">
        <v>53</v>
      </c>
      <c r="G804" s="189" t="s">
        <v>846</v>
      </c>
      <c r="H804" s="190" t="s">
        <v>847</v>
      </c>
      <c r="I804" s="26" t="s">
        <v>427</v>
      </c>
      <c r="J804" s="189">
        <v>77</v>
      </c>
      <c r="K804" s="164">
        <v>98.69</v>
      </c>
      <c r="L804" s="196">
        <v>7599.13</v>
      </c>
      <c r="M804" s="191" t="s">
        <v>378</v>
      </c>
      <c r="N804" s="204">
        <v>44682</v>
      </c>
      <c r="O804" s="23"/>
    </row>
    <row r="805" spans="1:15" ht="13.8" hidden="1" outlineLevel="1">
      <c r="A805" s="33">
        <v>840</v>
      </c>
      <c r="B805" s="151" t="s">
        <v>205</v>
      </c>
      <c r="C805" s="80">
        <v>44686</v>
      </c>
      <c r="D805" s="192" t="s">
        <v>800</v>
      </c>
      <c r="E805" s="76" t="s">
        <v>48</v>
      </c>
      <c r="F805" s="75" t="s">
        <v>53</v>
      </c>
      <c r="G805" s="192" t="s">
        <v>846</v>
      </c>
      <c r="H805" s="193" t="s">
        <v>847</v>
      </c>
      <c r="I805" s="37" t="s">
        <v>431</v>
      </c>
      <c r="J805" s="192">
        <v>77</v>
      </c>
      <c r="K805" s="166">
        <v>47</v>
      </c>
      <c r="L805" s="198">
        <v>3619</v>
      </c>
      <c r="M805" s="194" t="s">
        <v>378</v>
      </c>
      <c r="N805" s="205">
        <v>44682</v>
      </c>
      <c r="O805" s="34"/>
    </row>
    <row r="806" spans="1:15" ht="13.8" hidden="1" outlineLevel="1">
      <c r="A806" s="22">
        <v>841</v>
      </c>
      <c r="B806" s="152" t="s">
        <v>205</v>
      </c>
      <c r="C806" s="81">
        <v>44686</v>
      </c>
      <c r="D806" s="189" t="s">
        <v>800</v>
      </c>
      <c r="E806" s="71" t="s">
        <v>48</v>
      </c>
      <c r="F806" s="70" t="s">
        <v>53</v>
      </c>
      <c r="G806" s="189" t="s">
        <v>848</v>
      </c>
      <c r="H806" s="190" t="s">
        <v>849</v>
      </c>
      <c r="I806" s="26" t="s">
        <v>404</v>
      </c>
      <c r="J806" s="189">
        <v>77</v>
      </c>
      <c r="K806" s="164">
        <v>194.58</v>
      </c>
      <c r="L806" s="196">
        <v>14982.66</v>
      </c>
      <c r="M806" s="191" t="s">
        <v>425</v>
      </c>
      <c r="N806" s="204">
        <v>44682</v>
      </c>
      <c r="O806" s="23"/>
    </row>
    <row r="807" spans="1:15" ht="13.8" hidden="1" outlineLevel="1">
      <c r="A807" s="33">
        <v>842</v>
      </c>
      <c r="B807" s="151" t="s">
        <v>205</v>
      </c>
      <c r="C807" s="80">
        <v>44686</v>
      </c>
      <c r="D807" s="192" t="s">
        <v>800</v>
      </c>
      <c r="E807" s="76" t="s">
        <v>48</v>
      </c>
      <c r="F807" s="75" t="s">
        <v>53</v>
      </c>
      <c r="G807" s="192" t="s">
        <v>848</v>
      </c>
      <c r="H807" s="193" t="s">
        <v>849</v>
      </c>
      <c r="I807" s="37" t="s">
        <v>402</v>
      </c>
      <c r="J807" s="192">
        <v>77</v>
      </c>
      <c r="K807" s="166">
        <v>155.66</v>
      </c>
      <c r="L807" s="198">
        <v>11985.82</v>
      </c>
      <c r="M807" s="194" t="s">
        <v>425</v>
      </c>
      <c r="N807" s="205">
        <v>44682</v>
      </c>
      <c r="O807" s="34"/>
    </row>
    <row r="808" spans="1:15" ht="13.8" hidden="1" outlineLevel="1">
      <c r="A808" s="22">
        <v>843</v>
      </c>
      <c r="B808" s="152" t="s">
        <v>205</v>
      </c>
      <c r="C808" s="81">
        <v>44686</v>
      </c>
      <c r="D808" s="189" t="s">
        <v>800</v>
      </c>
      <c r="E808" s="71" t="s">
        <v>48</v>
      </c>
      <c r="F808" s="70" t="s">
        <v>53</v>
      </c>
      <c r="G808" s="189" t="s">
        <v>848</v>
      </c>
      <c r="H808" s="190" t="s">
        <v>849</v>
      </c>
      <c r="I808" s="26" t="s">
        <v>405</v>
      </c>
      <c r="J808" s="189">
        <v>77</v>
      </c>
      <c r="K808" s="164">
        <v>233.49</v>
      </c>
      <c r="L808" s="196">
        <v>17978.73</v>
      </c>
      <c r="M808" s="191" t="s">
        <v>425</v>
      </c>
      <c r="N808" s="204">
        <v>44682</v>
      </c>
      <c r="O808" s="23"/>
    </row>
    <row r="809" spans="1:15" ht="13.8" hidden="1" outlineLevel="1">
      <c r="A809" s="33">
        <v>844</v>
      </c>
      <c r="B809" s="151" t="s">
        <v>205</v>
      </c>
      <c r="C809" s="80">
        <v>44686</v>
      </c>
      <c r="D809" s="192" t="s">
        <v>800</v>
      </c>
      <c r="E809" s="76" t="s">
        <v>48</v>
      </c>
      <c r="F809" s="75" t="s">
        <v>53</v>
      </c>
      <c r="G809" s="192" t="s">
        <v>848</v>
      </c>
      <c r="H809" s="193" t="s">
        <v>849</v>
      </c>
      <c r="I809" s="37" t="s">
        <v>406</v>
      </c>
      <c r="J809" s="192">
        <v>77</v>
      </c>
      <c r="K809" s="166">
        <v>155.66</v>
      </c>
      <c r="L809" s="198">
        <v>11985.82</v>
      </c>
      <c r="M809" s="194" t="s">
        <v>425</v>
      </c>
      <c r="N809" s="205">
        <v>44682</v>
      </c>
      <c r="O809" s="34"/>
    </row>
    <row r="810" spans="1:15" ht="13.8" hidden="1" outlineLevel="1">
      <c r="A810" s="22">
        <v>845</v>
      </c>
      <c r="B810" s="152" t="s">
        <v>340</v>
      </c>
      <c r="C810" s="81">
        <v>44686</v>
      </c>
      <c r="D810" s="189" t="s">
        <v>800</v>
      </c>
      <c r="E810" s="71" t="s">
        <v>73</v>
      </c>
      <c r="F810" s="70" t="s">
        <v>71</v>
      </c>
      <c r="G810" s="189" t="s">
        <v>850</v>
      </c>
      <c r="H810" s="190" t="s">
        <v>831</v>
      </c>
      <c r="I810" s="26" t="s">
        <v>402</v>
      </c>
      <c r="J810" s="189">
        <v>100</v>
      </c>
      <c r="K810" s="164">
        <v>155.66</v>
      </c>
      <c r="L810" s="196">
        <v>15566</v>
      </c>
      <c r="M810" s="191" t="s">
        <v>432</v>
      </c>
      <c r="N810" s="204">
        <v>44682</v>
      </c>
      <c r="O810" s="23"/>
    </row>
    <row r="811" spans="1:15" ht="13.8" hidden="1" outlineLevel="1">
      <c r="A811" s="33">
        <v>846</v>
      </c>
      <c r="B811" s="151" t="s">
        <v>340</v>
      </c>
      <c r="C811" s="80">
        <v>44686</v>
      </c>
      <c r="D811" s="192" t="s">
        <v>800</v>
      </c>
      <c r="E811" s="76" t="s">
        <v>73</v>
      </c>
      <c r="F811" s="75" t="s">
        <v>71</v>
      </c>
      <c r="G811" s="192" t="s">
        <v>850</v>
      </c>
      <c r="H811" s="193" t="s">
        <v>831</v>
      </c>
      <c r="I811" s="37" t="s">
        <v>406</v>
      </c>
      <c r="J811" s="192">
        <v>100</v>
      </c>
      <c r="K811" s="166">
        <v>155.66</v>
      </c>
      <c r="L811" s="198">
        <v>15566</v>
      </c>
      <c r="M811" s="194" t="s">
        <v>432</v>
      </c>
      <c r="N811" s="205">
        <v>44682</v>
      </c>
      <c r="O811" s="34"/>
    </row>
    <row r="812" spans="1:15" ht="13.8" hidden="1" outlineLevel="1">
      <c r="A812" s="22">
        <v>847</v>
      </c>
      <c r="B812" s="152" t="s">
        <v>340</v>
      </c>
      <c r="C812" s="81">
        <v>44686</v>
      </c>
      <c r="D812" s="189" t="s">
        <v>800</v>
      </c>
      <c r="E812" s="71" t="s">
        <v>73</v>
      </c>
      <c r="F812" s="70" t="s">
        <v>71</v>
      </c>
      <c r="G812" s="189" t="s">
        <v>850</v>
      </c>
      <c r="H812" s="190" t="s">
        <v>831</v>
      </c>
      <c r="I812" s="26" t="s">
        <v>404</v>
      </c>
      <c r="J812" s="189">
        <v>100</v>
      </c>
      <c r="K812" s="164">
        <v>194.58</v>
      </c>
      <c r="L812" s="196">
        <v>19458</v>
      </c>
      <c r="M812" s="191" t="s">
        <v>432</v>
      </c>
      <c r="N812" s="204">
        <v>44682</v>
      </c>
      <c r="O812" s="23"/>
    </row>
    <row r="813" spans="1:15" ht="13.8" hidden="1" outlineLevel="1">
      <c r="A813" s="33">
        <v>848</v>
      </c>
      <c r="B813" s="151" t="s">
        <v>340</v>
      </c>
      <c r="C813" s="80">
        <v>44686</v>
      </c>
      <c r="D813" s="192" t="s">
        <v>800</v>
      </c>
      <c r="E813" s="76" t="s">
        <v>73</v>
      </c>
      <c r="F813" s="75" t="s">
        <v>71</v>
      </c>
      <c r="G813" s="192" t="s">
        <v>850</v>
      </c>
      <c r="H813" s="193" t="s">
        <v>831</v>
      </c>
      <c r="I813" s="37" t="s">
        <v>405</v>
      </c>
      <c r="J813" s="192">
        <v>100</v>
      </c>
      <c r="K813" s="166">
        <v>233.49</v>
      </c>
      <c r="L813" s="198">
        <v>23349</v>
      </c>
      <c r="M813" s="194" t="s">
        <v>432</v>
      </c>
      <c r="N813" s="205">
        <v>44682</v>
      </c>
      <c r="O813" s="34"/>
    </row>
    <row r="814" spans="1:15" ht="13.8" hidden="1" outlineLevel="1">
      <c r="A814" s="22">
        <v>849</v>
      </c>
      <c r="B814" s="152" t="s">
        <v>208</v>
      </c>
      <c r="C814" s="81">
        <v>44686</v>
      </c>
      <c r="D814" s="189" t="s">
        <v>800</v>
      </c>
      <c r="E814" s="71" t="s">
        <v>12</v>
      </c>
      <c r="F814" s="70" t="s">
        <v>60</v>
      </c>
      <c r="G814" s="189" t="s">
        <v>851</v>
      </c>
      <c r="H814" s="190" t="s">
        <v>852</v>
      </c>
      <c r="I814" s="26" t="s">
        <v>404</v>
      </c>
      <c r="J814" s="189">
        <v>16</v>
      </c>
      <c r="K814" s="164">
        <v>194.58</v>
      </c>
      <c r="L814" s="196">
        <v>3113.28</v>
      </c>
      <c r="M814" s="191" t="s">
        <v>425</v>
      </c>
      <c r="N814" s="204">
        <v>44682</v>
      </c>
      <c r="O814" s="23"/>
    </row>
    <row r="815" spans="1:15" ht="13.8" hidden="1" outlineLevel="1">
      <c r="A815" s="33">
        <v>850</v>
      </c>
      <c r="B815" s="151" t="s">
        <v>208</v>
      </c>
      <c r="C815" s="80">
        <v>44686</v>
      </c>
      <c r="D815" s="192" t="s">
        <v>800</v>
      </c>
      <c r="E815" s="76" t="s">
        <v>12</v>
      </c>
      <c r="F815" s="75" t="s">
        <v>60</v>
      </c>
      <c r="G815" s="192" t="s">
        <v>851</v>
      </c>
      <c r="H815" s="193" t="s">
        <v>852</v>
      </c>
      <c r="I815" s="37" t="s">
        <v>402</v>
      </c>
      <c r="J815" s="192">
        <v>16</v>
      </c>
      <c r="K815" s="166">
        <v>155.66</v>
      </c>
      <c r="L815" s="198">
        <v>2490.56</v>
      </c>
      <c r="M815" s="194" t="s">
        <v>425</v>
      </c>
      <c r="N815" s="205">
        <v>44682</v>
      </c>
      <c r="O815" s="34"/>
    </row>
    <row r="816" spans="1:15" ht="13.8" hidden="1" outlineLevel="1">
      <c r="A816" s="22">
        <v>851</v>
      </c>
      <c r="B816" s="152" t="s">
        <v>208</v>
      </c>
      <c r="C816" s="81">
        <v>44686</v>
      </c>
      <c r="D816" s="189" t="s">
        <v>800</v>
      </c>
      <c r="E816" s="71" t="s">
        <v>12</v>
      </c>
      <c r="F816" s="70" t="s">
        <v>60</v>
      </c>
      <c r="G816" s="189" t="s">
        <v>851</v>
      </c>
      <c r="H816" s="190" t="s">
        <v>852</v>
      </c>
      <c r="I816" s="26" t="s">
        <v>405</v>
      </c>
      <c r="J816" s="189">
        <v>7</v>
      </c>
      <c r="K816" s="164">
        <v>233.49</v>
      </c>
      <c r="L816" s="196">
        <v>1634.43</v>
      </c>
      <c r="M816" s="191" t="s">
        <v>425</v>
      </c>
      <c r="N816" s="204">
        <v>44682</v>
      </c>
      <c r="O816" s="23"/>
    </row>
    <row r="817" spans="1:15" ht="13.8" hidden="1" outlineLevel="1">
      <c r="A817" s="33">
        <v>852</v>
      </c>
      <c r="B817" s="151" t="s">
        <v>208</v>
      </c>
      <c r="C817" s="80">
        <v>44686</v>
      </c>
      <c r="D817" s="192" t="s">
        <v>800</v>
      </c>
      <c r="E817" s="76" t="s">
        <v>12</v>
      </c>
      <c r="F817" s="75" t="s">
        <v>60</v>
      </c>
      <c r="G817" s="192" t="s">
        <v>851</v>
      </c>
      <c r="H817" s="193" t="s">
        <v>852</v>
      </c>
      <c r="I817" s="37" t="s">
        <v>406</v>
      </c>
      <c r="J817" s="192">
        <v>7</v>
      </c>
      <c r="K817" s="166">
        <v>155.66</v>
      </c>
      <c r="L817" s="198">
        <v>1089.6199999999999</v>
      </c>
      <c r="M817" s="194" t="s">
        <v>425</v>
      </c>
      <c r="N817" s="205">
        <v>44682</v>
      </c>
      <c r="O817" s="34"/>
    </row>
    <row r="818" spans="1:15" ht="13.8" hidden="1" outlineLevel="1">
      <c r="A818" s="22">
        <v>853</v>
      </c>
      <c r="B818" s="152" t="s">
        <v>280</v>
      </c>
      <c r="C818" s="81">
        <v>44686</v>
      </c>
      <c r="D818" s="189" t="s">
        <v>800</v>
      </c>
      <c r="E818" s="71" t="s">
        <v>12</v>
      </c>
      <c r="F818" s="70" t="s">
        <v>60</v>
      </c>
      <c r="G818" s="189" t="s">
        <v>853</v>
      </c>
      <c r="H818" s="190" t="s">
        <v>854</v>
      </c>
      <c r="I818" s="26" t="s">
        <v>404</v>
      </c>
      <c r="J818" s="189">
        <v>11</v>
      </c>
      <c r="K818" s="164">
        <v>194.58</v>
      </c>
      <c r="L818" s="196">
        <v>2140.38</v>
      </c>
      <c r="M818" s="191" t="s">
        <v>425</v>
      </c>
      <c r="N818" s="204">
        <v>44682</v>
      </c>
      <c r="O818" s="23"/>
    </row>
    <row r="819" spans="1:15" ht="13.8" hidden="1" outlineLevel="1">
      <c r="A819" s="33">
        <v>854</v>
      </c>
      <c r="B819" s="151" t="s">
        <v>280</v>
      </c>
      <c r="C819" s="80">
        <v>44686</v>
      </c>
      <c r="D819" s="192" t="s">
        <v>800</v>
      </c>
      <c r="E819" s="76" t="s">
        <v>12</v>
      </c>
      <c r="F819" s="75" t="s">
        <v>60</v>
      </c>
      <c r="G819" s="192" t="s">
        <v>853</v>
      </c>
      <c r="H819" s="193" t="s">
        <v>854</v>
      </c>
      <c r="I819" s="37" t="s">
        <v>402</v>
      </c>
      <c r="J819" s="192">
        <v>11</v>
      </c>
      <c r="K819" s="166">
        <v>155.66</v>
      </c>
      <c r="L819" s="198">
        <v>1712.26</v>
      </c>
      <c r="M819" s="194" t="s">
        <v>425</v>
      </c>
      <c r="N819" s="205">
        <v>44682</v>
      </c>
      <c r="O819" s="34"/>
    </row>
    <row r="820" spans="1:15" ht="13.8" hidden="1" outlineLevel="1">
      <c r="A820" s="22">
        <v>855</v>
      </c>
      <c r="B820" s="152" t="s">
        <v>280</v>
      </c>
      <c r="C820" s="81">
        <v>44686</v>
      </c>
      <c r="D820" s="189" t="s">
        <v>800</v>
      </c>
      <c r="E820" s="71" t="s">
        <v>12</v>
      </c>
      <c r="F820" s="70" t="s">
        <v>60</v>
      </c>
      <c r="G820" s="189" t="s">
        <v>853</v>
      </c>
      <c r="H820" s="190" t="s">
        <v>854</v>
      </c>
      <c r="I820" s="26" t="s">
        <v>405</v>
      </c>
      <c r="J820" s="189">
        <v>6</v>
      </c>
      <c r="K820" s="164">
        <v>233.49</v>
      </c>
      <c r="L820" s="196">
        <v>1400.94</v>
      </c>
      <c r="M820" s="191" t="s">
        <v>425</v>
      </c>
      <c r="N820" s="204">
        <v>44682</v>
      </c>
      <c r="O820" s="23"/>
    </row>
    <row r="821" spans="1:15" ht="13.8" hidden="1" outlineLevel="1">
      <c r="A821" s="33">
        <v>856</v>
      </c>
      <c r="B821" s="151" t="s">
        <v>280</v>
      </c>
      <c r="C821" s="80">
        <v>44686</v>
      </c>
      <c r="D821" s="192" t="s">
        <v>800</v>
      </c>
      <c r="E821" s="76" t="s">
        <v>12</v>
      </c>
      <c r="F821" s="75" t="s">
        <v>60</v>
      </c>
      <c r="G821" s="192" t="s">
        <v>853</v>
      </c>
      <c r="H821" s="193" t="s">
        <v>854</v>
      </c>
      <c r="I821" s="37" t="s">
        <v>406</v>
      </c>
      <c r="J821" s="192">
        <v>6</v>
      </c>
      <c r="K821" s="166">
        <v>155.66</v>
      </c>
      <c r="L821" s="198">
        <v>933.96</v>
      </c>
      <c r="M821" s="194" t="s">
        <v>425</v>
      </c>
      <c r="N821" s="205">
        <v>44682</v>
      </c>
      <c r="O821" s="34"/>
    </row>
    <row r="822" spans="1:15" ht="13.8" hidden="1" outlineLevel="1">
      <c r="A822" s="22">
        <v>857</v>
      </c>
      <c r="B822" s="152" t="s">
        <v>262</v>
      </c>
      <c r="C822" s="81">
        <v>44560</v>
      </c>
      <c r="D822" s="189" t="s">
        <v>372</v>
      </c>
      <c r="E822" s="71" t="s">
        <v>23</v>
      </c>
      <c r="F822" s="70" t="s">
        <v>21</v>
      </c>
      <c r="G822" s="189" t="s">
        <v>855</v>
      </c>
      <c r="H822" s="190" t="s">
        <v>856</v>
      </c>
      <c r="I822" s="26" t="s">
        <v>385</v>
      </c>
      <c r="J822" s="189">
        <v>15</v>
      </c>
      <c r="K822" s="164">
        <v>9586.34</v>
      </c>
      <c r="L822" s="196">
        <v>143795.1</v>
      </c>
      <c r="M822" s="191" t="s">
        <v>378</v>
      </c>
      <c r="N822" s="204">
        <v>44682</v>
      </c>
      <c r="O822" s="23"/>
    </row>
    <row r="823" spans="1:15" ht="13.8" hidden="1" outlineLevel="1">
      <c r="A823" s="33">
        <v>858</v>
      </c>
      <c r="B823" s="151" t="s">
        <v>246</v>
      </c>
      <c r="C823" s="80">
        <v>44567</v>
      </c>
      <c r="D823" s="192" t="s">
        <v>372</v>
      </c>
      <c r="E823" s="76" t="s">
        <v>41</v>
      </c>
      <c r="F823" s="75" t="s">
        <v>63</v>
      </c>
      <c r="G823" s="192" t="s">
        <v>491</v>
      </c>
      <c r="H823" s="193" t="s">
        <v>857</v>
      </c>
      <c r="I823" s="37" t="s">
        <v>382</v>
      </c>
      <c r="J823" s="192">
        <v>4</v>
      </c>
      <c r="K823" s="166">
        <v>3958.7</v>
      </c>
      <c r="L823" s="198">
        <v>15834.8</v>
      </c>
      <c r="M823" s="194" t="s">
        <v>378</v>
      </c>
      <c r="N823" s="205">
        <v>44682</v>
      </c>
      <c r="O823" s="34"/>
    </row>
    <row r="824" spans="1:15" ht="13.8" hidden="1" outlineLevel="1">
      <c r="A824" s="22">
        <v>859</v>
      </c>
      <c r="B824" s="152" t="s">
        <v>246</v>
      </c>
      <c r="C824" s="81">
        <v>44567</v>
      </c>
      <c r="D824" s="189" t="s">
        <v>372</v>
      </c>
      <c r="E824" s="71" t="s">
        <v>41</v>
      </c>
      <c r="F824" s="70" t="s">
        <v>63</v>
      </c>
      <c r="G824" s="189" t="s">
        <v>491</v>
      </c>
      <c r="H824" s="190" t="s">
        <v>857</v>
      </c>
      <c r="I824" s="26" t="s">
        <v>384</v>
      </c>
      <c r="J824" s="189">
        <v>1</v>
      </c>
      <c r="K824" s="164">
        <v>6329.25</v>
      </c>
      <c r="L824" s="196">
        <v>6329.25</v>
      </c>
      <c r="M824" s="191" t="s">
        <v>378</v>
      </c>
      <c r="N824" s="204">
        <v>44682</v>
      </c>
      <c r="O824" s="23"/>
    </row>
    <row r="825" spans="1:15" ht="13.8" hidden="1" outlineLevel="1">
      <c r="A825" s="33">
        <v>860</v>
      </c>
      <c r="B825" s="151" t="s">
        <v>229</v>
      </c>
      <c r="C825" s="80">
        <v>44686</v>
      </c>
      <c r="D825" s="192" t="s">
        <v>800</v>
      </c>
      <c r="E825" s="76" t="s">
        <v>4</v>
      </c>
      <c r="F825" s="75" t="s">
        <v>32</v>
      </c>
      <c r="G825" s="192" t="s">
        <v>858</v>
      </c>
      <c r="H825" s="193" t="s">
        <v>859</v>
      </c>
      <c r="I825" s="37" t="s">
        <v>427</v>
      </c>
      <c r="J825" s="192">
        <v>70</v>
      </c>
      <c r="K825" s="166">
        <v>98.69</v>
      </c>
      <c r="L825" s="198">
        <v>6908.3</v>
      </c>
      <c r="M825" s="194" t="s">
        <v>378</v>
      </c>
      <c r="N825" s="205">
        <v>44682</v>
      </c>
      <c r="O825" s="34"/>
    </row>
    <row r="826" spans="1:15" ht="13.8" hidden="1" outlineLevel="1">
      <c r="A826" s="22">
        <v>861</v>
      </c>
      <c r="B826" s="152" t="s">
        <v>51</v>
      </c>
      <c r="C826" s="81">
        <v>44686</v>
      </c>
      <c r="D826" s="189" t="s">
        <v>800</v>
      </c>
      <c r="E826" s="71" t="s">
        <v>30</v>
      </c>
      <c r="F826" s="70" t="s">
        <v>35</v>
      </c>
      <c r="G826" s="189" t="s">
        <v>531</v>
      </c>
      <c r="H826" s="190" t="s">
        <v>860</v>
      </c>
      <c r="I826" s="26" t="s">
        <v>427</v>
      </c>
      <c r="J826" s="189">
        <v>159</v>
      </c>
      <c r="K826" s="164">
        <v>98.69</v>
      </c>
      <c r="L826" s="196">
        <v>15691.71</v>
      </c>
      <c r="M826" s="191" t="s">
        <v>378</v>
      </c>
      <c r="N826" s="204">
        <v>44682</v>
      </c>
      <c r="O826" s="23"/>
    </row>
    <row r="827" spans="1:15" ht="13.8" hidden="1" outlineLevel="1">
      <c r="A827" s="33">
        <v>862</v>
      </c>
      <c r="B827" s="151" t="s">
        <v>51</v>
      </c>
      <c r="C827" s="80">
        <v>44686</v>
      </c>
      <c r="D827" s="192" t="s">
        <v>800</v>
      </c>
      <c r="E827" s="76" t="s">
        <v>30</v>
      </c>
      <c r="F827" s="75" t="s">
        <v>35</v>
      </c>
      <c r="G827" s="192" t="s">
        <v>531</v>
      </c>
      <c r="H827" s="193" t="s">
        <v>860</v>
      </c>
      <c r="I827" s="37" t="s">
        <v>431</v>
      </c>
      <c r="J827" s="192">
        <v>41</v>
      </c>
      <c r="K827" s="166">
        <v>47</v>
      </c>
      <c r="L827" s="198">
        <v>1927</v>
      </c>
      <c r="M827" s="194" t="s">
        <v>378</v>
      </c>
      <c r="N827" s="205">
        <v>44682</v>
      </c>
      <c r="O827" s="34"/>
    </row>
    <row r="828" spans="1:15" ht="13.8" hidden="1" outlineLevel="1">
      <c r="A828" s="22">
        <v>863</v>
      </c>
      <c r="B828" s="152" t="s">
        <v>51</v>
      </c>
      <c r="C828" s="81">
        <v>44686</v>
      </c>
      <c r="D828" s="189" t="s">
        <v>800</v>
      </c>
      <c r="E828" s="71" t="s">
        <v>30</v>
      </c>
      <c r="F828" s="70" t="s">
        <v>35</v>
      </c>
      <c r="G828" s="189" t="s">
        <v>531</v>
      </c>
      <c r="H828" s="190" t="s">
        <v>860</v>
      </c>
      <c r="I828" s="26" t="s">
        <v>429</v>
      </c>
      <c r="J828" s="189">
        <v>318</v>
      </c>
      <c r="K828" s="164">
        <v>6.45</v>
      </c>
      <c r="L828" s="196">
        <v>2051.1</v>
      </c>
      <c r="M828" s="191" t="s">
        <v>378</v>
      </c>
      <c r="N828" s="204">
        <v>44682</v>
      </c>
      <c r="O828" s="23"/>
    </row>
    <row r="829" spans="1:15" ht="13.8" hidden="1" outlineLevel="1">
      <c r="A829" s="33">
        <v>864</v>
      </c>
      <c r="B829" s="151" t="s">
        <v>279</v>
      </c>
      <c r="C829" s="80">
        <v>44686</v>
      </c>
      <c r="D829" s="192" t="s">
        <v>800</v>
      </c>
      <c r="E829" s="76" t="s">
        <v>12</v>
      </c>
      <c r="F829" s="75" t="s">
        <v>60</v>
      </c>
      <c r="G829" s="192" t="s">
        <v>861</v>
      </c>
      <c r="H829" s="193" t="s">
        <v>862</v>
      </c>
      <c r="I829" s="37" t="s">
        <v>427</v>
      </c>
      <c r="J829" s="192">
        <v>149</v>
      </c>
      <c r="K829" s="166">
        <v>98.69</v>
      </c>
      <c r="L829" s="198">
        <v>14704.81</v>
      </c>
      <c r="M829" s="194" t="s">
        <v>378</v>
      </c>
      <c r="N829" s="205">
        <v>44682</v>
      </c>
      <c r="O829" s="34"/>
    </row>
    <row r="830" spans="1:15" ht="13.8" hidden="1" outlineLevel="1">
      <c r="A830" s="22">
        <v>865</v>
      </c>
      <c r="B830" s="152" t="s">
        <v>279</v>
      </c>
      <c r="C830" s="81">
        <v>44686</v>
      </c>
      <c r="D830" s="189" t="s">
        <v>800</v>
      </c>
      <c r="E830" s="71" t="s">
        <v>12</v>
      </c>
      <c r="F830" s="70" t="s">
        <v>60</v>
      </c>
      <c r="G830" s="189" t="s">
        <v>861</v>
      </c>
      <c r="H830" s="190" t="s">
        <v>862</v>
      </c>
      <c r="I830" s="26" t="s">
        <v>431</v>
      </c>
      <c r="J830" s="189">
        <v>117</v>
      </c>
      <c r="K830" s="164">
        <v>47</v>
      </c>
      <c r="L830" s="196">
        <v>5499</v>
      </c>
      <c r="M830" s="191" t="s">
        <v>378</v>
      </c>
      <c r="N830" s="204">
        <v>44682</v>
      </c>
      <c r="O830" s="23"/>
    </row>
    <row r="831" spans="1:15" ht="13.8" hidden="1" outlineLevel="1">
      <c r="A831" s="33">
        <v>866</v>
      </c>
      <c r="B831" s="151" t="s">
        <v>279</v>
      </c>
      <c r="C831" s="80">
        <v>44686</v>
      </c>
      <c r="D831" s="192" t="s">
        <v>800</v>
      </c>
      <c r="E831" s="76" t="s">
        <v>12</v>
      </c>
      <c r="F831" s="75" t="s">
        <v>60</v>
      </c>
      <c r="G831" s="192" t="s">
        <v>861</v>
      </c>
      <c r="H831" s="193" t="s">
        <v>862</v>
      </c>
      <c r="I831" s="37" t="s">
        <v>429</v>
      </c>
      <c r="J831" s="192">
        <v>149</v>
      </c>
      <c r="K831" s="166">
        <v>6.45</v>
      </c>
      <c r="L831" s="198">
        <v>961.05</v>
      </c>
      <c r="M831" s="194" t="s">
        <v>378</v>
      </c>
      <c r="N831" s="205">
        <v>44682</v>
      </c>
      <c r="O831" s="34"/>
    </row>
    <row r="832" spans="1:15" ht="13.8" hidden="1" outlineLevel="1">
      <c r="A832" s="22">
        <v>867</v>
      </c>
      <c r="B832" s="152" t="s">
        <v>285</v>
      </c>
      <c r="C832" s="81">
        <v>44550</v>
      </c>
      <c r="D832" s="189" t="s">
        <v>372</v>
      </c>
      <c r="E832" s="71" t="s">
        <v>104</v>
      </c>
      <c r="F832" s="70" t="s">
        <v>442</v>
      </c>
      <c r="G832" s="189" t="s">
        <v>863</v>
      </c>
      <c r="H832" s="190" t="s">
        <v>864</v>
      </c>
      <c r="I832" s="26" t="s">
        <v>385</v>
      </c>
      <c r="J832" s="189">
        <v>2</v>
      </c>
      <c r="K832" s="164">
        <v>9586.34</v>
      </c>
      <c r="L832" s="196">
        <v>19172.68</v>
      </c>
      <c r="M832" s="191" t="s">
        <v>378</v>
      </c>
      <c r="N832" s="204">
        <v>44682</v>
      </c>
      <c r="O832" s="23"/>
    </row>
    <row r="833" spans="1:15" ht="13.8" hidden="1" outlineLevel="1">
      <c r="A833" s="33">
        <v>868</v>
      </c>
      <c r="B833" s="151" t="s">
        <v>285</v>
      </c>
      <c r="C833" s="80">
        <v>44550</v>
      </c>
      <c r="D833" s="192" t="s">
        <v>372</v>
      </c>
      <c r="E833" s="76" t="s">
        <v>104</v>
      </c>
      <c r="F833" s="75" t="s">
        <v>442</v>
      </c>
      <c r="G833" s="192" t="s">
        <v>863</v>
      </c>
      <c r="H833" s="193" t="s">
        <v>864</v>
      </c>
      <c r="I833" s="45" t="s">
        <v>387</v>
      </c>
      <c r="J833" s="192">
        <v>1</v>
      </c>
      <c r="K833" s="166">
        <v>2120.71</v>
      </c>
      <c r="L833" s="198">
        <v>2120.71</v>
      </c>
      <c r="M833" s="194" t="s">
        <v>378</v>
      </c>
      <c r="N833" s="205">
        <v>44682</v>
      </c>
      <c r="O833" s="34"/>
    </row>
    <row r="834" spans="1:15" ht="13.8" hidden="1" outlineLevel="1">
      <c r="A834" s="22">
        <v>869</v>
      </c>
      <c r="B834" s="152" t="s">
        <v>321</v>
      </c>
      <c r="C834" s="81">
        <v>44571</v>
      </c>
      <c r="D834" s="189" t="s">
        <v>372</v>
      </c>
      <c r="E834" s="71" t="s">
        <v>104</v>
      </c>
      <c r="F834" s="70" t="s">
        <v>442</v>
      </c>
      <c r="G834" s="189" t="s">
        <v>865</v>
      </c>
      <c r="H834" s="190" t="s">
        <v>866</v>
      </c>
      <c r="I834" s="26" t="s">
        <v>385</v>
      </c>
      <c r="J834" s="189">
        <v>3</v>
      </c>
      <c r="K834" s="164">
        <v>9586.34</v>
      </c>
      <c r="L834" s="196">
        <v>28759.02</v>
      </c>
      <c r="M834" s="191" t="s">
        <v>378</v>
      </c>
      <c r="N834" s="204">
        <v>44682</v>
      </c>
      <c r="O834" s="23"/>
    </row>
    <row r="835" spans="1:15" ht="13.8" hidden="1" outlineLevel="1">
      <c r="A835" s="33">
        <v>870</v>
      </c>
      <c r="B835" s="151" t="s">
        <v>321</v>
      </c>
      <c r="C835" s="80">
        <v>44571</v>
      </c>
      <c r="D835" s="192" t="s">
        <v>372</v>
      </c>
      <c r="E835" s="76" t="s">
        <v>104</v>
      </c>
      <c r="F835" s="75" t="s">
        <v>442</v>
      </c>
      <c r="G835" s="192" t="s">
        <v>865</v>
      </c>
      <c r="H835" s="193" t="s">
        <v>866</v>
      </c>
      <c r="I835" s="37" t="s">
        <v>384</v>
      </c>
      <c r="J835" s="192">
        <v>1</v>
      </c>
      <c r="K835" s="166">
        <v>6329.25</v>
      </c>
      <c r="L835" s="198">
        <v>6329.25</v>
      </c>
      <c r="M835" s="194" t="s">
        <v>378</v>
      </c>
      <c r="N835" s="205">
        <v>44682</v>
      </c>
      <c r="O835" s="34"/>
    </row>
    <row r="836" spans="1:15" ht="13.8" hidden="1" outlineLevel="1">
      <c r="A836" s="22">
        <v>871</v>
      </c>
      <c r="B836" s="152" t="s">
        <v>321</v>
      </c>
      <c r="C836" s="81">
        <v>44571</v>
      </c>
      <c r="D836" s="189" t="s">
        <v>372</v>
      </c>
      <c r="E836" s="71" t="s">
        <v>104</v>
      </c>
      <c r="F836" s="70" t="s">
        <v>442</v>
      </c>
      <c r="G836" s="189" t="s">
        <v>865</v>
      </c>
      <c r="H836" s="190" t="s">
        <v>866</v>
      </c>
      <c r="I836" s="26" t="s">
        <v>382</v>
      </c>
      <c r="J836" s="189">
        <v>3</v>
      </c>
      <c r="K836" s="164">
        <v>3958.7</v>
      </c>
      <c r="L836" s="196">
        <v>11876.1</v>
      </c>
      <c r="M836" s="191" t="s">
        <v>378</v>
      </c>
      <c r="N836" s="204">
        <v>44682</v>
      </c>
      <c r="O836" s="23"/>
    </row>
    <row r="837" spans="1:15" ht="13.8" hidden="1" outlineLevel="1">
      <c r="A837" s="33">
        <v>872</v>
      </c>
      <c r="B837" s="151" t="s">
        <v>90</v>
      </c>
      <c r="C837" s="80">
        <v>44925</v>
      </c>
      <c r="D837" s="192" t="s">
        <v>372</v>
      </c>
      <c r="E837" s="76" t="s">
        <v>41</v>
      </c>
      <c r="F837" s="75" t="s">
        <v>63</v>
      </c>
      <c r="G837" s="192" t="s">
        <v>867</v>
      </c>
      <c r="H837" s="193" t="s">
        <v>741</v>
      </c>
      <c r="I837" s="37" t="s">
        <v>385</v>
      </c>
      <c r="J837" s="192">
        <v>13</v>
      </c>
      <c r="K837" s="166">
        <v>9586.34</v>
      </c>
      <c r="L837" s="198">
        <v>124622.42</v>
      </c>
      <c r="M837" s="194" t="s">
        <v>378</v>
      </c>
      <c r="N837" s="205">
        <v>44682</v>
      </c>
      <c r="O837" s="34"/>
    </row>
    <row r="838" spans="1:15" ht="13.8" hidden="1" outlineLevel="1">
      <c r="A838" s="22">
        <v>873</v>
      </c>
      <c r="B838" s="152" t="s">
        <v>270</v>
      </c>
      <c r="C838" s="81">
        <v>44700</v>
      </c>
      <c r="D838" s="189" t="s">
        <v>868</v>
      </c>
      <c r="E838" s="71" t="s">
        <v>69</v>
      </c>
      <c r="F838" s="70" t="s">
        <v>6</v>
      </c>
      <c r="G838" s="189" t="s">
        <v>869</v>
      </c>
      <c r="H838" s="190" t="s">
        <v>870</v>
      </c>
      <c r="I838" s="26" t="s">
        <v>397</v>
      </c>
      <c r="J838" s="189">
        <v>398</v>
      </c>
      <c r="K838" s="164">
        <v>19.059999999999999</v>
      </c>
      <c r="L838" s="196">
        <v>7585.88</v>
      </c>
      <c r="M838" s="191" t="s">
        <v>378</v>
      </c>
      <c r="N838" s="204">
        <v>44682</v>
      </c>
      <c r="O838" s="23"/>
    </row>
    <row r="839" spans="1:15" ht="13.8" hidden="1" outlineLevel="1">
      <c r="A839" s="33">
        <v>874</v>
      </c>
      <c r="B839" s="151" t="s">
        <v>270</v>
      </c>
      <c r="C839" s="80">
        <v>44700</v>
      </c>
      <c r="D839" s="192" t="s">
        <v>868</v>
      </c>
      <c r="E839" s="76" t="s">
        <v>69</v>
      </c>
      <c r="F839" s="75" t="s">
        <v>6</v>
      </c>
      <c r="G839" s="192" t="s">
        <v>869</v>
      </c>
      <c r="H839" s="193" t="s">
        <v>870</v>
      </c>
      <c r="I839" s="37" t="s">
        <v>399</v>
      </c>
      <c r="J839" s="192">
        <v>143</v>
      </c>
      <c r="K839" s="166">
        <v>64.92</v>
      </c>
      <c r="L839" s="198">
        <v>9283.56</v>
      </c>
      <c r="M839" s="194" t="s">
        <v>378</v>
      </c>
      <c r="N839" s="205">
        <v>44682</v>
      </c>
      <c r="O839" s="34"/>
    </row>
    <row r="840" spans="1:15" ht="13.8" hidden="1" outlineLevel="1">
      <c r="A840" s="22">
        <v>875</v>
      </c>
      <c r="B840" s="152" t="s">
        <v>270</v>
      </c>
      <c r="C840" s="81">
        <v>44700</v>
      </c>
      <c r="D840" s="189" t="s">
        <v>868</v>
      </c>
      <c r="E840" s="71" t="s">
        <v>69</v>
      </c>
      <c r="F840" s="70" t="s">
        <v>6</v>
      </c>
      <c r="G840" s="189" t="s">
        <v>869</v>
      </c>
      <c r="H840" s="190" t="s">
        <v>870</v>
      </c>
      <c r="I840" s="71" t="s">
        <v>562</v>
      </c>
      <c r="J840" s="189">
        <v>50</v>
      </c>
      <c r="K840" s="164">
        <v>15.91</v>
      </c>
      <c r="L840" s="196">
        <v>795.5</v>
      </c>
      <c r="M840" s="191" t="s">
        <v>378</v>
      </c>
      <c r="N840" s="204">
        <v>44682</v>
      </c>
      <c r="O840" s="23"/>
    </row>
    <row r="841" spans="1:15" ht="13.8" hidden="1" outlineLevel="1">
      <c r="A841" s="33">
        <v>876</v>
      </c>
      <c r="B841" s="151" t="s">
        <v>270</v>
      </c>
      <c r="C841" s="80">
        <v>44700</v>
      </c>
      <c r="D841" s="192" t="s">
        <v>868</v>
      </c>
      <c r="E841" s="76" t="s">
        <v>69</v>
      </c>
      <c r="F841" s="75" t="s">
        <v>6</v>
      </c>
      <c r="G841" s="192" t="s">
        <v>869</v>
      </c>
      <c r="H841" s="193" t="s">
        <v>870</v>
      </c>
      <c r="I841" s="37" t="s">
        <v>401</v>
      </c>
      <c r="J841" s="192">
        <v>18</v>
      </c>
      <c r="K841" s="166">
        <v>69.099999999999994</v>
      </c>
      <c r="L841" s="198">
        <v>1243.8</v>
      </c>
      <c r="M841" s="194" t="s">
        <v>378</v>
      </c>
      <c r="N841" s="205">
        <v>44682</v>
      </c>
      <c r="O841" s="34"/>
    </row>
    <row r="842" spans="1:15" ht="13.8" hidden="1" outlineLevel="1">
      <c r="A842" s="22">
        <v>877</v>
      </c>
      <c r="B842" s="152" t="s">
        <v>270</v>
      </c>
      <c r="C842" s="81">
        <v>44700</v>
      </c>
      <c r="D842" s="189" t="s">
        <v>868</v>
      </c>
      <c r="E842" s="71" t="s">
        <v>69</v>
      </c>
      <c r="F842" s="70" t="s">
        <v>6</v>
      </c>
      <c r="G842" s="189" t="s">
        <v>869</v>
      </c>
      <c r="H842" s="190" t="s">
        <v>870</v>
      </c>
      <c r="I842" s="71" t="s">
        <v>635</v>
      </c>
      <c r="J842" s="189">
        <v>11</v>
      </c>
      <c r="K842" s="164">
        <v>24.75</v>
      </c>
      <c r="L842" s="196">
        <v>272.25</v>
      </c>
      <c r="M842" s="191" t="s">
        <v>378</v>
      </c>
      <c r="N842" s="204">
        <v>44682</v>
      </c>
      <c r="O842" s="23"/>
    </row>
    <row r="843" spans="1:15" ht="13.8" hidden="1" outlineLevel="1">
      <c r="A843" s="33">
        <v>878</v>
      </c>
      <c r="B843" s="151" t="s">
        <v>270</v>
      </c>
      <c r="C843" s="80">
        <v>44700</v>
      </c>
      <c r="D843" s="192" t="s">
        <v>868</v>
      </c>
      <c r="E843" s="76" t="s">
        <v>69</v>
      </c>
      <c r="F843" s="75" t="s">
        <v>6</v>
      </c>
      <c r="G843" s="192" t="s">
        <v>869</v>
      </c>
      <c r="H843" s="193" t="s">
        <v>870</v>
      </c>
      <c r="I843" s="76" t="s">
        <v>636</v>
      </c>
      <c r="J843" s="192">
        <v>286</v>
      </c>
      <c r="K843" s="166">
        <v>1.39</v>
      </c>
      <c r="L843" s="198">
        <v>397.54</v>
      </c>
      <c r="M843" s="194" t="s">
        <v>378</v>
      </c>
      <c r="N843" s="205">
        <v>44682</v>
      </c>
      <c r="O843" s="34"/>
    </row>
    <row r="844" spans="1:15" ht="13.8" hidden="1" outlineLevel="1">
      <c r="A844" s="22">
        <v>879</v>
      </c>
      <c r="B844" s="152" t="s">
        <v>210</v>
      </c>
      <c r="C844" s="81">
        <v>44565</v>
      </c>
      <c r="D844" s="189" t="s">
        <v>372</v>
      </c>
      <c r="E844" s="71" t="s">
        <v>77</v>
      </c>
      <c r="F844" s="70" t="s">
        <v>14</v>
      </c>
      <c r="G844" s="189" t="s">
        <v>871</v>
      </c>
      <c r="H844" s="190" t="s">
        <v>872</v>
      </c>
      <c r="I844" s="48" t="s">
        <v>387</v>
      </c>
      <c r="J844" s="189">
        <v>2</v>
      </c>
      <c r="K844" s="164">
        <v>2120.71</v>
      </c>
      <c r="L844" s="196">
        <v>4241.42</v>
      </c>
      <c r="M844" s="191" t="s">
        <v>378</v>
      </c>
      <c r="N844" s="204">
        <v>44682</v>
      </c>
      <c r="O844" s="23"/>
    </row>
    <row r="845" spans="1:15" ht="13.8" hidden="1" outlineLevel="1">
      <c r="A845" s="33">
        <v>880</v>
      </c>
      <c r="B845" s="151" t="s">
        <v>210</v>
      </c>
      <c r="C845" s="80">
        <v>44565</v>
      </c>
      <c r="D845" s="192" t="s">
        <v>372</v>
      </c>
      <c r="E845" s="76" t="s">
        <v>77</v>
      </c>
      <c r="F845" s="75" t="s">
        <v>14</v>
      </c>
      <c r="G845" s="192" t="s">
        <v>871</v>
      </c>
      <c r="H845" s="193" t="s">
        <v>872</v>
      </c>
      <c r="I845" s="192" t="s">
        <v>376</v>
      </c>
      <c r="J845" s="192">
        <v>1</v>
      </c>
      <c r="K845" s="166">
        <v>3580</v>
      </c>
      <c r="L845" s="198">
        <v>3580</v>
      </c>
      <c r="M845" s="194" t="s">
        <v>378</v>
      </c>
      <c r="N845" s="205">
        <v>44682</v>
      </c>
      <c r="O845" s="34"/>
    </row>
    <row r="846" spans="1:15" ht="13.8" hidden="1" outlineLevel="1">
      <c r="A846" s="22">
        <v>881</v>
      </c>
      <c r="B846" s="152" t="s">
        <v>289</v>
      </c>
      <c r="C846" s="81">
        <v>44917</v>
      </c>
      <c r="D846" s="189" t="s">
        <v>372</v>
      </c>
      <c r="E846" s="71" t="s">
        <v>104</v>
      </c>
      <c r="F846" s="70" t="s">
        <v>442</v>
      </c>
      <c r="G846" s="189" t="s">
        <v>873</v>
      </c>
      <c r="H846" s="190" t="s">
        <v>874</v>
      </c>
      <c r="I846" s="48" t="s">
        <v>387</v>
      </c>
      <c r="J846" s="189">
        <v>20</v>
      </c>
      <c r="K846" s="164">
        <v>1403.77</v>
      </c>
      <c r="L846" s="196">
        <v>28075.4</v>
      </c>
      <c r="M846" s="191" t="s">
        <v>378</v>
      </c>
      <c r="N846" s="204">
        <v>44682</v>
      </c>
      <c r="O846" s="23"/>
    </row>
    <row r="847" spans="1:15" ht="13.8" hidden="1" outlineLevel="1">
      <c r="A847" s="33">
        <v>882</v>
      </c>
      <c r="B847" s="151" t="s">
        <v>205</v>
      </c>
      <c r="C847" s="80">
        <v>44587</v>
      </c>
      <c r="D847" s="192" t="s">
        <v>372</v>
      </c>
      <c r="E847" s="76" t="s">
        <v>48</v>
      </c>
      <c r="F847" s="75" t="s">
        <v>53</v>
      </c>
      <c r="G847" s="192" t="s">
        <v>875</v>
      </c>
      <c r="H847" s="193" t="s">
        <v>876</v>
      </c>
      <c r="I847" s="37" t="s">
        <v>385</v>
      </c>
      <c r="J847" s="192">
        <v>2</v>
      </c>
      <c r="K847" s="166">
        <v>9586.34</v>
      </c>
      <c r="L847" s="198">
        <v>19172.68</v>
      </c>
      <c r="M847" s="194" t="s">
        <v>378</v>
      </c>
      <c r="N847" s="205">
        <v>44682</v>
      </c>
      <c r="O847" s="34"/>
    </row>
    <row r="848" spans="1:15" ht="13.8" hidden="1" outlineLevel="1">
      <c r="A848" s="22">
        <v>883</v>
      </c>
      <c r="B848" s="152" t="s">
        <v>205</v>
      </c>
      <c r="C848" s="81">
        <v>44587</v>
      </c>
      <c r="D848" s="189" t="s">
        <v>372</v>
      </c>
      <c r="E848" s="71" t="s">
        <v>48</v>
      </c>
      <c r="F848" s="70" t="s">
        <v>53</v>
      </c>
      <c r="G848" s="189" t="s">
        <v>875</v>
      </c>
      <c r="H848" s="190" t="s">
        <v>876</v>
      </c>
      <c r="I848" s="26" t="s">
        <v>382</v>
      </c>
      <c r="J848" s="189">
        <v>10</v>
      </c>
      <c r="K848" s="164">
        <v>3958.7</v>
      </c>
      <c r="L848" s="196">
        <v>39587</v>
      </c>
      <c r="M848" s="191" t="s">
        <v>378</v>
      </c>
      <c r="N848" s="204">
        <v>44682</v>
      </c>
      <c r="O848" s="23"/>
    </row>
    <row r="849" spans="1:15" ht="13.8" hidden="1" outlineLevel="1">
      <c r="A849" s="33">
        <v>884</v>
      </c>
      <c r="B849" s="151" t="s">
        <v>205</v>
      </c>
      <c r="C849" s="80">
        <v>44587</v>
      </c>
      <c r="D849" s="192" t="s">
        <v>372</v>
      </c>
      <c r="E849" s="76" t="s">
        <v>48</v>
      </c>
      <c r="F849" s="75" t="s">
        <v>53</v>
      </c>
      <c r="G849" s="192" t="s">
        <v>875</v>
      </c>
      <c r="H849" s="193" t="s">
        <v>876</v>
      </c>
      <c r="I849" s="45" t="s">
        <v>387</v>
      </c>
      <c r="J849" s="192">
        <v>11</v>
      </c>
      <c r="K849" s="166">
        <v>1403.77</v>
      </c>
      <c r="L849" s="198">
        <v>15441.47</v>
      </c>
      <c r="M849" s="194" t="s">
        <v>378</v>
      </c>
      <c r="N849" s="205">
        <v>44682</v>
      </c>
      <c r="O849" s="34"/>
    </row>
    <row r="850" spans="1:15" ht="13.8" hidden="1" outlineLevel="1">
      <c r="A850" s="22">
        <v>885</v>
      </c>
      <c r="B850" s="152" t="s">
        <v>205</v>
      </c>
      <c r="C850" s="81">
        <v>44587</v>
      </c>
      <c r="D850" s="189" t="s">
        <v>372</v>
      </c>
      <c r="E850" s="71" t="s">
        <v>48</v>
      </c>
      <c r="F850" s="70" t="s">
        <v>53</v>
      </c>
      <c r="G850" s="189" t="s">
        <v>875</v>
      </c>
      <c r="H850" s="190" t="s">
        <v>876</v>
      </c>
      <c r="I850" s="189" t="s">
        <v>376</v>
      </c>
      <c r="J850" s="189">
        <v>1</v>
      </c>
      <c r="K850" s="164">
        <v>3580</v>
      </c>
      <c r="L850" s="196">
        <v>3580</v>
      </c>
      <c r="M850" s="191" t="s">
        <v>378</v>
      </c>
      <c r="N850" s="204">
        <v>44682</v>
      </c>
      <c r="O850" s="23"/>
    </row>
    <row r="851" spans="1:15" ht="13.8" hidden="1" outlineLevel="1">
      <c r="A851" s="33">
        <v>886</v>
      </c>
      <c r="B851" s="151" t="s">
        <v>180</v>
      </c>
      <c r="C851" s="80">
        <v>44578</v>
      </c>
      <c r="D851" s="192" t="s">
        <v>372</v>
      </c>
      <c r="E851" s="76" t="s">
        <v>37</v>
      </c>
      <c r="F851" s="75" t="s">
        <v>25</v>
      </c>
      <c r="G851" s="192" t="s">
        <v>877</v>
      </c>
      <c r="H851" s="193" t="s">
        <v>878</v>
      </c>
      <c r="I851" s="37" t="s">
        <v>384</v>
      </c>
      <c r="J851" s="192">
        <v>1</v>
      </c>
      <c r="K851" s="166">
        <v>6329.25</v>
      </c>
      <c r="L851" s="198">
        <v>6329.25</v>
      </c>
      <c r="M851" s="194" t="s">
        <v>378</v>
      </c>
      <c r="N851" s="205">
        <v>44682</v>
      </c>
      <c r="O851" s="34"/>
    </row>
    <row r="852" spans="1:15" ht="13.8" hidden="1" outlineLevel="1">
      <c r="A852" s="22">
        <v>887</v>
      </c>
      <c r="B852" s="152" t="s">
        <v>180</v>
      </c>
      <c r="C852" s="81">
        <v>44578</v>
      </c>
      <c r="D852" s="189" t="s">
        <v>372</v>
      </c>
      <c r="E852" s="71" t="s">
        <v>37</v>
      </c>
      <c r="F852" s="70" t="s">
        <v>25</v>
      </c>
      <c r="G852" s="189" t="s">
        <v>877</v>
      </c>
      <c r="H852" s="190" t="s">
        <v>878</v>
      </c>
      <c r="I852" s="48" t="s">
        <v>387</v>
      </c>
      <c r="J852" s="189">
        <v>3</v>
      </c>
      <c r="K852" s="164">
        <v>1403.77</v>
      </c>
      <c r="L852" s="196">
        <v>4211.3100000000004</v>
      </c>
      <c r="M852" s="191" t="s">
        <v>378</v>
      </c>
      <c r="N852" s="204">
        <v>44682</v>
      </c>
      <c r="O852" s="23"/>
    </row>
    <row r="853" spans="1:15" ht="13.8" hidden="1" outlineLevel="1">
      <c r="A853" s="33">
        <v>888</v>
      </c>
      <c r="B853" s="151" t="s">
        <v>343</v>
      </c>
      <c r="C853" s="80">
        <v>44922</v>
      </c>
      <c r="D853" s="192" t="s">
        <v>372</v>
      </c>
      <c r="E853" s="76" t="s">
        <v>23</v>
      </c>
      <c r="F853" s="75" t="s">
        <v>21</v>
      </c>
      <c r="G853" s="192" t="s">
        <v>879</v>
      </c>
      <c r="H853" s="193" t="s">
        <v>880</v>
      </c>
      <c r="I853" s="37" t="s">
        <v>385</v>
      </c>
      <c r="J853" s="192">
        <v>2</v>
      </c>
      <c r="K853" s="166">
        <v>9586.34</v>
      </c>
      <c r="L853" s="198">
        <v>19172.68</v>
      </c>
      <c r="M853" s="194" t="s">
        <v>378</v>
      </c>
      <c r="N853" s="205">
        <v>44682</v>
      </c>
      <c r="O853" s="34"/>
    </row>
    <row r="854" spans="1:15" ht="13.8" hidden="1" outlineLevel="1">
      <c r="A854" s="22">
        <v>889</v>
      </c>
      <c r="B854" s="152" t="s">
        <v>343</v>
      </c>
      <c r="C854" s="81">
        <v>44922</v>
      </c>
      <c r="D854" s="189" t="s">
        <v>372</v>
      </c>
      <c r="E854" s="71" t="s">
        <v>23</v>
      </c>
      <c r="F854" s="70" t="s">
        <v>21</v>
      </c>
      <c r="G854" s="189" t="s">
        <v>879</v>
      </c>
      <c r="H854" s="190" t="s">
        <v>880</v>
      </c>
      <c r="I854" s="48" t="s">
        <v>387</v>
      </c>
      <c r="J854" s="189">
        <v>22</v>
      </c>
      <c r="K854" s="164">
        <v>1403.77</v>
      </c>
      <c r="L854" s="196">
        <v>30882.94</v>
      </c>
      <c r="M854" s="191" t="s">
        <v>378</v>
      </c>
      <c r="N854" s="204">
        <v>44682</v>
      </c>
      <c r="O854" s="23"/>
    </row>
    <row r="855" spans="1:15" ht="13.8" hidden="1" outlineLevel="1">
      <c r="A855" s="33">
        <v>890</v>
      </c>
      <c r="B855" s="151" t="s">
        <v>343</v>
      </c>
      <c r="C855" s="80">
        <v>44922</v>
      </c>
      <c r="D855" s="192" t="s">
        <v>372</v>
      </c>
      <c r="E855" s="76" t="s">
        <v>23</v>
      </c>
      <c r="F855" s="75" t="s">
        <v>21</v>
      </c>
      <c r="G855" s="192" t="s">
        <v>879</v>
      </c>
      <c r="H855" s="193" t="s">
        <v>880</v>
      </c>
      <c r="I855" s="192" t="s">
        <v>376</v>
      </c>
      <c r="J855" s="192">
        <v>1</v>
      </c>
      <c r="K855" s="166">
        <v>3580</v>
      </c>
      <c r="L855" s="198">
        <v>3580</v>
      </c>
      <c r="M855" s="194" t="s">
        <v>378</v>
      </c>
      <c r="N855" s="205">
        <v>44682</v>
      </c>
      <c r="O855" s="34"/>
    </row>
    <row r="856" spans="1:15" ht="13.8" hidden="1" outlineLevel="1">
      <c r="A856" s="22">
        <v>891</v>
      </c>
      <c r="B856" s="152" t="s">
        <v>173</v>
      </c>
      <c r="C856" s="81">
        <v>44608</v>
      </c>
      <c r="D856" s="189" t="s">
        <v>372</v>
      </c>
      <c r="E856" s="71" t="s">
        <v>89</v>
      </c>
      <c r="F856" s="70" t="s">
        <v>28</v>
      </c>
      <c r="G856" s="189" t="s">
        <v>881</v>
      </c>
      <c r="H856" s="190" t="s">
        <v>882</v>
      </c>
      <c r="I856" s="48" t="s">
        <v>387</v>
      </c>
      <c r="J856" s="189">
        <v>14</v>
      </c>
      <c r="K856" s="164">
        <v>1403.77</v>
      </c>
      <c r="L856" s="196">
        <v>19652.78</v>
      </c>
      <c r="M856" s="191" t="s">
        <v>378</v>
      </c>
      <c r="N856" s="204">
        <v>44682</v>
      </c>
      <c r="O856" s="23"/>
    </row>
    <row r="857" spans="1:15" ht="13.8" hidden="1" outlineLevel="1">
      <c r="A857" s="33">
        <v>892</v>
      </c>
      <c r="B857" s="151" t="s">
        <v>173</v>
      </c>
      <c r="C857" s="80">
        <v>44608</v>
      </c>
      <c r="D857" s="192" t="s">
        <v>372</v>
      </c>
      <c r="E857" s="76" t="s">
        <v>89</v>
      </c>
      <c r="F857" s="75" t="s">
        <v>28</v>
      </c>
      <c r="G857" s="192" t="s">
        <v>881</v>
      </c>
      <c r="H857" s="193" t="s">
        <v>882</v>
      </c>
      <c r="I857" s="192" t="s">
        <v>376</v>
      </c>
      <c r="J857" s="192">
        <v>2</v>
      </c>
      <c r="K857" s="166">
        <v>3580</v>
      </c>
      <c r="L857" s="198">
        <v>7160</v>
      </c>
      <c r="M857" s="194" t="s">
        <v>378</v>
      </c>
      <c r="N857" s="205">
        <v>44682</v>
      </c>
      <c r="O857" s="34"/>
    </row>
    <row r="858" spans="1:15" ht="13.8" hidden="1" outlineLevel="1">
      <c r="A858" s="22">
        <v>893</v>
      </c>
      <c r="B858" s="152" t="s">
        <v>274</v>
      </c>
      <c r="C858" s="81">
        <v>44560</v>
      </c>
      <c r="D858" s="189" t="s">
        <v>372</v>
      </c>
      <c r="E858" s="71" t="s">
        <v>41</v>
      </c>
      <c r="F858" s="70" t="s">
        <v>63</v>
      </c>
      <c r="G858" s="189" t="s">
        <v>883</v>
      </c>
      <c r="H858" s="190" t="s">
        <v>884</v>
      </c>
      <c r="I858" s="48" t="s">
        <v>387</v>
      </c>
      <c r="J858" s="189">
        <v>5</v>
      </c>
      <c r="K858" s="164">
        <v>1403.77</v>
      </c>
      <c r="L858" s="196">
        <v>7018.85</v>
      </c>
      <c r="M858" s="191" t="s">
        <v>378</v>
      </c>
      <c r="N858" s="204">
        <v>44713</v>
      </c>
      <c r="O858" s="23"/>
    </row>
    <row r="859" spans="1:15" ht="13.8" hidden="1" outlineLevel="1">
      <c r="A859" s="33">
        <v>894</v>
      </c>
      <c r="B859" s="151" t="s">
        <v>274</v>
      </c>
      <c r="C859" s="80">
        <v>44560</v>
      </c>
      <c r="D859" s="192" t="s">
        <v>372</v>
      </c>
      <c r="E859" s="76" t="s">
        <v>41</v>
      </c>
      <c r="F859" s="75" t="s">
        <v>63</v>
      </c>
      <c r="G859" s="192" t="s">
        <v>883</v>
      </c>
      <c r="H859" s="193" t="s">
        <v>884</v>
      </c>
      <c r="I859" s="37" t="s">
        <v>382</v>
      </c>
      <c r="J859" s="192">
        <v>3</v>
      </c>
      <c r="K859" s="166">
        <v>3958.7</v>
      </c>
      <c r="L859" s="198">
        <v>11876.1</v>
      </c>
      <c r="M859" s="194" t="s">
        <v>378</v>
      </c>
      <c r="N859" s="205">
        <v>44713</v>
      </c>
      <c r="O859" s="34"/>
    </row>
    <row r="860" spans="1:15" ht="13.8" hidden="1" outlineLevel="1">
      <c r="A860" s="22">
        <v>895</v>
      </c>
      <c r="B860" s="152" t="s">
        <v>274</v>
      </c>
      <c r="C860" s="81">
        <v>44591</v>
      </c>
      <c r="D860" s="189" t="s">
        <v>372</v>
      </c>
      <c r="E860" s="71" t="s">
        <v>41</v>
      </c>
      <c r="F860" s="70" t="s">
        <v>63</v>
      </c>
      <c r="G860" s="189" t="s">
        <v>883</v>
      </c>
      <c r="H860" s="190" t="s">
        <v>884</v>
      </c>
      <c r="I860" s="26" t="s">
        <v>384</v>
      </c>
      <c r="J860" s="189">
        <v>1</v>
      </c>
      <c r="K860" s="164">
        <v>6329.25</v>
      </c>
      <c r="L860" s="196">
        <v>6329.25</v>
      </c>
      <c r="M860" s="191" t="s">
        <v>378</v>
      </c>
      <c r="N860" s="204">
        <v>44713</v>
      </c>
      <c r="O860" s="23"/>
    </row>
    <row r="861" spans="1:15" ht="13.8" hidden="1" outlineLevel="1">
      <c r="A861" s="33">
        <v>896</v>
      </c>
      <c r="B861" s="151" t="s">
        <v>217</v>
      </c>
      <c r="C861" s="80">
        <v>44713</v>
      </c>
      <c r="D861" s="192" t="s">
        <v>372</v>
      </c>
      <c r="E861" s="76" t="s">
        <v>95</v>
      </c>
      <c r="F861" s="75" t="s">
        <v>592</v>
      </c>
      <c r="G861" s="192" t="s">
        <v>885</v>
      </c>
      <c r="H861" s="193" t="s">
        <v>886</v>
      </c>
      <c r="I861" s="37" t="s">
        <v>397</v>
      </c>
      <c r="J861" s="192">
        <v>3073</v>
      </c>
      <c r="K861" s="166">
        <v>19.059999999999999</v>
      </c>
      <c r="L861" s="198">
        <v>58571.38</v>
      </c>
      <c r="M861" s="194" t="s">
        <v>378</v>
      </c>
      <c r="N861" s="205">
        <v>44713</v>
      </c>
      <c r="O861" s="34"/>
    </row>
    <row r="862" spans="1:15" ht="13.8" hidden="1" outlineLevel="1">
      <c r="A862" s="22">
        <v>897</v>
      </c>
      <c r="B862" s="152" t="s">
        <v>217</v>
      </c>
      <c r="C862" s="81">
        <v>44713</v>
      </c>
      <c r="D862" s="189" t="s">
        <v>372</v>
      </c>
      <c r="E862" s="71" t="s">
        <v>95</v>
      </c>
      <c r="F862" s="70" t="s">
        <v>592</v>
      </c>
      <c r="G862" s="189" t="s">
        <v>885</v>
      </c>
      <c r="H862" s="190" t="s">
        <v>886</v>
      </c>
      <c r="I862" s="26" t="s">
        <v>399</v>
      </c>
      <c r="J862" s="189">
        <v>4711</v>
      </c>
      <c r="K862" s="164">
        <v>64.92</v>
      </c>
      <c r="L862" s="196">
        <v>305838.12</v>
      </c>
      <c r="M862" s="191" t="s">
        <v>378</v>
      </c>
      <c r="N862" s="204">
        <v>44713</v>
      </c>
      <c r="O862" s="23"/>
    </row>
    <row r="863" spans="1:15" ht="13.8" hidden="1" outlineLevel="1">
      <c r="A863" s="33">
        <v>898</v>
      </c>
      <c r="B863" s="151" t="s">
        <v>217</v>
      </c>
      <c r="C863" s="80">
        <v>44713</v>
      </c>
      <c r="D863" s="192" t="s">
        <v>372</v>
      </c>
      <c r="E863" s="76" t="s">
        <v>95</v>
      </c>
      <c r="F863" s="75" t="s">
        <v>592</v>
      </c>
      <c r="G863" s="192" t="s">
        <v>885</v>
      </c>
      <c r="H863" s="193" t="s">
        <v>886</v>
      </c>
      <c r="I863" s="76" t="s">
        <v>562</v>
      </c>
      <c r="J863" s="192">
        <v>311</v>
      </c>
      <c r="K863" s="166">
        <v>15.91</v>
      </c>
      <c r="L863" s="198">
        <v>4948.01</v>
      </c>
      <c r="M863" s="194" t="s">
        <v>378</v>
      </c>
      <c r="N863" s="205">
        <v>44713</v>
      </c>
      <c r="O863" s="34"/>
    </row>
    <row r="864" spans="1:15" ht="13.8" hidden="1" outlineLevel="1">
      <c r="A864" s="22">
        <v>899</v>
      </c>
      <c r="B864" s="152" t="s">
        <v>217</v>
      </c>
      <c r="C864" s="81">
        <v>44713</v>
      </c>
      <c r="D864" s="189" t="s">
        <v>372</v>
      </c>
      <c r="E864" s="71" t="s">
        <v>95</v>
      </c>
      <c r="F864" s="70" t="s">
        <v>592</v>
      </c>
      <c r="G864" s="189" t="s">
        <v>885</v>
      </c>
      <c r="H864" s="190" t="s">
        <v>886</v>
      </c>
      <c r="I864" s="26" t="s">
        <v>401</v>
      </c>
      <c r="J864" s="189">
        <v>424</v>
      </c>
      <c r="K864" s="164">
        <v>69.099999999999994</v>
      </c>
      <c r="L864" s="196">
        <v>29298.400000000001</v>
      </c>
      <c r="M864" s="191" t="s">
        <v>378</v>
      </c>
      <c r="N864" s="204">
        <v>44713</v>
      </c>
      <c r="O864" s="23"/>
    </row>
    <row r="865" spans="1:15" ht="13.8" hidden="1" outlineLevel="1">
      <c r="A865" s="33">
        <v>900</v>
      </c>
      <c r="B865" s="151" t="s">
        <v>217</v>
      </c>
      <c r="C865" s="80">
        <v>44713</v>
      </c>
      <c r="D865" s="192" t="s">
        <v>372</v>
      </c>
      <c r="E865" s="76" t="s">
        <v>95</v>
      </c>
      <c r="F865" s="75" t="s">
        <v>592</v>
      </c>
      <c r="G865" s="192" t="s">
        <v>885</v>
      </c>
      <c r="H865" s="193" t="s">
        <v>886</v>
      </c>
      <c r="I865" s="76" t="s">
        <v>635</v>
      </c>
      <c r="J865" s="192">
        <v>110</v>
      </c>
      <c r="K865" s="166">
        <v>24.75</v>
      </c>
      <c r="L865" s="198">
        <v>2722.5</v>
      </c>
      <c r="M865" s="194" t="s">
        <v>378</v>
      </c>
      <c r="N865" s="205">
        <v>44713</v>
      </c>
      <c r="O865" s="34"/>
    </row>
    <row r="866" spans="1:15" ht="13.8" hidden="1" outlineLevel="1">
      <c r="A866" s="22">
        <v>901</v>
      </c>
      <c r="B866" s="152" t="s">
        <v>217</v>
      </c>
      <c r="C866" s="81">
        <v>44713</v>
      </c>
      <c r="D866" s="189" t="s">
        <v>372</v>
      </c>
      <c r="E866" s="71" t="s">
        <v>95</v>
      </c>
      <c r="F866" s="70" t="s">
        <v>592</v>
      </c>
      <c r="G866" s="189" t="s">
        <v>885</v>
      </c>
      <c r="H866" s="190" t="s">
        <v>886</v>
      </c>
      <c r="I866" s="71" t="s">
        <v>636</v>
      </c>
      <c r="J866" s="189">
        <v>1862</v>
      </c>
      <c r="K866" s="164">
        <v>1.39</v>
      </c>
      <c r="L866" s="196">
        <v>2588.1799999999998</v>
      </c>
      <c r="M866" s="191" t="s">
        <v>378</v>
      </c>
      <c r="N866" s="204">
        <v>44713</v>
      </c>
      <c r="O866" s="23"/>
    </row>
    <row r="867" spans="1:15" ht="13.8" hidden="1" outlineLevel="1">
      <c r="A867" s="33">
        <v>902</v>
      </c>
      <c r="B867" s="151" t="s">
        <v>248</v>
      </c>
      <c r="C867" s="80">
        <v>44553</v>
      </c>
      <c r="D867" s="192" t="s">
        <v>372</v>
      </c>
      <c r="E867" s="76" t="s">
        <v>104</v>
      </c>
      <c r="F867" s="75" t="s">
        <v>442</v>
      </c>
      <c r="G867" s="192" t="s">
        <v>887</v>
      </c>
      <c r="H867" s="193" t="s">
        <v>888</v>
      </c>
      <c r="I867" s="37" t="s">
        <v>385</v>
      </c>
      <c r="J867" s="192">
        <v>8</v>
      </c>
      <c r="K867" s="166">
        <v>9586.34</v>
      </c>
      <c r="L867" s="198">
        <v>76690.720000000001</v>
      </c>
      <c r="M867" s="194" t="s">
        <v>378</v>
      </c>
      <c r="N867" s="205">
        <v>44713</v>
      </c>
      <c r="O867" s="34"/>
    </row>
    <row r="868" spans="1:15" ht="13.8" hidden="1" outlineLevel="1">
      <c r="A868" s="22">
        <v>903</v>
      </c>
      <c r="B868" s="152" t="s">
        <v>248</v>
      </c>
      <c r="C868" s="81">
        <v>44553</v>
      </c>
      <c r="D868" s="189" t="s">
        <v>372</v>
      </c>
      <c r="E868" s="184" t="s">
        <v>104</v>
      </c>
      <c r="F868" s="70" t="s">
        <v>442</v>
      </c>
      <c r="G868" s="189" t="s">
        <v>887</v>
      </c>
      <c r="H868" s="190" t="s">
        <v>888</v>
      </c>
      <c r="I868" s="26" t="s">
        <v>384</v>
      </c>
      <c r="J868" s="184">
        <v>2</v>
      </c>
      <c r="K868" s="164">
        <v>6329.25</v>
      </c>
      <c r="L868" s="196">
        <v>12658.5</v>
      </c>
      <c r="M868" s="191" t="s">
        <v>378</v>
      </c>
      <c r="N868" s="204">
        <v>44713</v>
      </c>
      <c r="O868" s="211"/>
    </row>
    <row r="869" spans="1:15" ht="13.8" hidden="1" outlineLevel="1">
      <c r="A869" s="33">
        <v>904</v>
      </c>
      <c r="B869" s="151" t="s">
        <v>248</v>
      </c>
      <c r="C869" s="80">
        <v>44553</v>
      </c>
      <c r="D869" s="192" t="s">
        <v>372</v>
      </c>
      <c r="E869" s="186" t="s">
        <v>104</v>
      </c>
      <c r="F869" s="75" t="s">
        <v>442</v>
      </c>
      <c r="G869" s="192" t="s">
        <v>887</v>
      </c>
      <c r="H869" s="193" t="s">
        <v>888</v>
      </c>
      <c r="I869" s="37" t="s">
        <v>382</v>
      </c>
      <c r="J869" s="186">
        <v>3</v>
      </c>
      <c r="K869" s="166">
        <v>3958.7</v>
      </c>
      <c r="L869" s="198">
        <v>11876.1</v>
      </c>
      <c r="M869" s="194" t="s">
        <v>378</v>
      </c>
      <c r="N869" s="205">
        <v>44713</v>
      </c>
      <c r="O869" s="212"/>
    </row>
    <row r="870" spans="1:15" ht="13.8" hidden="1" outlineLevel="1">
      <c r="A870" s="22">
        <v>905</v>
      </c>
      <c r="B870" s="184" t="s">
        <v>40</v>
      </c>
      <c r="C870" s="213">
        <v>44552</v>
      </c>
      <c r="D870" s="189" t="s">
        <v>372</v>
      </c>
      <c r="E870" s="184" t="s">
        <v>41</v>
      </c>
      <c r="F870" s="184" t="s">
        <v>63</v>
      </c>
      <c r="G870" s="189" t="s">
        <v>889</v>
      </c>
      <c r="H870" s="187" t="s">
        <v>890</v>
      </c>
      <c r="I870" s="26" t="s">
        <v>382</v>
      </c>
      <c r="J870" s="184">
        <v>6</v>
      </c>
      <c r="K870" s="164">
        <v>3958.7</v>
      </c>
      <c r="L870" s="214">
        <v>23752.2</v>
      </c>
      <c r="M870" s="191" t="s">
        <v>378</v>
      </c>
      <c r="N870" s="204">
        <v>44713</v>
      </c>
      <c r="O870" s="211"/>
    </row>
    <row r="871" spans="1:15" ht="13.8" hidden="1" outlineLevel="1">
      <c r="A871" s="33">
        <v>906</v>
      </c>
      <c r="B871" s="186" t="s">
        <v>40</v>
      </c>
      <c r="C871" s="215">
        <v>44552</v>
      </c>
      <c r="D871" s="192" t="s">
        <v>372</v>
      </c>
      <c r="E871" s="186" t="s">
        <v>41</v>
      </c>
      <c r="F871" s="186" t="s">
        <v>63</v>
      </c>
      <c r="G871" s="192" t="s">
        <v>889</v>
      </c>
      <c r="H871" s="188" t="s">
        <v>890</v>
      </c>
      <c r="I871" s="45" t="s">
        <v>387</v>
      </c>
      <c r="J871" s="186">
        <v>13</v>
      </c>
      <c r="K871" s="166">
        <v>1403.77</v>
      </c>
      <c r="L871" s="216">
        <v>18249.009999999998</v>
      </c>
      <c r="M871" s="194" t="s">
        <v>378</v>
      </c>
      <c r="N871" s="205">
        <v>44713</v>
      </c>
      <c r="O871" s="212"/>
    </row>
    <row r="872" spans="1:15" ht="13.8" hidden="1" outlineLevel="1">
      <c r="A872" s="22">
        <v>907</v>
      </c>
      <c r="B872" s="184" t="s">
        <v>228</v>
      </c>
      <c r="C872" s="213">
        <v>44552</v>
      </c>
      <c r="D872" s="189" t="s">
        <v>372</v>
      </c>
      <c r="E872" s="184" t="s">
        <v>41</v>
      </c>
      <c r="F872" s="184" t="s">
        <v>63</v>
      </c>
      <c r="G872" s="189" t="s">
        <v>891</v>
      </c>
      <c r="H872" s="187" t="s">
        <v>892</v>
      </c>
      <c r="I872" s="26" t="s">
        <v>385</v>
      </c>
      <c r="J872" s="184">
        <v>11</v>
      </c>
      <c r="K872" s="164">
        <v>9586.34</v>
      </c>
      <c r="L872" s="214">
        <v>105449.74</v>
      </c>
      <c r="M872" s="191" t="s">
        <v>378</v>
      </c>
      <c r="N872" s="204">
        <v>44714</v>
      </c>
      <c r="O872" s="211"/>
    </row>
    <row r="873" spans="1:15" ht="13.8" hidden="1" outlineLevel="1">
      <c r="A873" s="33">
        <v>908</v>
      </c>
      <c r="B873" s="186" t="s">
        <v>130</v>
      </c>
      <c r="C873" s="215">
        <v>44735</v>
      </c>
      <c r="D873" s="186" t="s">
        <v>599</v>
      </c>
      <c r="E873" s="186" t="s">
        <v>23</v>
      </c>
      <c r="F873" s="186" t="s">
        <v>21</v>
      </c>
      <c r="G873" s="192" t="s">
        <v>893</v>
      </c>
      <c r="H873" s="188" t="s">
        <v>894</v>
      </c>
      <c r="I873" s="37" t="s">
        <v>397</v>
      </c>
      <c r="J873" s="186">
        <v>4839</v>
      </c>
      <c r="K873" s="166">
        <v>19.059999999999999</v>
      </c>
      <c r="L873" s="216">
        <v>92231.34</v>
      </c>
      <c r="M873" s="194" t="s">
        <v>378</v>
      </c>
      <c r="N873" s="205">
        <v>44716</v>
      </c>
      <c r="O873" s="212"/>
    </row>
    <row r="874" spans="1:15" ht="13.8" hidden="1" outlineLevel="1">
      <c r="A874" s="22">
        <v>909</v>
      </c>
      <c r="B874" s="184" t="s">
        <v>130</v>
      </c>
      <c r="C874" s="213">
        <v>44735</v>
      </c>
      <c r="D874" s="184" t="s">
        <v>599</v>
      </c>
      <c r="E874" s="184" t="s">
        <v>23</v>
      </c>
      <c r="F874" s="184" t="s">
        <v>21</v>
      </c>
      <c r="G874" s="189" t="s">
        <v>893</v>
      </c>
      <c r="H874" s="187" t="s">
        <v>894</v>
      </c>
      <c r="I874" s="26" t="s">
        <v>399</v>
      </c>
      <c r="J874" s="184">
        <v>4776</v>
      </c>
      <c r="K874" s="164">
        <v>64.92</v>
      </c>
      <c r="L874" s="214">
        <v>310057.92</v>
      </c>
      <c r="M874" s="191" t="s">
        <v>378</v>
      </c>
      <c r="N874" s="204">
        <v>44717</v>
      </c>
      <c r="O874" s="211"/>
    </row>
    <row r="875" spans="1:15" ht="13.8" hidden="1" outlineLevel="1">
      <c r="A875" s="33">
        <v>910</v>
      </c>
      <c r="B875" s="186" t="s">
        <v>130</v>
      </c>
      <c r="C875" s="215">
        <v>44735</v>
      </c>
      <c r="D875" s="186" t="s">
        <v>599</v>
      </c>
      <c r="E875" s="186" t="s">
        <v>23</v>
      </c>
      <c r="F875" s="186" t="s">
        <v>21</v>
      </c>
      <c r="G875" s="192" t="s">
        <v>893</v>
      </c>
      <c r="H875" s="188" t="s">
        <v>894</v>
      </c>
      <c r="I875" s="76" t="s">
        <v>562</v>
      </c>
      <c r="J875" s="186">
        <v>604</v>
      </c>
      <c r="K875" s="166">
        <v>15.91</v>
      </c>
      <c r="L875" s="216">
        <v>9609.64</v>
      </c>
      <c r="M875" s="194" t="s">
        <v>378</v>
      </c>
      <c r="N875" s="205">
        <v>44718</v>
      </c>
      <c r="O875" s="212"/>
    </row>
    <row r="876" spans="1:15" ht="13.8" hidden="1" outlineLevel="1">
      <c r="A876" s="22">
        <v>911</v>
      </c>
      <c r="B876" s="184" t="s">
        <v>130</v>
      </c>
      <c r="C876" s="213">
        <v>44735</v>
      </c>
      <c r="D876" s="184" t="s">
        <v>599</v>
      </c>
      <c r="E876" s="184" t="s">
        <v>23</v>
      </c>
      <c r="F876" s="184" t="s">
        <v>21</v>
      </c>
      <c r="G876" s="189" t="s">
        <v>893</v>
      </c>
      <c r="H876" s="187" t="s">
        <v>894</v>
      </c>
      <c r="I876" s="26" t="s">
        <v>401</v>
      </c>
      <c r="J876" s="184">
        <v>597</v>
      </c>
      <c r="K876" s="164">
        <v>69.099999999999994</v>
      </c>
      <c r="L876" s="214">
        <v>41252.699999999997</v>
      </c>
      <c r="M876" s="191" t="s">
        <v>378</v>
      </c>
      <c r="N876" s="204">
        <v>44719</v>
      </c>
      <c r="O876" s="211"/>
    </row>
    <row r="877" spans="1:15" ht="13.8" hidden="1" outlineLevel="1">
      <c r="A877" s="33">
        <v>912</v>
      </c>
      <c r="B877" s="192" t="s">
        <v>126</v>
      </c>
      <c r="C877" s="215">
        <v>44735</v>
      </c>
      <c r="D877" s="186" t="s">
        <v>599</v>
      </c>
      <c r="E877" s="186" t="s">
        <v>23</v>
      </c>
      <c r="F877" s="186" t="s">
        <v>21</v>
      </c>
      <c r="G877" s="192" t="s">
        <v>895</v>
      </c>
      <c r="H877" s="193" t="s">
        <v>896</v>
      </c>
      <c r="I877" s="37" t="s">
        <v>397</v>
      </c>
      <c r="J877" s="192">
        <v>1080</v>
      </c>
      <c r="K877" s="166">
        <v>19.059999999999999</v>
      </c>
      <c r="L877" s="216">
        <v>20584.8</v>
      </c>
      <c r="M877" s="194" t="s">
        <v>378</v>
      </c>
      <c r="N877" s="205">
        <v>44720</v>
      </c>
      <c r="O877" s="212"/>
    </row>
    <row r="878" spans="1:15" ht="13.8" hidden="1" outlineLevel="1">
      <c r="A878" s="22">
        <v>913</v>
      </c>
      <c r="B878" s="189" t="s">
        <v>126</v>
      </c>
      <c r="C878" s="213">
        <v>44735</v>
      </c>
      <c r="D878" s="184" t="s">
        <v>599</v>
      </c>
      <c r="E878" s="184" t="s">
        <v>23</v>
      </c>
      <c r="F878" s="184" t="s">
        <v>21</v>
      </c>
      <c r="G878" s="189" t="s">
        <v>895</v>
      </c>
      <c r="H878" s="190" t="s">
        <v>896</v>
      </c>
      <c r="I878" s="71" t="s">
        <v>635</v>
      </c>
      <c r="J878" s="189">
        <v>30</v>
      </c>
      <c r="K878" s="164">
        <v>24.75</v>
      </c>
      <c r="L878" s="214">
        <v>742.5</v>
      </c>
      <c r="M878" s="191" t="s">
        <v>378</v>
      </c>
      <c r="N878" s="204">
        <v>44721</v>
      </c>
      <c r="O878" s="211"/>
    </row>
    <row r="879" spans="1:15" ht="13.8" hidden="1" outlineLevel="1">
      <c r="A879" s="33">
        <v>914</v>
      </c>
      <c r="B879" s="192" t="s">
        <v>277</v>
      </c>
      <c r="C879" s="215">
        <v>44735</v>
      </c>
      <c r="D879" s="186" t="s">
        <v>599</v>
      </c>
      <c r="E879" s="186" t="s">
        <v>77</v>
      </c>
      <c r="F879" s="186" t="s">
        <v>14</v>
      </c>
      <c r="G879" s="192" t="s">
        <v>897</v>
      </c>
      <c r="H879" s="193" t="s">
        <v>898</v>
      </c>
      <c r="I879" s="37" t="s">
        <v>399</v>
      </c>
      <c r="J879" s="192">
        <v>620</v>
      </c>
      <c r="K879" s="166">
        <v>64.92</v>
      </c>
      <c r="L879" s="216">
        <v>40250.400000000001</v>
      </c>
      <c r="M879" s="194" t="s">
        <v>378</v>
      </c>
      <c r="N879" s="205">
        <v>44722</v>
      </c>
      <c r="O879" s="212"/>
    </row>
    <row r="880" spans="1:15" ht="13.8" hidden="1" outlineLevel="1">
      <c r="A880" s="22">
        <v>915</v>
      </c>
      <c r="B880" s="189" t="s">
        <v>277</v>
      </c>
      <c r="C880" s="213">
        <v>44735</v>
      </c>
      <c r="D880" s="184" t="s">
        <v>599</v>
      </c>
      <c r="E880" s="184" t="s">
        <v>77</v>
      </c>
      <c r="F880" s="184" t="s">
        <v>14</v>
      </c>
      <c r="G880" s="189" t="s">
        <v>897</v>
      </c>
      <c r="H880" s="190" t="s">
        <v>898</v>
      </c>
      <c r="I880" s="26" t="s">
        <v>397</v>
      </c>
      <c r="J880" s="189">
        <v>292</v>
      </c>
      <c r="K880" s="164">
        <v>19.059999999999999</v>
      </c>
      <c r="L880" s="214">
        <v>5565.52</v>
      </c>
      <c r="M880" s="191" t="s">
        <v>378</v>
      </c>
      <c r="N880" s="204">
        <v>44723</v>
      </c>
      <c r="O880" s="211"/>
    </row>
    <row r="881" spans="1:15" ht="13.8" hidden="1" outlineLevel="1">
      <c r="A881" s="33">
        <v>916</v>
      </c>
      <c r="B881" s="192" t="s">
        <v>326</v>
      </c>
      <c r="C881" s="215">
        <v>44735</v>
      </c>
      <c r="D881" s="186" t="s">
        <v>599</v>
      </c>
      <c r="E881" s="186" t="s">
        <v>69</v>
      </c>
      <c r="F881" s="186" t="s">
        <v>6</v>
      </c>
      <c r="G881" s="192" t="s">
        <v>899</v>
      </c>
      <c r="H881" s="193" t="s">
        <v>900</v>
      </c>
      <c r="I881" s="37" t="s">
        <v>397</v>
      </c>
      <c r="J881" s="192">
        <v>1227</v>
      </c>
      <c r="K881" s="166">
        <v>19.059999999999999</v>
      </c>
      <c r="L881" s="216">
        <v>23386.62</v>
      </c>
      <c r="M881" s="194" t="s">
        <v>378</v>
      </c>
      <c r="N881" s="205">
        <v>44724</v>
      </c>
      <c r="O881" s="212"/>
    </row>
    <row r="882" spans="1:15" ht="13.8" hidden="1" outlineLevel="1">
      <c r="A882" s="22">
        <v>917</v>
      </c>
      <c r="B882" s="189" t="s">
        <v>326</v>
      </c>
      <c r="C882" s="213">
        <v>44735</v>
      </c>
      <c r="D882" s="184" t="s">
        <v>599</v>
      </c>
      <c r="E882" s="184" t="s">
        <v>69</v>
      </c>
      <c r="F882" s="184" t="s">
        <v>6</v>
      </c>
      <c r="G882" s="189" t="s">
        <v>899</v>
      </c>
      <c r="H882" s="190" t="s">
        <v>900</v>
      </c>
      <c r="I882" s="26" t="s">
        <v>399</v>
      </c>
      <c r="J882" s="189">
        <v>429</v>
      </c>
      <c r="K882" s="164">
        <v>64.92</v>
      </c>
      <c r="L882" s="214">
        <v>27850.68</v>
      </c>
      <c r="M882" s="191" t="s">
        <v>378</v>
      </c>
      <c r="N882" s="204">
        <v>44725</v>
      </c>
      <c r="O882" s="211"/>
    </row>
    <row r="883" spans="1:15" ht="13.8" hidden="1" outlineLevel="1">
      <c r="A883" s="33">
        <v>918</v>
      </c>
      <c r="B883" s="192" t="s">
        <v>326</v>
      </c>
      <c r="C883" s="215">
        <v>44735</v>
      </c>
      <c r="D883" s="186" t="s">
        <v>599</v>
      </c>
      <c r="E883" s="186" t="s">
        <v>69</v>
      </c>
      <c r="F883" s="186" t="s">
        <v>6</v>
      </c>
      <c r="G883" s="192" t="s">
        <v>899</v>
      </c>
      <c r="H883" s="193" t="s">
        <v>900</v>
      </c>
      <c r="I883" s="37" t="s">
        <v>401</v>
      </c>
      <c r="J883" s="192">
        <v>15</v>
      </c>
      <c r="K883" s="166">
        <v>69.099999999999994</v>
      </c>
      <c r="L883" s="216">
        <v>1036.5</v>
      </c>
      <c r="M883" s="194" t="s">
        <v>378</v>
      </c>
      <c r="N883" s="205">
        <v>44726</v>
      </c>
      <c r="O883" s="212"/>
    </row>
    <row r="884" spans="1:15" ht="13.8" hidden="1" outlineLevel="1">
      <c r="A884" s="22">
        <v>919</v>
      </c>
      <c r="B884" s="189" t="s">
        <v>269</v>
      </c>
      <c r="C884" s="213">
        <v>44735</v>
      </c>
      <c r="D884" s="189" t="s">
        <v>901</v>
      </c>
      <c r="E884" s="184" t="s">
        <v>145</v>
      </c>
      <c r="F884" s="184" t="s">
        <v>67</v>
      </c>
      <c r="G884" s="189" t="s">
        <v>902</v>
      </c>
      <c r="H884" s="190" t="s">
        <v>903</v>
      </c>
      <c r="I884" s="26" t="s">
        <v>427</v>
      </c>
      <c r="J884" s="189">
        <v>23</v>
      </c>
      <c r="K884" s="164">
        <v>98.69</v>
      </c>
      <c r="L884" s="214">
        <v>2269.87</v>
      </c>
      <c r="M884" s="191" t="s">
        <v>378</v>
      </c>
      <c r="N884" s="204">
        <v>44727</v>
      </c>
      <c r="O884" s="211"/>
    </row>
    <row r="885" spans="1:15" ht="13.8" hidden="1" outlineLevel="1">
      <c r="A885" s="33">
        <v>920</v>
      </c>
      <c r="B885" s="192" t="s">
        <v>269</v>
      </c>
      <c r="C885" s="215">
        <v>44735</v>
      </c>
      <c r="D885" s="192" t="s">
        <v>901</v>
      </c>
      <c r="E885" s="186" t="s">
        <v>145</v>
      </c>
      <c r="F885" s="186" t="s">
        <v>67</v>
      </c>
      <c r="G885" s="192" t="s">
        <v>902</v>
      </c>
      <c r="H885" s="193" t="s">
        <v>903</v>
      </c>
      <c r="I885" s="37" t="s">
        <v>429</v>
      </c>
      <c r="J885" s="192">
        <v>64</v>
      </c>
      <c r="K885" s="166">
        <v>6.45</v>
      </c>
      <c r="L885" s="216">
        <v>412.8</v>
      </c>
      <c r="M885" s="194" t="s">
        <v>378</v>
      </c>
      <c r="N885" s="205">
        <v>44728</v>
      </c>
      <c r="O885" s="212"/>
    </row>
    <row r="886" spans="1:15" ht="13.8" hidden="1" outlineLevel="1">
      <c r="A886" s="22">
        <v>921</v>
      </c>
      <c r="B886" s="189" t="s">
        <v>269</v>
      </c>
      <c r="C886" s="213">
        <v>44735</v>
      </c>
      <c r="D886" s="189" t="s">
        <v>901</v>
      </c>
      <c r="E886" s="184" t="s">
        <v>145</v>
      </c>
      <c r="F886" s="184" t="s">
        <v>67</v>
      </c>
      <c r="G886" s="189" t="s">
        <v>902</v>
      </c>
      <c r="H886" s="190" t="s">
        <v>903</v>
      </c>
      <c r="I886" s="26" t="s">
        <v>431</v>
      </c>
      <c r="J886" s="189">
        <v>23</v>
      </c>
      <c r="K886" s="164">
        <v>47</v>
      </c>
      <c r="L886" s="214">
        <v>1081</v>
      </c>
      <c r="M886" s="191" t="s">
        <v>378</v>
      </c>
      <c r="N886" s="204">
        <v>44729</v>
      </c>
      <c r="O886" s="211"/>
    </row>
    <row r="887" spans="1:15" ht="13.8" hidden="1" outlineLevel="1">
      <c r="A887" s="33">
        <v>922</v>
      </c>
      <c r="B887" s="192" t="s">
        <v>269</v>
      </c>
      <c r="C887" s="215">
        <v>44735</v>
      </c>
      <c r="D887" s="192" t="s">
        <v>901</v>
      </c>
      <c r="E887" s="186" t="s">
        <v>145</v>
      </c>
      <c r="F887" s="186" t="s">
        <v>67</v>
      </c>
      <c r="G887" s="192" t="s">
        <v>902</v>
      </c>
      <c r="H887" s="193" t="s">
        <v>903</v>
      </c>
      <c r="I887" s="37" t="s">
        <v>404</v>
      </c>
      <c r="J887" s="192">
        <v>40</v>
      </c>
      <c r="K887" s="166">
        <v>259.7</v>
      </c>
      <c r="L887" s="216">
        <v>10388</v>
      </c>
      <c r="M887" s="217" t="s">
        <v>425</v>
      </c>
      <c r="N887" s="205">
        <v>44730</v>
      </c>
      <c r="O887" s="212"/>
    </row>
    <row r="888" spans="1:15" ht="13.8" hidden="1" outlineLevel="1">
      <c r="A888" s="22">
        <v>923</v>
      </c>
      <c r="B888" s="189" t="s">
        <v>269</v>
      </c>
      <c r="C888" s="213">
        <v>44735</v>
      </c>
      <c r="D888" s="189" t="s">
        <v>901</v>
      </c>
      <c r="E888" s="184" t="s">
        <v>145</v>
      </c>
      <c r="F888" s="184" t="s">
        <v>67</v>
      </c>
      <c r="G888" s="189" t="s">
        <v>904</v>
      </c>
      <c r="H888" s="190" t="s">
        <v>905</v>
      </c>
      <c r="I888" s="26" t="s">
        <v>402</v>
      </c>
      <c r="J888" s="189">
        <v>39</v>
      </c>
      <c r="K888" s="164">
        <v>152.49</v>
      </c>
      <c r="L888" s="214">
        <v>5947.11</v>
      </c>
      <c r="M888" s="218" t="s">
        <v>425</v>
      </c>
      <c r="N888" s="204">
        <v>44731</v>
      </c>
      <c r="O888" s="211"/>
    </row>
    <row r="889" spans="1:15" ht="13.8" hidden="1" outlineLevel="1">
      <c r="A889" s="33">
        <v>924</v>
      </c>
      <c r="B889" s="192" t="s">
        <v>269</v>
      </c>
      <c r="C889" s="215">
        <v>44735</v>
      </c>
      <c r="D889" s="192" t="s">
        <v>901</v>
      </c>
      <c r="E889" s="186" t="s">
        <v>145</v>
      </c>
      <c r="F889" s="186" t="s">
        <v>67</v>
      </c>
      <c r="G889" s="192" t="s">
        <v>904</v>
      </c>
      <c r="H889" s="193" t="s">
        <v>905</v>
      </c>
      <c r="I889" s="37" t="s">
        <v>405</v>
      </c>
      <c r="J889" s="192">
        <v>20</v>
      </c>
      <c r="K889" s="166">
        <v>434.8</v>
      </c>
      <c r="L889" s="216">
        <v>8696</v>
      </c>
      <c r="M889" s="217" t="s">
        <v>425</v>
      </c>
      <c r="N889" s="205">
        <v>44732</v>
      </c>
      <c r="O889" s="212"/>
    </row>
    <row r="890" spans="1:15" ht="13.8" hidden="1" outlineLevel="1">
      <c r="A890" s="22">
        <v>925</v>
      </c>
      <c r="B890" s="189" t="s">
        <v>269</v>
      </c>
      <c r="C890" s="213">
        <v>44735</v>
      </c>
      <c r="D890" s="189" t="s">
        <v>901</v>
      </c>
      <c r="E890" s="184" t="s">
        <v>145</v>
      </c>
      <c r="F890" s="184" t="s">
        <v>67</v>
      </c>
      <c r="G890" s="189" t="s">
        <v>904</v>
      </c>
      <c r="H890" s="190" t="s">
        <v>905</v>
      </c>
      <c r="I890" s="26" t="s">
        <v>406</v>
      </c>
      <c r="J890" s="189">
        <v>22</v>
      </c>
      <c r="K890" s="164">
        <v>173.6</v>
      </c>
      <c r="L890" s="214">
        <v>3819.2</v>
      </c>
      <c r="M890" s="218" t="s">
        <v>425</v>
      </c>
      <c r="N890" s="204">
        <v>44733</v>
      </c>
      <c r="O890" s="211"/>
    </row>
    <row r="891" spans="1:15" ht="13.8" hidden="1" outlineLevel="1">
      <c r="A891" s="33">
        <v>926</v>
      </c>
      <c r="B891" s="192" t="s">
        <v>119</v>
      </c>
      <c r="C891" s="215">
        <v>44735</v>
      </c>
      <c r="D891" s="186" t="s">
        <v>599</v>
      </c>
      <c r="E891" s="186" t="s">
        <v>4</v>
      </c>
      <c r="F891" s="186" t="s">
        <v>32</v>
      </c>
      <c r="G891" s="192" t="s">
        <v>906</v>
      </c>
      <c r="H891" s="193" t="s">
        <v>907</v>
      </c>
      <c r="I891" s="37" t="s">
        <v>397</v>
      </c>
      <c r="J891" s="192">
        <v>735</v>
      </c>
      <c r="K891" s="166">
        <v>19.059999999999999</v>
      </c>
      <c r="L891" s="216">
        <v>14009.1</v>
      </c>
      <c r="M891" s="217" t="s">
        <v>378</v>
      </c>
      <c r="N891" s="205">
        <v>44734</v>
      </c>
      <c r="O891" s="212"/>
    </row>
    <row r="892" spans="1:15" ht="13.8" hidden="1" outlineLevel="1">
      <c r="A892" s="22">
        <v>927</v>
      </c>
      <c r="B892" s="189" t="s">
        <v>119</v>
      </c>
      <c r="C892" s="213">
        <v>44735</v>
      </c>
      <c r="D892" s="184" t="s">
        <v>599</v>
      </c>
      <c r="E892" s="184" t="s">
        <v>4</v>
      </c>
      <c r="F892" s="184" t="s">
        <v>32</v>
      </c>
      <c r="G892" s="189" t="s">
        <v>906</v>
      </c>
      <c r="H892" s="190" t="s">
        <v>907</v>
      </c>
      <c r="I892" s="26" t="s">
        <v>399</v>
      </c>
      <c r="J892" s="189">
        <v>158</v>
      </c>
      <c r="K892" s="164">
        <v>64.92</v>
      </c>
      <c r="L892" s="214">
        <v>10257.36</v>
      </c>
      <c r="M892" s="218" t="s">
        <v>378</v>
      </c>
      <c r="N892" s="204">
        <v>44735</v>
      </c>
      <c r="O892" s="211"/>
    </row>
    <row r="893" spans="1:15" ht="13.8" hidden="1" outlineLevel="1">
      <c r="A893" s="33">
        <v>928</v>
      </c>
      <c r="B893" s="192" t="s">
        <v>119</v>
      </c>
      <c r="C893" s="215">
        <v>44735</v>
      </c>
      <c r="D893" s="186" t="s">
        <v>599</v>
      </c>
      <c r="E893" s="186" t="s">
        <v>4</v>
      </c>
      <c r="F893" s="186" t="s">
        <v>32</v>
      </c>
      <c r="G893" s="192" t="s">
        <v>906</v>
      </c>
      <c r="H893" s="193" t="s">
        <v>907</v>
      </c>
      <c r="I893" s="76" t="s">
        <v>562</v>
      </c>
      <c r="J893" s="192">
        <v>67</v>
      </c>
      <c r="K893" s="166">
        <v>15.91</v>
      </c>
      <c r="L893" s="216">
        <v>1065.97</v>
      </c>
      <c r="M893" s="217" t="s">
        <v>378</v>
      </c>
      <c r="N893" s="205">
        <v>44736</v>
      </c>
      <c r="O893" s="212"/>
    </row>
    <row r="894" spans="1:15" ht="13.8" hidden="1" outlineLevel="1">
      <c r="A894" s="22">
        <v>929</v>
      </c>
      <c r="B894" s="189" t="s">
        <v>133</v>
      </c>
      <c r="C894" s="213">
        <v>44735</v>
      </c>
      <c r="D894" s="184" t="s">
        <v>599</v>
      </c>
      <c r="E894" s="184" t="s">
        <v>23</v>
      </c>
      <c r="F894" s="184" t="s">
        <v>21</v>
      </c>
      <c r="G894" s="189" t="s">
        <v>908</v>
      </c>
      <c r="H894" s="190" t="s">
        <v>909</v>
      </c>
      <c r="I894" s="26" t="s">
        <v>397</v>
      </c>
      <c r="J894" s="189">
        <v>1876</v>
      </c>
      <c r="K894" s="164">
        <v>19.059999999999999</v>
      </c>
      <c r="L894" s="214">
        <v>35756.559999999998</v>
      </c>
      <c r="M894" s="218" t="s">
        <v>378</v>
      </c>
      <c r="N894" s="204">
        <v>44737</v>
      </c>
      <c r="O894" s="211"/>
    </row>
    <row r="895" spans="1:15" ht="13.8" hidden="1" outlineLevel="1">
      <c r="A895" s="33">
        <v>930</v>
      </c>
      <c r="B895" s="192" t="s">
        <v>133</v>
      </c>
      <c r="C895" s="215">
        <v>44735</v>
      </c>
      <c r="D895" s="186" t="s">
        <v>599</v>
      </c>
      <c r="E895" s="186" t="s">
        <v>23</v>
      </c>
      <c r="F895" s="186" t="s">
        <v>21</v>
      </c>
      <c r="G895" s="192" t="s">
        <v>908</v>
      </c>
      <c r="H895" s="193" t="s">
        <v>909</v>
      </c>
      <c r="I895" s="37" t="s">
        <v>399</v>
      </c>
      <c r="J895" s="192">
        <v>959</v>
      </c>
      <c r="K895" s="166">
        <v>64.92</v>
      </c>
      <c r="L895" s="216">
        <v>62258.28</v>
      </c>
      <c r="M895" s="217" t="s">
        <v>378</v>
      </c>
      <c r="N895" s="205">
        <v>44738</v>
      </c>
      <c r="O895" s="212"/>
    </row>
    <row r="896" spans="1:15" ht="13.8" hidden="1" outlineLevel="1">
      <c r="A896" s="22">
        <v>931</v>
      </c>
      <c r="B896" s="189" t="s">
        <v>133</v>
      </c>
      <c r="C896" s="213">
        <v>44735</v>
      </c>
      <c r="D896" s="184" t="s">
        <v>599</v>
      </c>
      <c r="E896" s="184" t="s">
        <v>23</v>
      </c>
      <c r="F896" s="184" t="s">
        <v>21</v>
      </c>
      <c r="G896" s="189" t="s">
        <v>908</v>
      </c>
      <c r="H896" s="190" t="s">
        <v>909</v>
      </c>
      <c r="I896" s="71" t="s">
        <v>562</v>
      </c>
      <c r="J896" s="189">
        <v>234</v>
      </c>
      <c r="K896" s="164">
        <v>15.91</v>
      </c>
      <c r="L896" s="214">
        <v>3722.94</v>
      </c>
      <c r="M896" s="218" t="s">
        <v>378</v>
      </c>
      <c r="N896" s="204">
        <v>44739</v>
      </c>
      <c r="O896" s="211"/>
    </row>
    <row r="897" spans="1:15" ht="13.8" hidden="1" outlineLevel="1">
      <c r="A897" s="33">
        <v>932</v>
      </c>
      <c r="B897" s="192" t="s">
        <v>133</v>
      </c>
      <c r="C897" s="215">
        <v>44735</v>
      </c>
      <c r="D897" s="186" t="s">
        <v>599</v>
      </c>
      <c r="E897" s="186" t="s">
        <v>23</v>
      </c>
      <c r="F897" s="186" t="s">
        <v>21</v>
      </c>
      <c r="G897" s="192" t="s">
        <v>908</v>
      </c>
      <c r="H897" s="193" t="s">
        <v>909</v>
      </c>
      <c r="I897" s="37" t="s">
        <v>401</v>
      </c>
      <c r="J897" s="192">
        <v>120</v>
      </c>
      <c r="K897" s="166">
        <v>69.099999999999994</v>
      </c>
      <c r="L897" s="216">
        <v>8292</v>
      </c>
      <c r="M897" s="217" t="s">
        <v>378</v>
      </c>
      <c r="N897" s="205">
        <v>44740</v>
      </c>
      <c r="O897" s="212"/>
    </row>
    <row r="898" spans="1:15" ht="13.8" hidden="1" outlineLevel="1">
      <c r="A898" s="22">
        <v>933</v>
      </c>
      <c r="B898" s="189" t="s">
        <v>133</v>
      </c>
      <c r="C898" s="213">
        <v>44735</v>
      </c>
      <c r="D898" s="184" t="s">
        <v>599</v>
      </c>
      <c r="E898" s="184" t="s">
        <v>23</v>
      </c>
      <c r="F898" s="184" t="s">
        <v>21</v>
      </c>
      <c r="G898" s="189" t="s">
        <v>910</v>
      </c>
      <c r="H898" s="190" t="s">
        <v>911</v>
      </c>
      <c r="I898" s="26" t="s">
        <v>397</v>
      </c>
      <c r="J898" s="189">
        <v>470</v>
      </c>
      <c r="K898" s="164">
        <v>19.059999999999999</v>
      </c>
      <c r="L898" s="214">
        <v>8958.2000000000007</v>
      </c>
      <c r="M898" s="218" t="s">
        <v>378</v>
      </c>
      <c r="N898" s="204">
        <v>44741</v>
      </c>
      <c r="O898" s="211"/>
    </row>
    <row r="899" spans="1:15" ht="13.8" hidden="1" outlineLevel="1">
      <c r="A899" s="33">
        <v>934</v>
      </c>
      <c r="B899" s="192" t="s">
        <v>133</v>
      </c>
      <c r="C899" s="215">
        <v>44735</v>
      </c>
      <c r="D899" s="186" t="s">
        <v>599</v>
      </c>
      <c r="E899" s="186" t="s">
        <v>23</v>
      </c>
      <c r="F899" s="186" t="s">
        <v>21</v>
      </c>
      <c r="G899" s="192" t="s">
        <v>910</v>
      </c>
      <c r="H899" s="193" t="s">
        <v>911</v>
      </c>
      <c r="I899" s="37" t="s">
        <v>399</v>
      </c>
      <c r="J899" s="192">
        <v>43</v>
      </c>
      <c r="K899" s="166">
        <v>64.92</v>
      </c>
      <c r="L899" s="216">
        <v>2791.56</v>
      </c>
      <c r="M899" s="217" t="s">
        <v>378</v>
      </c>
      <c r="N899" s="205">
        <v>44742</v>
      </c>
      <c r="O899" s="212"/>
    </row>
    <row r="900" spans="1:15" ht="13.8" hidden="1" outlineLevel="1">
      <c r="A900" s="22">
        <v>935</v>
      </c>
      <c r="B900" s="189" t="s">
        <v>133</v>
      </c>
      <c r="C900" s="213">
        <v>44735</v>
      </c>
      <c r="D900" s="184" t="s">
        <v>599</v>
      </c>
      <c r="E900" s="184" t="s">
        <v>23</v>
      </c>
      <c r="F900" s="184" t="s">
        <v>21</v>
      </c>
      <c r="G900" s="189" t="s">
        <v>910</v>
      </c>
      <c r="H900" s="190" t="s">
        <v>911</v>
      </c>
      <c r="I900" s="71" t="s">
        <v>562</v>
      </c>
      <c r="J900" s="189">
        <v>58</v>
      </c>
      <c r="K900" s="164">
        <v>15.91</v>
      </c>
      <c r="L900" s="214">
        <v>922.78</v>
      </c>
      <c r="M900" s="218" t="s">
        <v>378</v>
      </c>
      <c r="N900" s="204">
        <v>44743</v>
      </c>
      <c r="O900" s="211"/>
    </row>
    <row r="901" spans="1:15" ht="13.8" hidden="1" outlineLevel="1">
      <c r="A901" s="33">
        <v>936</v>
      </c>
      <c r="B901" s="192" t="s">
        <v>133</v>
      </c>
      <c r="C901" s="215">
        <v>44735</v>
      </c>
      <c r="D901" s="186" t="s">
        <v>599</v>
      </c>
      <c r="E901" s="186" t="s">
        <v>23</v>
      </c>
      <c r="F901" s="186" t="s">
        <v>21</v>
      </c>
      <c r="G901" s="192" t="s">
        <v>910</v>
      </c>
      <c r="H901" s="193" t="s">
        <v>911</v>
      </c>
      <c r="I901" s="37" t="s">
        <v>401</v>
      </c>
      <c r="J901" s="192">
        <v>4</v>
      </c>
      <c r="K901" s="166">
        <v>69.099999999999994</v>
      </c>
      <c r="L901" s="216">
        <v>276.39999999999998</v>
      </c>
      <c r="M901" s="217" t="s">
        <v>378</v>
      </c>
      <c r="N901" s="205">
        <v>44744</v>
      </c>
      <c r="O901" s="212"/>
    </row>
    <row r="902" spans="1:15" ht="13.8" hidden="1" outlineLevel="1">
      <c r="A902" s="22">
        <v>937</v>
      </c>
      <c r="B902" s="189" t="s">
        <v>3</v>
      </c>
      <c r="C902" s="213">
        <v>44735</v>
      </c>
      <c r="D902" s="184" t="s">
        <v>599</v>
      </c>
      <c r="E902" s="184" t="s">
        <v>4</v>
      </c>
      <c r="F902" s="184" t="s">
        <v>32</v>
      </c>
      <c r="G902" s="189" t="s">
        <v>912</v>
      </c>
      <c r="H902" s="190" t="s">
        <v>913</v>
      </c>
      <c r="I902" s="26" t="s">
        <v>397</v>
      </c>
      <c r="J902" s="189">
        <v>189</v>
      </c>
      <c r="K902" s="164">
        <v>19.059999999999999</v>
      </c>
      <c r="L902" s="214">
        <v>3602.34</v>
      </c>
      <c r="M902" s="218" t="s">
        <v>378</v>
      </c>
      <c r="N902" s="204">
        <v>44745</v>
      </c>
      <c r="O902" s="211"/>
    </row>
    <row r="903" spans="1:15" ht="13.8" hidden="1" outlineLevel="1">
      <c r="A903" s="33">
        <v>938</v>
      </c>
      <c r="B903" s="192" t="s">
        <v>3</v>
      </c>
      <c r="C903" s="215">
        <v>44735</v>
      </c>
      <c r="D903" s="186" t="s">
        <v>599</v>
      </c>
      <c r="E903" s="186" t="s">
        <v>4</v>
      </c>
      <c r="F903" s="186" t="s">
        <v>32</v>
      </c>
      <c r="G903" s="192" t="s">
        <v>912</v>
      </c>
      <c r="H903" s="193" t="s">
        <v>913</v>
      </c>
      <c r="I903" s="37" t="s">
        <v>399</v>
      </c>
      <c r="J903" s="192">
        <v>231</v>
      </c>
      <c r="K903" s="166">
        <v>64.92</v>
      </c>
      <c r="L903" s="216">
        <v>14996.52</v>
      </c>
      <c r="M903" s="217" t="s">
        <v>378</v>
      </c>
      <c r="N903" s="205">
        <v>44746</v>
      </c>
      <c r="O903" s="212"/>
    </row>
    <row r="904" spans="1:15" ht="13.8" hidden="1" outlineLevel="1">
      <c r="A904" s="22">
        <v>939</v>
      </c>
      <c r="B904" s="189" t="s">
        <v>3</v>
      </c>
      <c r="C904" s="213">
        <v>44735</v>
      </c>
      <c r="D904" s="184" t="s">
        <v>599</v>
      </c>
      <c r="E904" s="184" t="s">
        <v>4</v>
      </c>
      <c r="F904" s="184" t="s">
        <v>32</v>
      </c>
      <c r="G904" s="189" t="s">
        <v>912</v>
      </c>
      <c r="H904" s="190" t="s">
        <v>913</v>
      </c>
      <c r="I904" s="26" t="s">
        <v>401</v>
      </c>
      <c r="J904" s="189">
        <v>30</v>
      </c>
      <c r="K904" s="164">
        <v>69.099999999999994</v>
      </c>
      <c r="L904" s="214">
        <v>2073</v>
      </c>
      <c r="M904" s="218" t="s">
        <v>378</v>
      </c>
      <c r="N904" s="204">
        <v>44747</v>
      </c>
      <c r="O904" s="211"/>
    </row>
    <row r="905" spans="1:15" ht="13.8" hidden="1" outlineLevel="1">
      <c r="A905" s="33">
        <v>940</v>
      </c>
      <c r="B905" s="192" t="s">
        <v>119</v>
      </c>
      <c r="C905" s="215">
        <v>44735</v>
      </c>
      <c r="D905" s="186" t="s">
        <v>599</v>
      </c>
      <c r="E905" s="186" t="s">
        <v>4</v>
      </c>
      <c r="F905" s="186" t="s">
        <v>32</v>
      </c>
      <c r="G905" s="192" t="s">
        <v>914</v>
      </c>
      <c r="H905" s="193" t="s">
        <v>915</v>
      </c>
      <c r="I905" s="37" t="s">
        <v>397</v>
      </c>
      <c r="J905" s="192">
        <v>214</v>
      </c>
      <c r="K905" s="166">
        <v>19.059999999999999</v>
      </c>
      <c r="L905" s="216">
        <v>4078.84</v>
      </c>
      <c r="M905" s="217" t="s">
        <v>378</v>
      </c>
      <c r="N905" s="205">
        <v>44748</v>
      </c>
      <c r="O905" s="212"/>
    </row>
    <row r="906" spans="1:15" ht="13.8" hidden="1" outlineLevel="1">
      <c r="A906" s="22">
        <v>941</v>
      </c>
      <c r="B906" s="189" t="s">
        <v>119</v>
      </c>
      <c r="C906" s="213">
        <v>44735</v>
      </c>
      <c r="D906" s="184" t="s">
        <v>599</v>
      </c>
      <c r="E906" s="184" t="s">
        <v>4</v>
      </c>
      <c r="F906" s="184" t="s">
        <v>32</v>
      </c>
      <c r="G906" s="189" t="s">
        <v>914</v>
      </c>
      <c r="H906" s="190" t="s">
        <v>915</v>
      </c>
      <c r="I906" s="26" t="s">
        <v>399</v>
      </c>
      <c r="J906" s="189">
        <v>80</v>
      </c>
      <c r="K906" s="164">
        <v>64.92</v>
      </c>
      <c r="L906" s="214">
        <v>5193.6000000000004</v>
      </c>
      <c r="M906" s="218" t="s">
        <v>378</v>
      </c>
      <c r="N906" s="204">
        <v>44749</v>
      </c>
      <c r="O906" s="211"/>
    </row>
    <row r="907" spans="1:15" ht="13.8" hidden="1" outlineLevel="1">
      <c r="A907" s="33">
        <v>942</v>
      </c>
      <c r="B907" s="192" t="s">
        <v>314</v>
      </c>
      <c r="C907" s="215">
        <v>44735</v>
      </c>
      <c r="D907" s="186" t="s">
        <v>599</v>
      </c>
      <c r="E907" s="186" t="s">
        <v>48</v>
      </c>
      <c r="F907" s="186" t="s">
        <v>53</v>
      </c>
      <c r="G907" s="192" t="s">
        <v>916</v>
      </c>
      <c r="H907" s="193" t="s">
        <v>917</v>
      </c>
      <c r="I907" s="37" t="s">
        <v>397</v>
      </c>
      <c r="J907" s="192">
        <v>1292</v>
      </c>
      <c r="K907" s="166">
        <v>19.059999999999999</v>
      </c>
      <c r="L907" s="216">
        <v>24625.52</v>
      </c>
      <c r="M907" s="217" t="s">
        <v>378</v>
      </c>
      <c r="N907" s="205">
        <v>44750</v>
      </c>
      <c r="O907" s="212"/>
    </row>
    <row r="908" spans="1:15" ht="13.8" hidden="1" outlineLevel="1">
      <c r="A908" s="22">
        <v>943</v>
      </c>
      <c r="B908" s="189" t="s">
        <v>314</v>
      </c>
      <c r="C908" s="213">
        <v>44735</v>
      </c>
      <c r="D908" s="184" t="s">
        <v>599</v>
      </c>
      <c r="E908" s="184" t="s">
        <v>48</v>
      </c>
      <c r="F908" s="184" t="s">
        <v>53</v>
      </c>
      <c r="G908" s="189" t="s">
        <v>916</v>
      </c>
      <c r="H908" s="190" t="s">
        <v>917</v>
      </c>
      <c r="I908" s="26" t="s">
        <v>399</v>
      </c>
      <c r="J908" s="189">
        <v>217</v>
      </c>
      <c r="K908" s="164">
        <v>64.92</v>
      </c>
      <c r="L908" s="214">
        <v>14087.64</v>
      </c>
      <c r="M908" s="218" t="s">
        <v>378</v>
      </c>
      <c r="N908" s="204">
        <v>44751</v>
      </c>
      <c r="O908" s="211"/>
    </row>
    <row r="909" spans="1:15" ht="13.8" hidden="1" outlineLevel="1">
      <c r="A909" s="33">
        <v>944</v>
      </c>
      <c r="B909" s="192" t="s">
        <v>348</v>
      </c>
      <c r="C909" s="215">
        <v>44735</v>
      </c>
      <c r="D909" s="186" t="s">
        <v>599</v>
      </c>
      <c r="E909" s="186" t="s">
        <v>4</v>
      </c>
      <c r="F909" s="186" t="s">
        <v>32</v>
      </c>
      <c r="G909" s="192" t="s">
        <v>918</v>
      </c>
      <c r="H909" s="193" t="s">
        <v>919</v>
      </c>
      <c r="I909" s="37" t="s">
        <v>397</v>
      </c>
      <c r="J909" s="192">
        <v>150</v>
      </c>
      <c r="K909" s="166">
        <v>19.059999999999999</v>
      </c>
      <c r="L909" s="216">
        <v>2859</v>
      </c>
      <c r="M909" s="217" t="s">
        <v>378</v>
      </c>
      <c r="N909" s="205">
        <v>44752</v>
      </c>
      <c r="O909" s="212"/>
    </row>
    <row r="910" spans="1:15" ht="13.8" hidden="1" outlineLevel="1">
      <c r="A910" s="22">
        <v>945</v>
      </c>
      <c r="B910" s="189" t="s">
        <v>348</v>
      </c>
      <c r="C910" s="219">
        <v>44735</v>
      </c>
      <c r="D910" s="184" t="s">
        <v>599</v>
      </c>
      <c r="E910" s="184" t="s">
        <v>4</v>
      </c>
      <c r="F910" s="184" t="s">
        <v>32</v>
      </c>
      <c r="G910" s="189" t="s">
        <v>918</v>
      </c>
      <c r="H910" s="190" t="s">
        <v>919</v>
      </c>
      <c r="I910" s="26" t="s">
        <v>399</v>
      </c>
      <c r="J910" s="189">
        <v>210</v>
      </c>
      <c r="K910" s="164">
        <v>64.92</v>
      </c>
      <c r="L910" s="214">
        <v>13633.2</v>
      </c>
      <c r="M910" s="218" t="s">
        <v>378</v>
      </c>
      <c r="N910" s="204">
        <v>44753</v>
      </c>
      <c r="O910" s="211"/>
    </row>
    <row r="911" spans="1:15" ht="13.8" hidden="1" outlineLevel="1">
      <c r="A911" s="33">
        <v>946</v>
      </c>
      <c r="B911" s="192" t="s">
        <v>348</v>
      </c>
      <c r="C911" s="220">
        <v>44735</v>
      </c>
      <c r="D911" s="186" t="s">
        <v>599</v>
      </c>
      <c r="E911" s="186" t="s">
        <v>4</v>
      </c>
      <c r="F911" s="186" t="s">
        <v>32</v>
      </c>
      <c r="G911" s="192" t="s">
        <v>918</v>
      </c>
      <c r="H911" s="193" t="s">
        <v>919</v>
      </c>
      <c r="I911" s="37" t="s">
        <v>401</v>
      </c>
      <c r="J911" s="192">
        <v>46</v>
      </c>
      <c r="K911" s="166">
        <v>69.099999999999994</v>
      </c>
      <c r="L911" s="216">
        <v>3178.6</v>
      </c>
      <c r="M911" s="217" t="s">
        <v>378</v>
      </c>
      <c r="N911" s="205">
        <v>44754</v>
      </c>
      <c r="O911" s="212"/>
    </row>
    <row r="912" spans="1:15" ht="13.8" hidden="1" outlineLevel="1">
      <c r="A912" s="22">
        <v>947</v>
      </c>
      <c r="B912" s="189" t="s">
        <v>169</v>
      </c>
      <c r="C912" s="219">
        <v>44735</v>
      </c>
      <c r="D912" s="184" t="s">
        <v>599</v>
      </c>
      <c r="E912" s="184" t="s">
        <v>19</v>
      </c>
      <c r="F912" s="184" t="s">
        <v>46</v>
      </c>
      <c r="G912" s="189" t="s">
        <v>920</v>
      </c>
      <c r="H912" s="190" t="s">
        <v>921</v>
      </c>
      <c r="I912" s="26" t="s">
        <v>397</v>
      </c>
      <c r="J912" s="189">
        <v>1726</v>
      </c>
      <c r="K912" s="164">
        <v>19.059999999999999</v>
      </c>
      <c r="L912" s="214">
        <v>32897.56</v>
      </c>
      <c r="M912" s="218" t="s">
        <v>378</v>
      </c>
      <c r="N912" s="204">
        <v>44755</v>
      </c>
      <c r="O912" s="211"/>
    </row>
    <row r="913" spans="1:15" ht="13.8" hidden="1" outlineLevel="1">
      <c r="A913" s="33">
        <v>948</v>
      </c>
      <c r="B913" s="192" t="s">
        <v>169</v>
      </c>
      <c r="C913" s="220">
        <v>44735</v>
      </c>
      <c r="D913" s="186" t="s">
        <v>599</v>
      </c>
      <c r="E913" s="186" t="s">
        <v>19</v>
      </c>
      <c r="F913" s="186" t="s">
        <v>46</v>
      </c>
      <c r="G913" s="192" t="s">
        <v>920</v>
      </c>
      <c r="H913" s="193" t="s">
        <v>921</v>
      </c>
      <c r="I913" s="37" t="s">
        <v>399</v>
      </c>
      <c r="J913" s="192">
        <v>218</v>
      </c>
      <c r="K913" s="166">
        <v>64.92</v>
      </c>
      <c r="L913" s="216">
        <v>14152.56</v>
      </c>
      <c r="M913" s="217" t="s">
        <v>378</v>
      </c>
      <c r="N913" s="205">
        <v>44756</v>
      </c>
      <c r="O913" s="212"/>
    </row>
    <row r="914" spans="1:15" ht="13.8" hidden="1" outlineLevel="1">
      <c r="A914" s="22">
        <v>949</v>
      </c>
      <c r="B914" s="189" t="s">
        <v>169</v>
      </c>
      <c r="C914" s="219">
        <v>44735</v>
      </c>
      <c r="D914" s="184" t="s">
        <v>599</v>
      </c>
      <c r="E914" s="184" t="s">
        <v>19</v>
      </c>
      <c r="F914" s="184" t="s">
        <v>46</v>
      </c>
      <c r="G914" s="189" t="s">
        <v>920</v>
      </c>
      <c r="H914" s="190" t="s">
        <v>921</v>
      </c>
      <c r="I914" s="71" t="s">
        <v>562</v>
      </c>
      <c r="J914" s="189">
        <v>229</v>
      </c>
      <c r="K914" s="164">
        <v>15.91</v>
      </c>
      <c r="L914" s="214">
        <v>3643.39</v>
      </c>
      <c r="M914" s="218" t="s">
        <v>378</v>
      </c>
      <c r="N914" s="204">
        <v>44757</v>
      </c>
      <c r="O914" s="211"/>
    </row>
    <row r="915" spans="1:15" ht="13.8" hidden="1" outlineLevel="1">
      <c r="A915" s="33">
        <v>950</v>
      </c>
      <c r="B915" s="192" t="s">
        <v>169</v>
      </c>
      <c r="C915" s="220">
        <v>44735</v>
      </c>
      <c r="D915" s="186" t="s">
        <v>599</v>
      </c>
      <c r="E915" s="186" t="s">
        <v>19</v>
      </c>
      <c r="F915" s="186" t="s">
        <v>46</v>
      </c>
      <c r="G915" s="192" t="s">
        <v>920</v>
      </c>
      <c r="H915" s="193" t="s">
        <v>921</v>
      </c>
      <c r="I915" s="37" t="s">
        <v>401</v>
      </c>
      <c r="J915" s="192">
        <v>30</v>
      </c>
      <c r="K915" s="166">
        <v>69.099999999999994</v>
      </c>
      <c r="L915" s="216">
        <v>2073</v>
      </c>
      <c r="M915" s="217" t="s">
        <v>378</v>
      </c>
      <c r="N915" s="205">
        <v>44758</v>
      </c>
      <c r="O915" s="212"/>
    </row>
    <row r="916" spans="1:15" ht="13.8" hidden="1" outlineLevel="1">
      <c r="A916" s="22">
        <v>951</v>
      </c>
      <c r="B916" s="189" t="s">
        <v>169</v>
      </c>
      <c r="C916" s="219">
        <v>44735</v>
      </c>
      <c r="D916" s="184" t="s">
        <v>599</v>
      </c>
      <c r="E916" s="184" t="s">
        <v>19</v>
      </c>
      <c r="F916" s="184" t="s">
        <v>46</v>
      </c>
      <c r="G916" s="189" t="s">
        <v>922</v>
      </c>
      <c r="H916" s="190" t="s">
        <v>923</v>
      </c>
      <c r="I916" s="26" t="s">
        <v>397</v>
      </c>
      <c r="J916" s="189">
        <v>398</v>
      </c>
      <c r="K916" s="164">
        <v>19.059999999999999</v>
      </c>
      <c r="L916" s="214">
        <v>7585.88</v>
      </c>
      <c r="M916" s="218" t="s">
        <v>378</v>
      </c>
      <c r="N916" s="204">
        <v>44759</v>
      </c>
      <c r="O916" s="211"/>
    </row>
    <row r="917" spans="1:15" ht="13.8" hidden="1" outlineLevel="1">
      <c r="A917" s="33">
        <v>952</v>
      </c>
      <c r="B917" s="192" t="s">
        <v>169</v>
      </c>
      <c r="C917" s="220">
        <v>44735</v>
      </c>
      <c r="D917" s="186" t="s">
        <v>599</v>
      </c>
      <c r="E917" s="186" t="s">
        <v>19</v>
      </c>
      <c r="F917" s="186" t="s">
        <v>46</v>
      </c>
      <c r="G917" s="192" t="s">
        <v>922</v>
      </c>
      <c r="H917" s="193" t="s">
        <v>923</v>
      </c>
      <c r="I917" s="37" t="s">
        <v>399</v>
      </c>
      <c r="J917" s="192">
        <v>65</v>
      </c>
      <c r="K917" s="166">
        <v>64.92</v>
      </c>
      <c r="L917" s="216">
        <v>4219.8</v>
      </c>
      <c r="M917" s="217" t="s">
        <v>378</v>
      </c>
      <c r="N917" s="205">
        <v>44760</v>
      </c>
      <c r="O917" s="212"/>
    </row>
    <row r="918" spans="1:15" ht="13.8" hidden="1" outlineLevel="1">
      <c r="A918" s="22">
        <v>953</v>
      </c>
      <c r="B918" s="189" t="s">
        <v>169</v>
      </c>
      <c r="C918" s="219">
        <v>44735</v>
      </c>
      <c r="D918" s="184" t="s">
        <v>599</v>
      </c>
      <c r="E918" s="184" t="s">
        <v>19</v>
      </c>
      <c r="F918" s="184" t="s">
        <v>46</v>
      </c>
      <c r="G918" s="189" t="s">
        <v>922</v>
      </c>
      <c r="H918" s="190" t="s">
        <v>923</v>
      </c>
      <c r="I918" s="71" t="s">
        <v>562</v>
      </c>
      <c r="J918" s="189">
        <v>20</v>
      </c>
      <c r="K918" s="164">
        <v>15.91</v>
      </c>
      <c r="L918" s="214">
        <v>318.2</v>
      </c>
      <c r="M918" s="218" t="s">
        <v>378</v>
      </c>
      <c r="N918" s="204">
        <v>44761</v>
      </c>
      <c r="O918" s="211"/>
    </row>
    <row r="919" spans="1:15" ht="13.8" hidden="1" outlineLevel="1">
      <c r="A919" s="33">
        <v>954</v>
      </c>
      <c r="B919" s="192" t="s">
        <v>169</v>
      </c>
      <c r="C919" s="220">
        <v>44735</v>
      </c>
      <c r="D919" s="186" t="s">
        <v>599</v>
      </c>
      <c r="E919" s="186" t="s">
        <v>19</v>
      </c>
      <c r="F919" s="186" t="s">
        <v>46</v>
      </c>
      <c r="G919" s="192" t="s">
        <v>922</v>
      </c>
      <c r="H919" s="193" t="s">
        <v>923</v>
      </c>
      <c r="I919" s="37" t="s">
        <v>401</v>
      </c>
      <c r="J919" s="192">
        <v>3</v>
      </c>
      <c r="K919" s="166">
        <v>69.099999999999994</v>
      </c>
      <c r="L919" s="216">
        <v>207.3</v>
      </c>
      <c r="M919" s="217" t="s">
        <v>378</v>
      </c>
      <c r="N919" s="205">
        <v>44762</v>
      </c>
      <c r="O919" s="212"/>
    </row>
    <row r="920" spans="1:15" ht="13.8" hidden="1" outlineLevel="1">
      <c r="A920" s="22">
        <v>955</v>
      </c>
      <c r="B920" s="189" t="s">
        <v>169</v>
      </c>
      <c r="C920" s="219">
        <v>44735</v>
      </c>
      <c r="D920" s="184" t="s">
        <v>599</v>
      </c>
      <c r="E920" s="184" t="s">
        <v>19</v>
      </c>
      <c r="F920" s="184" t="s">
        <v>46</v>
      </c>
      <c r="G920" s="189" t="s">
        <v>924</v>
      </c>
      <c r="H920" s="190" t="s">
        <v>925</v>
      </c>
      <c r="I920" s="26" t="s">
        <v>404</v>
      </c>
      <c r="J920" s="189">
        <v>10</v>
      </c>
      <c r="K920" s="164">
        <v>259.7</v>
      </c>
      <c r="L920" s="214">
        <v>2597</v>
      </c>
      <c r="M920" s="218" t="s">
        <v>403</v>
      </c>
      <c r="N920" s="204">
        <v>44763</v>
      </c>
      <c r="O920" s="211"/>
    </row>
    <row r="921" spans="1:15" ht="13.8" hidden="1" outlineLevel="1">
      <c r="A921" s="33">
        <v>956</v>
      </c>
      <c r="B921" s="192" t="s">
        <v>169</v>
      </c>
      <c r="C921" s="220">
        <v>44735</v>
      </c>
      <c r="D921" s="186" t="s">
        <v>599</v>
      </c>
      <c r="E921" s="186" t="s">
        <v>19</v>
      </c>
      <c r="F921" s="186" t="s">
        <v>46</v>
      </c>
      <c r="G921" s="192" t="s">
        <v>924</v>
      </c>
      <c r="H921" s="193" t="s">
        <v>925</v>
      </c>
      <c r="I921" s="37" t="s">
        <v>402</v>
      </c>
      <c r="J921" s="192">
        <v>9</v>
      </c>
      <c r="K921" s="166">
        <v>152.49</v>
      </c>
      <c r="L921" s="216">
        <v>1372.41</v>
      </c>
      <c r="M921" s="217" t="s">
        <v>403</v>
      </c>
      <c r="N921" s="205">
        <v>44764</v>
      </c>
      <c r="O921" s="212"/>
    </row>
    <row r="922" spans="1:15" ht="13.8" hidden="1" outlineLevel="1">
      <c r="A922" s="22">
        <v>957</v>
      </c>
      <c r="B922" s="189" t="s">
        <v>169</v>
      </c>
      <c r="C922" s="219">
        <v>44735</v>
      </c>
      <c r="D922" s="184" t="s">
        <v>599</v>
      </c>
      <c r="E922" s="184" t="s">
        <v>19</v>
      </c>
      <c r="F922" s="184" t="s">
        <v>46</v>
      </c>
      <c r="G922" s="189" t="s">
        <v>924</v>
      </c>
      <c r="H922" s="190" t="s">
        <v>925</v>
      </c>
      <c r="I922" s="26" t="s">
        <v>405</v>
      </c>
      <c r="J922" s="208">
        <v>35</v>
      </c>
      <c r="K922" s="164">
        <v>434.8</v>
      </c>
      <c r="L922" s="214">
        <v>18261.599999999999</v>
      </c>
      <c r="M922" s="218" t="s">
        <v>403</v>
      </c>
      <c r="N922" s="204">
        <v>44765</v>
      </c>
      <c r="O922" s="211"/>
    </row>
    <row r="923" spans="1:15" ht="13.8" hidden="1" outlineLevel="1">
      <c r="A923" s="33">
        <v>958</v>
      </c>
      <c r="B923" s="192" t="s">
        <v>169</v>
      </c>
      <c r="C923" s="220">
        <v>44735</v>
      </c>
      <c r="D923" s="186" t="s">
        <v>599</v>
      </c>
      <c r="E923" s="186" t="s">
        <v>19</v>
      </c>
      <c r="F923" s="186" t="s">
        <v>46</v>
      </c>
      <c r="G923" s="208" t="s">
        <v>924</v>
      </c>
      <c r="H923" s="193" t="s">
        <v>925</v>
      </c>
      <c r="I923" s="37" t="s">
        <v>406</v>
      </c>
      <c r="J923" s="192">
        <v>33</v>
      </c>
      <c r="K923" s="166">
        <v>173.6</v>
      </c>
      <c r="L923" s="216">
        <v>5728.8</v>
      </c>
      <c r="M923" s="217" t="s">
        <v>403</v>
      </c>
      <c r="N923" s="205">
        <v>44766</v>
      </c>
      <c r="O923" s="212"/>
    </row>
    <row r="924" spans="1:15" ht="13.8" hidden="1" outlineLevel="1">
      <c r="A924" s="22">
        <v>959</v>
      </c>
      <c r="B924" s="189" t="s">
        <v>169</v>
      </c>
      <c r="C924" s="219">
        <v>44735</v>
      </c>
      <c r="D924" s="184" t="s">
        <v>599</v>
      </c>
      <c r="E924" s="184" t="s">
        <v>19</v>
      </c>
      <c r="F924" s="184" t="s">
        <v>46</v>
      </c>
      <c r="G924" s="189" t="s">
        <v>926</v>
      </c>
      <c r="H924" s="190" t="s">
        <v>927</v>
      </c>
      <c r="I924" s="26" t="s">
        <v>404</v>
      </c>
      <c r="J924" s="189">
        <v>3</v>
      </c>
      <c r="K924" s="164">
        <v>259.7</v>
      </c>
      <c r="L924" s="214">
        <v>779.1</v>
      </c>
      <c r="M924" s="218" t="s">
        <v>403</v>
      </c>
      <c r="N924" s="204">
        <v>44767</v>
      </c>
      <c r="O924" s="211"/>
    </row>
    <row r="925" spans="1:15" ht="13.8" hidden="1" outlineLevel="1">
      <c r="A925" s="33">
        <v>960</v>
      </c>
      <c r="B925" s="192" t="s">
        <v>169</v>
      </c>
      <c r="C925" s="220">
        <v>44735</v>
      </c>
      <c r="D925" s="186" t="s">
        <v>599</v>
      </c>
      <c r="E925" s="186" t="s">
        <v>19</v>
      </c>
      <c r="F925" s="186" t="s">
        <v>46</v>
      </c>
      <c r="G925" s="192" t="s">
        <v>926</v>
      </c>
      <c r="H925" s="193" t="s">
        <v>927</v>
      </c>
      <c r="I925" s="37" t="s">
        <v>405</v>
      </c>
      <c r="J925" s="192">
        <v>7</v>
      </c>
      <c r="K925" s="166">
        <v>434.8</v>
      </c>
      <c r="L925" s="216">
        <v>3043.6</v>
      </c>
      <c r="M925" s="217" t="s">
        <v>403</v>
      </c>
      <c r="N925" s="205">
        <v>44768</v>
      </c>
      <c r="O925" s="212"/>
    </row>
    <row r="926" spans="1:15" ht="13.8" hidden="1" outlineLevel="1">
      <c r="A926" s="22">
        <v>961</v>
      </c>
      <c r="B926" s="189" t="s">
        <v>169</v>
      </c>
      <c r="C926" s="219">
        <v>44735</v>
      </c>
      <c r="D926" s="184" t="s">
        <v>599</v>
      </c>
      <c r="E926" s="184" t="s">
        <v>19</v>
      </c>
      <c r="F926" s="184" t="s">
        <v>46</v>
      </c>
      <c r="G926" s="189" t="s">
        <v>926</v>
      </c>
      <c r="H926" s="190" t="s">
        <v>927</v>
      </c>
      <c r="I926" s="26" t="s">
        <v>406</v>
      </c>
      <c r="J926" s="189">
        <v>3</v>
      </c>
      <c r="K926" s="164">
        <v>173.6</v>
      </c>
      <c r="L926" s="214">
        <v>520.79999999999995</v>
      </c>
      <c r="M926" s="218" t="s">
        <v>403</v>
      </c>
      <c r="N926" s="204">
        <v>44769</v>
      </c>
      <c r="O926" s="211"/>
    </row>
    <row r="927" spans="1:15" ht="13.8" hidden="1" outlineLevel="1">
      <c r="A927" s="33">
        <v>962</v>
      </c>
      <c r="B927" s="192" t="s">
        <v>229</v>
      </c>
      <c r="C927" s="220">
        <v>44735</v>
      </c>
      <c r="D927" s="186" t="s">
        <v>599</v>
      </c>
      <c r="E927" s="186" t="s">
        <v>4</v>
      </c>
      <c r="F927" s="186" t="s">
        <v>32</v>
      </c>
      <c r="G927" s="192" t="s">
        <v>928</v>
      </c>
      <c r="H927" s="193" t="s">
        <v>929</v>
      </c>
      <c r="I927" s="37" t="s">
        <v>399</v>
      </c>
      <c r="J927" s="192">
        <v>552</v>
      </c>
      <c r="K927" s="166">
        <v>64.92</v>
      </c>
      <c r="L927" s="216">
        <v>35835.839999999997</v>
      </c>
      <c r="M927" s="217" t="s">
        <v>378</v>
      </c>
      <c r="N927" s="205">
        <v>44770</v>
      </c>
      <c r="O927" s="212"/>
    </row>
    <row r="928" spans="1:15" ht="13.8" hidden="1" outlineLevel="1">
      <c r="A928" s="22">
        <v>963</v>
      </c>
      <c r="B928" s="189" t="s">
        <v>229</v>
      </c>
      <c r="C928" s="219">
        <v>44735</v>
      </c>
      <c r="D928" s="184" t="s">
        <v>599</v>
      </c>
      <c r="E928" s="184" t="s">
        <v>4</v>
      </c>
      <c r="F928" s="184" t="s">
        <v>32</v>
      </c>
      <c r="G928" s="189" t="s">
        <v>928</v>
      </c>
      <c r="H928" s="190" t="s">
        <v>929</v>
      </c>
      <c r="I928" s="26" t="s">
        <v>401</v>
      </c>
      <c r="J928" s="189">
        <v>70</v>
      </c>
      <c r="K928" s="164">
        <v>69.099999999999994</v>
      </c>
      <c r="L928" s="214">
        <v>4837</v>
      </c>
      <c r="M928" s="218" t="s">
        <v>378</v>
      </c>
      <c r="N928" s="204">
        <v>44771</v>
      </c>
      <c r="O928" s="211"/>
    </row>
    <row r="929" spans="1:15" ht="13.8" hidden="1" outlineLevel="1">
      <c r="A929" s="33">
        <v>964</v>
      </c>
      <c r="B929" s="192" t="s">
        <v>229</v>
      </c>
      <c r="C929" s="220">
        <v>44735</v>
      </c>
      <c r="D929" s="186" t="s">
        <v>599</v>
      </c>
      <c r="E929" s="186" t="s">
        <v>4</v>
      </c>
      <c r="F929" s="186" t="s">
        <v>32</v>
      </c>
      <c r="G929" s="192" t="s">
        <v>928</v>
      </c>
      <c r="H929" s="193" t="s">
        <v>930</v>
      </c>
      <c r="I929" s="37" t="s">
        <v>404</v>
      </c>
      <c r="J929" s="192">
        <v>10</v>
      </c>
      <c r="K929" s="166">
        <v>259.7</v>
      </c>
      <c r="L929" s="216">
        <v>2597</v>
      </c>
      <c r="M929" s="217" t="s">
        <v>403</v>
      </c>
      <c r="N929" s="205">
        <v>44772</v>
      </c>
      <c r="O929" s="212"/>
    </row>
    <row r="930" spans="1:15" ht="13.8" hidden="1" outlineLevel="1">
      <c r="A930" s="22">
        <v>965</v>
      </c>
      <c r="B930" s="189" t="s">
        <v>229</v>
      </c>
      <c r="C930" s="219">
        <v>44735</v>
      </c>
      <c r="D930" s="184" t="s">
        <v>599</v>
      </c>
      <c r="E930" s="184" t="s">
        <v>4</v>
      </c>
      <c r="F930" s="184" t="s">
        <v>32</v>
      </c>
      <c r="G930" s="189" t="s">
        <v>928</v>
      </c>
      <c r="H930" s="207" t="s">
        <v>930</v>
      </c>
      <c r="I930" s="26" t="s">
        <v>405</v>
      </c>
      <c r="J930" s="189">
        <v>30</v>
      </c>
      <c r="K930" s="164">
        <v>434.8</v>
      </c>
      <c r="L930" s="214">
        <v>13044</v>
      </c>
      <c r="M930" s="218" t="s">
        <v>403</v>
      </c>
      <c r="N930" s="204">
        <v>44773</v>
      </c>
      <c r="O930" s="211"/>
    </row>
    <row r="931" spans="1:15" ht="13.8" hidden="1" outlineLevel="1">
      <c r="A931" s="33">
        <v>966</v>
      </c>
      <c r="B931" s="192" t="s">
        <v>229</v>
      </c>
      <c r="C931" s="220">
        <v>44735</v>
      </c>
      <c r="D931" s="186" t="s">
        <v>599</v>
      </c>
      <c r="E931" s="186" t="s">
        <v>4</v>
      </c>
      <c r="F931" s="186" t="s">
        <v>32</v>
      </c>
      <c r="G931" s="192" t="s">
        <v>928</v>
      </c>
      <c r="H931" s="207" t="s">
        <v>930</v>
      </c>
      <c r="I931" s="37" t="s">
        <v>406</v>
      </c>
      <c r="J931" s="192">
        <v>30</v>
      </c>
      <c r="K931" s="166">
        <v>173.6</v>
      </c>
      <c r="L931" s="216">
        <v>5208</v>
      </c>
      <c r="M931" s="217" t="s">
        <v>403</v>
      </c>
      <c r="N931" s="205">
        <v>44773</v>
      </c>
      <c r="O931" s="212"/>
    </row>
    <row r="932" spans="1:15" ht="13.8" hidden="1" outlineLevel="1">
      <c r="A932" s="22">
        <v>967</v>
      </c>
      <c r="B932" s="189" t="s">
        <v>274</v>
      </c>
      <c r="C932" s="213">
        <v>44560</v>
      </c>
      <c r="D932" s="189" t="s">
        <v>372</v>
      </c>
      <c r="E932" s="184" t="s">
        <v>41</v>
      </c>
      <c r="F932" s="184" t="s">
        <v>63</v>
      </c>
      <c r="G932" s="189" t="s">
        <v>931</v>
      </c>
      <c r="H932" s="190" t="s">
        <v>932</v>
      </c>
      <c r="I932" s="26" t="s">
        <v>385</v>
      </c>
      <c r="J932" s="189">
        <v>3</v>
      </c>
      <c r="K932" s="164">
        <v>9586.34</v>
      </c>
      <c r="L932" s="214">
        <v>28759.02</v>
      </c>
      <c r="M932" s="218" t="s">
        <v>378</v>
      </c>
      <c r="N932" s="204">
        <v>44773</v>
      </c>
      <c r="O932" s="211"/>
    </row>
    <row r="933" spans="1:15" ht="13.8" hidden="1" outlineLevel="1">
      <c r="A933" s="33">
        <v>968</v>
      </c>
      <c r="B933" s="192" t="s">
        <v>252</v>
      </c>
      <c r="C933" s="215">
        <v>44783</v>
      </c>
      <c r="D933" s="192" t="s">
        <v>599</v>
      </c>
      <c r="E933" s="186" t="s">
        <v>8</v>
      </c>
      <c r="F933" s="186" t="s">
        <v>75</v>
      </c>
      <c r="G933" s="192" t="s">
        <v>933</v>
      </c>
      <c r="H933" s="221" t="s">
        <v>934</v>
      </c>
      <c r="I933" s="37" t="s">
        <v>397</v>
      </c>
      <c r="J933" s="192">
        <v>565</v>
      </c>
      <c r="K933" s="166">
        <v>19.059999999999999</v>
      </c>
      <c r="L933" s="216">
        <v>10768.9</v>
      </c>
      <c r="M933" s="217" t="s">
        <v>378</v>
      </c>
      <c r="N933" s="205">
        <v>44775</v>
      </c>
      <c r="O933" s="212"/>
    </row>
    <row r="934" spans="1:15" ht="13.8" hidden="1" outlineLevel="1">
      <c r="A934" s="22">
        <v>969</v>
      </c>
      <c r="B934" s="189" t="s">
        <v>252</v>
      </c>
      <c r="C934" s="213">
        <v>44783</v>
      </c>
      <c r="D934" s="189" t="s">
        <v>599</v>
      </c>
      <c r="E934" s="184" t="s">
        <v>8</v>
      </c>
      <c r="F934" s="184" t="s">
        <v>75</v>
      </c>
      <c r="G934" s="189" t="s">
        <v>933</v>
      </c>
      <c r="H934" s="209" t="s">
        <v>934</v>
      </c>
      <c r="I934" s="26" t="s">
        <v>399</v>
      </c>
      <c r="J934" s="189">
        <v>14</v>
      </c>
      <c r="K934" s="164">
        <v>64.92</v>
      </c>
      <c r="L934" s="214">
        <v>908.88</v>
      </c>
      <c r="M934" s="218" t="s">
        <v>378</v>
      </c>
      <c r="N934" s="204">
        <v>44776</v>
      </c>
      <c r="O934" s="211"/>
    </row>
    <row r="935" spans="1:15" ht="13.8" hidden="1" outlineLevel="1">
      <c r="A935" s="33">
        <v>970</v>
      </c>
      <c r="B935" s="192" t="s">
        <v>7</v>
      </c>
      <c r="C935" s="215">
        <v>44783</v>
      </c>
      <c r="D935" s="192" t="s">
        <v>599</v>
      </c>
      <c r="E935" s="186" t="s">
        <v>8</v>
      </c>
      <c r="F935" s="186" t="s">
        <v>75</v>
      </c>
      <c r="G935" s="192" t="s">
        <v>935</v>
      </c>
      <c r="H935" s="221" t="s">
        <v>936</v>
      </c>
      <c r="I935" s="37" t="s">
        <v>397</v>
      </c>
      <c r="J935" s="192">
        <v>650</v>
      </c>
      <c r="K935" s="166">
        <v>19.059999999999999</v>
      </c>
      <c r="L935" s="216">
        <v>12389</v>
      </c>
      <c r="M935" s="217" t="s">
        <v>378</v>
      </c>
      <c r="N935" s="205">
        <v>44776</v>
      </c>
      <c r="O935" s="212"/>
    </row>
    <row r="936" spans="1:15" ht="13.8" hidden="1" outlineLevel="1">
      <c r="A936" s="22">
        <v>971</v>
      </c>
      <c r="B936" s="189" t="s">
        <v>7</v>
      </c>
      <c r="C936" s="213">
        <v>44783</v>
      </c>
      <c r="D936" s="189" t="s">
        <v>599</v>
      </c>
      <c r="E936" s="184" t="s">
        <v>8</v>
      </c>
      <c r="F936" s="184" t="s">
        <v>75</v>
      </c>
      <c r="G936" s="189" t="s">
        <v>935</v>
      </c>
      <c r="H936" s="209" t="s">
        <v>936</v>
      </c>
      <c r="I936" s="26" t="s">
        <v>399</v>
      </c>
      <c r="J936" s="189">
        <v>130</v>
      </c>
      <c r="K936" s="164">
        <v>64.92</v>
      </c>
      <c r="L936" s="214">
        <v>8439.6</v>
      </c>
      <c r="M936" s="218" t="s">
        <v>378</v>
      </c>
      <c r="N936" s="204">
        <v>44776</v>
      </c>
      <c r="O936" s="211"/>
    </row>
    <row r="937" spans="1:15" ht="13.8" hidden="1" outlineLevel="1">
      <c r="A937" s="33">
        <v>972</v>
      </c>
      <c r="B937" s="192" t="s">
        <v>7</v>
      </c>
      <c r="C937" s="215">
        <v>44783</v>
      </c>
      <c r="D937" s="192" t="s">
        <v>599</v>
      </c>
      <c r="E937" s="186" t="s">
        <v>8</v>
      </c>
      <c r="F937" s="186" t="s">
        <v>75</v>
      </c>
      <c r="G937" s="192" t="s">
        <v>935</v>
      </c>
      <c r="H937" s="221" t="s">
        <v>936</v>
      </c>
      <c r="I937" s="37" t="s">
        <v>401</v>
      </c>
      <c r="J937" s="192">
        <v>10</v>
      </c>
      <c r="K937" s="166">
        <v>69.099999999999994</v>
      </c>
      <c r="L937" s="216">
        <v>691</v>
      </c>
      <c r="M937" s="217" t="s">
        <v>378</v>
      </c>
      <c r="N937" s="205">
        <v>44776</v>
      </c>
      <c r="O937" s="212"/>
    </row>
    <row r="938" spans="1:15" ht="13.8" hidden="1" outlineLevel="1">
      <c r="A938" s="22">
        <v>973</v>
      </c>
      <c r="B938" s="189" t="s">
        <v>306</v>
      </c>
      <c r="C938" s="213">
        <v>44783</v>
      </c>
      <c r="D938" s="189" t="s">
        <v>937</v>
      </c>
      <c r="E938" s="184" t="s">
        <v>65</v>
      </c>
      <c r="F938" s="184" t="s">
        <v>50</v>
      </c>
      <c r="G938" s="189" t="s">
        <v>938</v>
      </c>
      <c r="H938" s="209" t="s">
        <v>939</v>
      </c>
      <c r="I938" s="26" t="s">
        <v>405</v>
      </c>
      <c r="J938" s="189">
        <v>5</v>
      </c>
      <c r="K938" s="164">
        <v>434.8</v>
      </c>
      <c r="L938" s="214">
        <v>2174</v>
      </c>
      <c r="M938" s="218" t="s">
        <v>432</v>
      </c>
      <c r="N938" s="204">
        <v>44776</v>
      </c>
      <c r="O938" s="211"/>
    </row>
    <row r="939" spans="1:15" ht="13.8" hidden="1" outlineLevel="1">
      <c r="A939" s="33">
        <v>974</v>
      </c>
      <c r="B939" s="192" t="s">
        <v>306</v>
      </c>
      <c r="C939" s="215">
        <v>44783</v>
      </c>
      <c r="D939" s="192" t="s">
        <v>937</v>
      </c>
      <c r="E939" s="186" t="s">
        <v>65</v>
      </c>
      <c r="F939" s="186" t="s">
        <v>50</v>
      </c>
      <c r="G939" s="192" t="s">
        <v>938</v>
      </c>
      <c r="H939" s="221" t="s">
        <v>939</v>
      </c>
      <c r="I939" s="37" t="s">
        <v>404</v>
      </c>
      <c r="J939" s="192">
        <v>27</v>
      </c>
      <c r="K939" s="166">
        <v>259.7</v>
      </c>
      <c r="L939" s="216">
        <v>7011.9</v>
      </c>
      <c r="M939" s="217" t="s">
        <v>432</v>
      </c>
      <c r="N939" s="205">
        <v>44776</v>
      </c>
      <c r="O939" s="212"/>
    </row>
    <row r="940" spans="1:15" ht="13.8" hidden="1" outlineLevel="1">
      <c r="A940" s="22">
        <v>975</v>
      </c>
      <c r="B940" s="189" t="s">
        <v>306</v>
      </c>
      <c r="C940" s="213">
        <v>44783</v>
      </c>
      <c r="D940" s="189" t="s">
        <v>937</v>
      </c>
      <c r="E940" s="184" t="s">
        <v>65</v>
      </c>
      <c r="F940" s="184" t="s">
        <v>50</v>
      </c>
      <c r="G940" s="189" t="s">
        <v>938</v>
      </c>
      <c r="H940" s="209" t="s">
        <v>939</v>
      </c>
      <c r="I940" s="26" t="s">
        <v>406</v>
      </c>
      <c r="J940" s="189">
        <v>27</v>
      </c>
      <c r="K940" s="164">
        <v>173.6</v>
      </c>
      <c r="L940" s="214">
        <v>4687.2</v>
      </c>
      <c r="M940" s="218" t="s">
        <v>432</v>
      </c>
      <c r="N940" s="204">
        <v>44776</v>
      </c>
      <c r="O940" s="211"/>
    </row>
    <row r="941" spans="1:15" ht="13.8" hidden="1" outlineLevel="1">
      <c r="A941" s="33">
        <v>976</v>
      </c>
      <c r="B941" s="192" t="s">
        <v>306</v>
      </c>
      <c r="C941" s="215">
        <v>44783</v>
      </c>
      <c r="D941" s="192" t="s">
        <v>937</v>
      </c>
      <c r="E941" s="186" t="s">
        <v>65</v>
      </c>
      <c r="F941" s="186" t="s">
        <v>50</v>
      </c>
      <c r="G941" s="192" t="s">
        <v>938</v>
      </c>
      <c r="H941" s="221" t="s">
        <v>939</v>
      </c>
      <c r="I941" s="37" t="s">
        <v>402</v>
      </c>
      <c r="J941" s="192">
        <v>5</v>
      </c>
      <c r="K941" s="166">
        <v>152.49</v>
      </c>
      <c r="L941" s="216">
        <v>762.45</v>
      </c>
      <c r="M941" s="217" t="s">
        <v>432</v>
      </c>
      <c r="N941" s="205">
        <v>44776</v>
      </c>
      <c r="O941" s="212"/>
    </row>
    <row r="942" spans="1:15" ht="13.8" hidden="1" outlineLevel="1">
      <c r="A942" s="22">
        <v>977</v>
      </c>
      <c r="B942" s="189" t="s">
        <v>306</v>
      </c>
      <c r="C942" s="213">
        <v>44783</v>
      </c>
      <c r="D942" s="189" t="s">
        <v>937</v>
      </c>
      <c r="E942" s="184" t="s">
        <v>65</v>
      </c>
      <c r="F942" s="184" t="s">
        <v>50</v>
      </c>
      <c r="G942" s="189" t="s">
        <v>938</v>
      </c>
      <c r="H942" s="209" t="s">
        <v>939</v>
      </c>
      <c r="I942" s="26" t="s">
        <v>429</v>
      </c>
      <c r="J942" s="189">
        <v>32</v>
      </c>
      <c r="K942" s="164">
        <v>6.45</v>
      </c>
      <c r="L942" s="214">
        <v>206.4</v>
      </c>
      <c r="M942" s="218" t="s">
        <v>378</v>
      </c>
      <c r="N942" s="204">
        <v>44776</v>
      </c>
      <c r="O942" s="211"/>
    </row>
    <row r="943" spans="1:15" ht="13.8" hidden="1" outlineLevel="1">
      <c r="A943" s="33">
        <v>978</v>
      </c>
      <c r="B943" s="192" t="s">
        <v>83</v>
      </c>
      <c r="C943" s="215">
        <v>44783</v>
      </c>
      <c r="D943" s="192" t="s">
        <v>937</v>
      </c>
      <c r="E943" s="186" t="s">
        <v>65</v>
      </c>
      <c r="F943" s="186" t="s">
        <v>50</v>
      </c>
      <c r="G943" s="192" t="s">
        <v>940</v>
      </c>
      <c r="H943" s="221" t="s">
        <v>941</v>
      </c>
      <c r="I943" s="37" t="s">
        <v>397</v>
      </c>
      <c r="J943" s="192">
        <v>286</v>
      </c>
      <c r="K943" s="166">
        <v>19.059999999999999</v>
      </c>
      <c r="L943" s="216">
        <v>5451.16</v>
      </c>
      <c r="M943" s="217" t="s">
        <v>378</v>
      </c>
      <c r="N943" s="205">
        <v>44776</v>
      </c>
      <c r="O943" s="212"/>
    </row>
    <row r="944" spans="1:15" ht="13.8" hidden="1" outlineLevel="1">
      <c r="A944" s="22">
        <v>979</v>
      </c>
      <c r="B944" s="189" t="s">
        <v>120</v>
      </c>
      <c r="C944" s="213">
        <v>44783</v>
      </c>
      <c r="D944" s="189" t="s">
        <v>937</v>
      </c>
      <c r="E944" s="184" t="s">
        <v>30</v>
      </c>
      <c r="F944" s="184" t="s">
        <v>35</v>
      </c>
      <c r="G944" s="189" t="s">
        <v>942</v>
      </c>
      <c r="H944" s="209" t="s">
        <v>943</v>
      </c>
      <c r="I944" s="26" t="s">
        <v>397</v>
      </c>
      <c r="J944" s="189">
        <v>333</v>
      </c>
      <c r="K944" s="164">
        <v>19.059999999999999</v>
      </c>
      <c r="L944" s="214">
        <v>6346.98</v>
      </c>
      <c r="M944" s="218" t="s">
        <v>378</v>
      </c>
      <c r="N944" s="204">
        <v>44776</v>
      </c>
      <c r="O944" s="211"/>
    </row>
    <row r="945" spans="1:15" ht="13.8" hidden="1" outlineLevel="1">
      <c r="A945" s="33">
        <v>980</v>
      </c>
      <c r="B945" s="192" t="s">
        <v>201</v>
      </c>
      <c r="C945" s="215">
        <v>44783</v>
      </c>
      <c r="D945" s="192" t="s">
        <v>937</v>
      </c>
      <c r="E945" s="186" t="s">
        <v>65</v>
      </c>
      <c r="F945" s="186" t="s">
        <v>50</v>
      </c>
      <c r="G945" s="192" t="s">
        <v>944</v>
      </c>
      <c r="H945" s="221" t="s">
        <v>945</v>
      </c>
      <c r="I945" s="37" t="s">
        <v>427</v>
      </c>
      <c r="J945" s="192">
        <v>249</v>
      </c>
      <c r="K945" s="166">
        <v>114.81</v>
      </c>
      <c r="L945" s="216">
        <v>28587.69</v>
      </c>
      <c r="M945" s="217" t="s">
        <v>432</v>
      </c>
      <c r="N945" s="205">
        <v>44776</v>
      </c>
      <c r="O945" s="212"/>
    </row>
    <row r="946" spans="1:15" ht="13.8" hidden="1" outlineLevel="1">
      <c r="A946" s="22">
        <v>981</v>
      </c>
      <c r="B946" s="189" t="s">
        <v>201</v>
      </c>
      <c r="C946" s="213">
        <v>44783</v>
      </c>
      <c r="D946" s="189" t="s">
        <v>937</v>
      </c>
      <c r="E946" s="184" t="s">
        <v>65</v>
      </c>
      <c r="F946" s="184" t="s">
        <v>50</v>
      </c>
      <c r="G946" s="189" t="s">
        <v>946</v>
      </c>
      <c r="H946" s="209" t="s">
        <v>947</v>
      </c>
      <c r="I946" s="26" t="s">
        <v>431</v>
      </c>
      <c r="J946" s="189">
        <v>200</v>
      </c>
      <c r="K946" s="164">
        <v>47</v>
      </c>
      <c r="L946" s="214">
        <v>9400</v>
      </c>
      <c r="M946" s="218" t="s">
        <v>378</v>
      </c>
      <c r="N946" s="204">
        <v>44776</v>
      </c>
      <c r="O946" s="211"/>
    </row>
    <row r="947" spans="1:15" ht="13.8" hidden="1" outlineLevel="1">
      <c r="A947" s="33">
        <v>982</v>
      </c>
      <c r="B947" s="192" t="s">
        <v>201</v>
      </c>
      <c r="C947" s="215">
        <v>44783</v>
      </c>
      <c r="D947" s="192" t="s">
        <v>937</v>
      </c>
      <c r="E947" s="186" t="s">
        <v>65</v>
      </c>
      <c r="F947" s="186" t="s">
        <v>50</v>
      </c>
      <c r="G947" s="192" t="s">
        <v>944</v>
      </c>
      <c r="H947" s="221" t="s">
        <v>945</v>
      </c>
      <c r="I947" s="37" t="s">
        <v>429</v>
      </c>
      <c r="J947" s="192">
        <v>708</v>
      </c>
      <c r="K947" s="166">
        <v>6.45</v>
      </c>
      <c r="L947" s="216">
        <v>4566.6000000000004</v>
      </c>
      <c r="M947" s="217" t="s">
        <v>378</v>
      </c>
      <c r="N947" s="205">
        <v>44776</v>
      </c>
      <c r="O947" s="212"/>
    </row>
    <row r="948" spans="1:15" ht="13.8" hidden="1" outlineLevel="1">
      <c r="A948" s="22">
        <v>983</v>
      </c>
      <c r="B948" s="189" t="s">
        <v>201</v>
      </c>
      <c r="C948" s="213">
        <v>44783</v>
      </c>
      <c r="D948" s="189" t="s">
        <v>937</v>
      </c>
      <c r="E948" s="184" t="s">
        <v>65</v>
      </c>
      <c r="F948" s="184" t="s">
        <v>50</v>
      </c>
      <c r="G948" s="189" t="s">
        <v>946</v>
      </c>
      <c r="H948" s="209" t="s">
        <v>947</v>
      </c>
      <c r="I948" s="26" t="s">
        <v>405</v>
      </c>
      <c r="J948" s="189">
        <v>124</v>
      </c>
      <c r="K948" s="164">
        <v>434.8</v>
      </c>
      <c r="L948" s="214">
        <v>110439.2</v>
      </c>
      <c r="M948" s="218" t="s">
        <v>432</v>
      </c>
      <c r="N948" s="204">
        <v>44776</v>
      </c>
      <c r="O948" s="211"/>
    </row>
    <row r="949" spans="1:15" ht="13.8" hidden="1" outlineLevel="1">
      <c r="A949" s="33">
        <v>984</v>
      </c>
      <c r="B949" s="192" t="s">
        <v>201</v>
      </c>
      <c r="C949" s="215">
        <v>44783</v>
      </c>
      <c r="D949" s="167" t="s">
        <v>937</v>
      </c>
      <c r="E949" s="192" t="s">
        <v>65</v>
      </c>
      <c r="F949" s="215" t="s">
        <v>50</v>
      </c>
      <c r="G949" s="192" t="s">
        <v>946</v>
      </c>
      <c r="H949" s="222" t="s">
        <v>947</v>
      </c>
      <c r="I949" s="37" t="s">
        <v>404</v>
      </c>
      <c r="J949" s="192">
        <v>373</v>
      </c>
      <c r="K949" s="223">
        <v>259.7</v>
      </c>
      <c r="L949" s="223">
        <v>96868.099999999991</v>
      </c>
      <c r="M949" s="216" t="s">
        <v>432</v>
      </c>
      <c r="N949" s="205">
        <v>44804</v>
      </c>
      <c r="O949" s="166"/>
    </row>
    <row r="950" spans="1:15" ht="13.8" hidden="1" outlineLevel="1">
      <c r="A950" s="22">
        <v>985</v>
      </c>
      <c r="B950" s="189" t="s">
        <v>201</v>
      </c>
      <c r="C950" s="213">
        <v>44783</v>
      </c>
      <c r="D950" s="189" t="s">
        <v>937</v>
      </c>
      <c r="E950" s="184" t="s">
        <v>65</v>
      </c>
      <c r="F950" s="184" t="s">
        <v>50</v>
      </c>
      <c r="G950" s="189" t="s">
        <v>946</v>
      </c>
      <c r="H950" s="209" t="s">
        <v>947</v>
      </c>
      <c r="I950" s="26" t="s">
        <v>406</v>
      </c>
      <c r="J950" s="189">
        <v>142</v>
      </c>
      <c r="K950" s="164">
        <v>173.6</v>
      </c>
      <c r="L950" s="214">
        <v>49476</v>
      </c>
      <c r="M950" s="218" t="s">
        <v>432</v>
      </c>
      <c r="N950" s="204">
        <v>44776</v>
      </c>
      <c r="O950" s="211"/>
    </row>
    <row r="951" spans="1:15" ht="13.8" hidden="1" outlineLevel="1">
      <c r="A951" s="33">
        <v>986</v>
      </c>
      <c r="B951" s="192" t="s">
        <v>201</v>
      </c>
      <c r="C951" s="215">
        <v>44783</v>
      </c>
      <c r="D951" s="192" t="s">
        <v>937</v>
      </c>
      <c r="E951" s="186" t="s">
        <v>65</v>
      </c>
      <c r="F951" s="186" t="s">
        <v>50</v>
      </c>
      <c r="G951" s="192" t="s">
        <v>946</v>
      </c>
      <c r="H951" s="221" t="s">
        <v>947</v>
      </c>
      <c r="I951" s="37" t="s">
        <v>402</v>
      </c>
      <c r="J951" s="192">
        <v>405</v>
      </c>
      <c r="K951" s="166">
        <v>152.49</v>
      </c>
      <c r="L951" s="216">
        <v>61758.45</v>
      </c>
      <c r="M951" s="217" t="s">
        <v>432</v>
      </c>
      <c r="N951" s="205">
        <v>44776</v>
      </c>
      <c r="O951" s="212"/>
    </row>
    <row r="952" spans="1:15" ht="13.8" hidden="1" outlineLevel="1">
      <c r="A952" s="22">
        <v>987</v>
      </c>
      <c r="B952" s="189" t="s">
        <v>154</v>
      </c>
      <c r="C952" s="213">
        <v>44783</v>
      </c>
      <c r="D952" s="189" t="s">
        <v>937</v>
      </c>
      <c r="E952" s="184" t="s">
        <v>89</v>
      </c>
      <c r="F952" s="184" t="s">
        <v>28</v>
      </c>
      <c r="G952" s="189" t="s">
        <v>948</v>
      </c>
      <c r="H952" s="209" t="s">
        <v>949</v>
      </c>
      <c r="I952" s="26" t="s">
        <v>427</v>
      </c>
      <c r="J952" s="189">
        <v>250</v>
      </c>
      <c r="K952" s="224">
        <v>114.81</v>
      </c>
      <c r="L952" s="214">
        <v>28702.5</v>
      </c>
      <c r="M952" s="218" t="s">
        <v>378</v>
      </c>
      <c r="N952" s="204">
        <v>44776</v>
      </c>
      <c r="O952" s="211"/>
    </row>
    <row r="953" spans="1:15" ht="13.8" hidden="1" outlineLevel="1">
      <c r="A953" s="33">
        <v>988</v>
      </c>
      <c r="B953" s="192" t="s">
        <v>154</v>
      </c>
      <c r="C953" s="215">
        <v>44783</v>
      </c>
      <c r="D953" s="192" t="s">
        <v>937</v>
      </c>
      <c r="E953" s="186" t="s">
        <v>89</v>
      </c>
      <c r="F953" s="186" t="s">
        <v>28</v>
      </c>
      <c r="G953" s="192" t="s">
        <v>948</v>
      </c>
      <c r="H953" s="221" t="s">
        <v>949</v>
      </c>
      <c r="I953" s="37" t="s">
        <v>429</v>
      </c>
      <c r="J953" s="192">
        <v>500</v>
      </c>
      <c r="K953" s="166">
        <v>6.45</v>
      </c>
      <c r="L953" s="216">
        <v>3225</v>
      </c>
      <c r="M953" s="217" t="s">
        <v>378</v>
      </c>
      <c r="N953" s="205">
        <v>44776</v>
      </c>
      <c r="O953" s="212"/>
    </row>
    <row r="954" spans="1:15" ht="13.8" hidden="1" outlineLevel="1">
      <c r="A954" s="22">
        <v>989</v>
      </c>
      <c r="B954" s="189" t="s">
        <v>154</v>
      </c>
      <c r="C954" s="213">
        <v>44783</v>
      </c>
      <c r="D954" s="189" t="s">
        <v>937</v>
      </c>
      <c r="E954" s="184" t="s">
        <v>89</v>
      </c>
      <c r="F954" s="184" t="s">
        <v>28</v>
      </c>
      <c r="G954" s="189" t="s">
        <v>948</v>
      </c>
      <c r="H954" s="209" t="s">
        <v>949</v>
      </c>
      <c r="I954" s="26" t="s">
        <v>431</v>
      </c>
      <c r="J954" s="189">
        <v>150</v>
      </c>
      <c r="K954" s="164">
        <v>47</v>
      </c>
      <c r="L954" s="214">
        <v>7050</v>
      </c>
      <c r="M954" s="218" t="s">
        <v>378</v>
      </c>
      <c r="N954" s="204">
        <v>44776</v>
      </c>
      <c r="O954" s="211"/>
    </row>
    <row r="955" spans="1:15" ht="13.8" hidden="1" outlineLevel="1">
      <c r="A955" s="33">
        <v>990</v>
      </c>
      <c r="B955" s="192" t="s">
        <v>154</v>
      </c>
      <c r="C955" s="215">
        <v>44783</v>
      </c>
      <c r="D955" s="192" t="s">
        <v>937</v>
      </c>
      <c r="E955" s="186" t="s">
        <v>89</v>
      </c>
      <c r="F955" s="186" t="s">
        <v>28</v>
      </c>
      <c r="G955" s="192" t="s">
        <v>950</v>
      </c>
      <c r="H955" s="221" t="s">
        <v>951</v>
      </c>
      <c r="I955" s="37" t="s">
        <v>431</v>
      </c>
      <c r="J955" s="192">
        <v>50</v>
      </c>
      <c r="K955" s="166">
        <v>47</v>
      </c>
      <c r="L955" s="216">
        <v>2350</v>
      </c>
      <c r="M955" s="217" t="s">
        <v>432</v>
      </c>
      <c r="N955" s="205">
        <v>44776</v>
      </c>
      <c r="O955" s="212"/>
    </row>
    <row r="956" spans="1:15" ht="13.8" hidden="1" outlineLevel="1">
      <c r="A956" s="22">
        <v>991</v>
      </c>
      <c r="B956" s="189" t="s">
        <v>154</v>
      </c>
      <c r="C956" s="213">
        <v>44783</v>
      </c>
      <c r="D956" s="189" t="s">
        <v>937</v>
      </c>
      <c r="E956" s="184" t="s">
        <v>89</v>
      </c>
      <c r="F956" s="184" t="s">
        <v>28</v>
      </c>
      <c r="G956" s="189" t="s">
        <v>950</v>
      </c>
      <c r="H956" s="209" t="s">
        <v>951</v>
      </c>
      <c r="I956" s="26" t="s">
        <v>404</v>
      </c>
      <c r="J956" s="189">
        <v>120</v>
      </c>
      <c r="K956" s="164">
        <v>259.7</v>
      </c>
      <c r="L956" s="214">
        <v>31164</v>
      </c>
      <c r="M956" s="218" t="s">
        <v>432</v>
      </c>
      <c r="N956" s="204">
        <v>44776</v>
      </c>
      <c r="O956" s="211"/>
    </row>
    <row r="957" spans="1:15" ht="13.8" hidden="1" outlineLevel="1">
      <c r="A957" s="33">
        <v>992</v>
      </c>
      <c r="B957" s="192" t="s">
        <v>154</v>
      </c>
      <c r="C957" s="215">
        <v>44783</v>
      </c>
      <c r="D957" s="192" t="s">
        <v>937</v>
      </c>
      <c r="E957" s="186" t="s">
        <v>89</v>
      </c>
      <c r="F957" s="186" t="s">
        <v>28</v>
      </c>
      <c r="G957" s="192" t="s">
        <v>950</v>
      </c>
      <c r="H957" s="221" t="s">
        <v>951</v>
      </c>
      <c r="I957" s="37" t="s">
        <v>405</v>
      </c>
      <c r="J957" s="192">
        <v>80</v>
      </c>
      <c r="K957" s="166">
        <v>434.8</v>
      </c>
      <c r="L957" s="216">
        <v>34784</v>
      </c>
      <c r="M957" s="217" t="s">
        <v>432</v>
      </c>
      <c r="N957" s="205">
        <v>44776</v>
      </c>
      <c r="O957" s="212"/>
    </row>
    <row r="958" spans="1:15" ht="13.8" hidden="1" outlineLevel="1">
      <c r="A958" s="22">
        <v>993</v>
      </c>
      <c r="B958" s="189" t="s">
        <v>154</v>
      </c>
      <c r="C958" s="213">
        <v>44783</v>
      </c>
      <c r="D958" s="189" t="s">
        <v>937</v>
      </c>
      <c r="E958" s="184" t="s">
        <v>89</v>
      </c>
      <c r="F958" s="184" t="s">
        <v>28</v>
      </c>
      <c r="G958" s="189" t="s">
        <v>950</v>
      </c>
      <c r="H958" s="209" t="s">
        <v>951</v>
      </c>
      <c r="I958" s="26" t="s">
        <v>406</v>
      </c>
      <c r="J958" s="189">
        <v>80</v>
      </c>
      <c r="K958" s="164">
        <v>173.6</v>
      </c>
      <c r="L958" s="214">
        <v>13888</v>
      </c>
      <c r="M958" s="218" t="s">
        <v>432</v>
      </c>
      <c r="N958" s="204">
        <v>44776</v>
      </c>
      <c r="O958" s="211"/>
    </row>
    <row r="959" spans="1:15" ht="13.8" hidden="1" outlineLevel="1">
      <c r="A959" s="33">
        <v>994</v>
      </c>
      <c r="B959" s="192" t="s">
        <v>154</v>
      </c>
      <c r="C959" s="215">
        <v>44783</v>
      </c>
      <c r="D959" s="192" t="s">
        <v>937</v>
      </c>
      <c r="E959" s="186" t="s">
        <v>89</v>
      </c>
      <c r="F959" s="186" t="s">
        <v>28</v>
      </c>
      <c r="G959" s="192" t="s">
        <v>950</v>
      </c>
      <c r="H959" s="221" t="s">
        <v>951</v>
      </c>
      <c r="I959" s="37" t="s">
        <v>402</v>
      </c>
      <c r="J959" s="192">
        <v>120</v>
      </c>
      <c r="K959" s="166">
        <v>152.49</v>
      </c>
      <c r="L959" s="216">
        <v>18298.8</v>
      </c>
      <c r="M959" s="217" t="s">
        <v>432</v>
      </c>
      <c r="N959" s="205">
        <v>44776</v>
      </c>
      <c r="O959" s="212"/>
    </row>
    <row r="960" spans="1:15" ht="13.8" hidden="1" outlineLevel="1">
      <c r="A960" s="22">
        <v>995</v>
      </c>
      <c r="B960" s="189" t="s">
        <v>201</v>
      </c>
      <c r="C960" s="213">
        <v>44783</v>
      </c>
      <c r="D960" s="189" t="s">
        <v>937</v>
      </c>
      <c r="E960" s="184" t="s">
        <v>65</v>
      </c>
      <c r="F960" s="184" t="s">
        <v>50</v>
      </c>
      <c r="G960" s="189" t="s">
        <v>952</v>
      </c>
      <c r="H960" s="209" t="s">
        <v>953</v>
      </c>
      <c r="I960" s="26" t="s">
        <v>397</v>
      </c>
      <c r="J960" s="189">
        <v>207</v>
      </c>
      <c r="K960" s="164">
        <v>19.059999999999999</v>
      </c>
      <c r="L960" s="214">
        <v>3945.42</v>
      </c>
      <c r="M960" s="218" t="s">
        <v>378</v>
      </c>
      <c r="N960" s="204">
        <v>44776</v>
      </c>
      <c r="O960" s="211"/>
    </row>
    <row r="961" spans="1:15" ht="13.8" hidden="1" outlineLevel="1">
      <c r="A961" s="33">
        <v>996</v>
      </c>
      <c r="B961" s="192" t="s">
        <v>201</v>
      </c>
      <c r="C961" s="215">
        <v>44783</v>
      </c>
      <c r="D961" s="192" t="s">
        <v>937</v>
      </c>
      <c r="E961" s="186" t="s">
        <v>65</v>
      </c>
      <c r="F961" s="186" t="s">
        <v>50</v>
      </c>
      <c r="G961" s="192" t="s">
        <v>952</v>
      </c>
      <c r="H961" s="206" t="s">
        <v>953</v>
      </c>
      <c r="I961" s="37" t="s">
        <v>399</v>
      </c>
      <c r="J961" s="192">
        <v>74</v>
      </c>
      <c r="K961" s="166">
        <v>64.92</v>
      </c>
      <c r="L961" s="216">
        <v>4804.08</v>
      </c>
      <c r="M961" s="217" t="s">
        <v>378</v>
      </c>
      <c r="N961" s="205">
        <v>44776</v>
      </c>
      <c r="O961" s="212"/>
    </row>
    <row r="962" spans="1:15" ht="13.8" hidden="1" outlineLevel="1">
      <c r="A962" s="22">
        <v>997</v>
      </c>
      <c r="B962" s="189" t="s">
        <v>201</v>
      </c>
      <c r="C962" s="213">
        <v>44783</v>
      </c>
      <c r="D962" s="189" t="s">
        <v>937</v>
      </c>
      <c r="E962" s="184" t="s">
        <v>65</v>
      </c>
      <c r="F962" s="184" t="s">
        <v>50</v>
      </c>
      <c r="G962" s="189" t="s">
        <v>952</v>
      </c>
      <c r="H962" s="206" t="s">
        <v>953</v>
      </c>
      <c r="I962" s="71" t="s">
        <v>562</v>
      </c>
      <c r="J962" s="189">
        <v>14</v>
      </c>
      <c r="K962" s="164">
        <v>15.91</v>
      </c>
      <c r="L962" s="214">
        <v>222.74</v>
      </c>
      <c r="M962" s="218" t="s">
        <v>378</v>
      </c>
      <c r="N962" s="204">
        <v>44776</v>
      </c>
      <c r="O962" s="211"/>
    </row>
    <row r="963" spans="1:15" ht="13.8" hidden="1" outlineLevel="1">
      <c r="A963" s="33">
        <v>998</v>
      </c>
      <c r="B963" s="192" t="s">
        <v>201</v>
      </c>
      <c r="C963" s="215">
        <v>44783</v>
      </c>
      <c r="D963" s="192" t="s">
        <v>937</v>
      </c>
      <c r="E963" s="186" t="s">
        <v>65</v>
      </c>
      <c r="F963" s="186" t="s">
        <v>50</v>
      </c>
      <c r="G963" s="192" t="s">
        <v>952</v>
      </c>
      <c r="H963" s="206" t="s">
        <v>953</v>
      </c>
      <c r="I963" s="37" t="s">
        <v>401</v>
      </c>
      <c r="J963" s="192">
        <v>7</v>
      </c>
      <c r="K963" s="166">
        <v>69.099999999999994</v>
      </c>
      <c r="L963" s="216">
        <v>483.7</v>
      </c>
      <c r="M963" s="217" t="s">
        <v>378</v>
      </c>
      <c r="N963" s="205">
        <v>44776</v>
      </c>
      <c r="O963" s="212"/>
    </row>
    <row r="964" spans="1:15" ht="13.8" hidden="1" outlineLevel="1">
      <c r="A964" s="22">
        <v>999</v>
      </c>
      <c r="B964" s="189" t="s">
        <v>306</v>
      </c>
      <c r="C964" s="213">
        <v>44783</v>
      </c>
      <c r="D964" s="189" t="s">
        <v>937</v>
      </c>
      <c r="E964" s="184" t="s">
        <v>65</v>
      </c>
      <c r="F964" s="184" t="s">
        <v>50</v>
      </c>
      <c r="G964" s="189" t="s">
        <v>954</v>
      </c>
      <c r="H964" s="209" t="s">
        <v>955</v>
      </c>
      <c r="I964" s="26" t="s">
        <v>397</v>
      </c>
      <c r="J964" s="189">
        <v>168</v>
      </c>
      <c r="K964" s="164">
        <v>19.059999999999999</v>
      </c>
      <c r="L964" s="214">
        <v>3202.08</v>
      </c>
      <c r="M964" s="218" t="s">
        <v>378</v>
      </c>
      <c r="N964" s="204">
        <v>44776</v>
      </c>
      <c r="O964" s="211"/>
    </row>
    <row r="965" spans="1:15" ht="13.8" hidden="1" outlineLevel="1">
      <c r="A965" s="33">
        <v>1000</v>
      </c>
      <c r="B965" s="192" t="s">
        <v>306</v>
      </c>
      <c r="C965" s="215">
        <v>44783</v>
      </c>
      <c r="D965" s="192" t="s">
        <v>937</v>
      </c>
      <c r="E965" s="186" t="s">
        <v>65</v>
      </c>
      <c r="F965" s="186" t="s">
        <v>50</v>
      </c>
      <c r="G965" s="192" t="s">
        <v>954</v>
      </c>
      <c r="H965" s="221" t="s">
        <v>955</v>
      </c>
      <c r="I965" s="37" t="s">
        <v>399</v>
      </c>
      <c r="J965" s="192">
        <v>253</v>
      </c>
      <c r="K965" s="166">
        <v>64.92</v>
      </c>
      <c r="L965" s="216">
        <v>16424.759999999998</v>
      </c>
      <c r="M965" s="217" t="s">
        <v>378</v>
      </c>
      <c r="N965" s="205">
        <v>44776</v>
      </c>
      <c r="O965" s="212"/>
    </row>
    <row r="966" spans="1:15" ht="13.8" hidden="1" outlineLevel="1">
      <c r="A966" s="22">
        <v>1001</v>
      </c>
      <c r="B966" s="189" t="s">
        <v>68</v>
      </c>
      <c r="C966" s="213">
        <v>44783</v>
      </c>
      <c r="D966" s="189" t="s">
        <v>937</v>
      </c>
      <c r="E966" s="184" t="s">
        <v>69</v>
      </c>
      <c r="F966" s="184" t="s">
        <v>6</v>
      </c>
      <c r="G966" s="189" t="s">
        <v>956</v>
      </c>
      <c r="H966" s="209" t="s">
        <v>957</v>
      </c>
      <c r="I966" s="26" t="s">
        <v>427</v>
      </c>
      <c r="J966" s="189">
        <v>277</v>
      </c>
      <c r="K966" s="164">
        <v>114.81</v>
      </c>
      <c r="L966" s="214">
        <v>31802.37</v>
      </c>
      <c r="M966" s="218" t="s">
        <v>378</v>
      </c>
      <c r="N966" s="204">
        <v>44776</v>
      </c>
      <c r="O966" s="211"/>
    </row>
    <row r="967" spans="1:15" ht="13.8" hidden="1" outlineLevel="1">
      <c r="A967" s="33">
        <v>1002</v>
      </c>
      <c r="B967" s="192" t="s">
        <v>68</v>
      </c>
      <c r="C967" s="215">
        <v>44783</v>
      </c>
      <c r="D967" s="192" t="s">
        <v>937</v>
      </c>
      <c r="E967" s="186" t="s">
        <v>69</v>
      </c>
      <c r="F967" s="186" t="s">
        <v>6</v>
      </c>
      <c r="G967" s="192" t="s">
        <v>956</v>
      </c>
      <c r="H967" s="206" t="s">
        <v>957</v>
      </c>
      <c r="I967" s="37" t="s">
        <v>431</v>
      </c>
      <c r="J967" s="192">
        <v>277</v>
      </c>
      <c r="K967" s="166">
        <v>47</v>
      </c>
      <c r="L967" s="216">
        <v>13019</v>
      </c>
      <c r="M967" s="217" t="s">
        <v>378</v>
      </c>
      <c r="N967" s="205">
        <v>44776</v>
      </c>
      <c r="O967" s="212"/>
    </row>
    <row r="968" spans="1:15" ht="13.8" hidden="1" outlineLevel="1">
      <c r="A968" s="22">
        <v>1003</v>
      </c>
      <c r="B968" s="189" t="s">
        <v>68</v>
      </c>
      <c r="C968" s="213">
        <v>44783</v>
      </c>
      <c r="D968" s="189" t="s">
        <v>937</v>
      </c>
      <c r="E968" s="184" t="s">
        <v>69</v>
      </c>
      <c r="F968" s="184" t="s">
        <v>6</v>
      </c>
      <c r="G968" s="189" t="s">
        <v>958</v>
      </c>
      <c r="H968" s="225" t="s">
        <v>959</v>
      </c>
      <c r="I968" s="26" t="s">
        <v>427</v>
      </c>
      <c r="J968" s="189">
        <v>93</v>
      </c>
      <c r="K968" s="164">
        <v>114.81</v>
      </c>
      <c r="L968" s="214">
        <v>10677.33</v>
      </c>
      <c r="M968" s="218" t="s">
        <v>378</v>
      </c>
      <c r="N968" s="204">
        <v>44776</v>
      </c>
      <c r="O968" s="211"/>
    </row>
    <row r="969" spans="1:15" ht="13.8" hidden="1" outlineLevel="1">
      <c r="A969" s="33">
        <v>1004</v>
      </c>
      <c r="B969" s="192" t="s">
        <v>68</v>
      </c>
      <c r="C969" s="215">
        <v>44783</v>
      </c>
      <c r="D969" s="192" t="s">
        <v>937</v>
      </c>
      <c r="E969" s="186" t="s">
        <v>69</v>
      </c>
      <c r="F969" s="186" t="s">
        <v>6</v>
      </c>
      <c r="G969" s="192" t="s">
        <v>958</v>
      </c>
      <c r="H969" s="225" t="s">
        <v>959</v>
      </c>
      <c r="I969" s="37" t="s">
        <v>431</v>
      </c>
      <c r="J969" s="192">
        <v>93</v>
      </c>
      <c r="K969" s="166">
        <v>47</v>
      </c>
      <c r="L969" s="216">
        <v>4371</v>
      </c>
      <c r="M969" s="217" t="s">
        <v>378</v>
      </c>
      <c r="N969" s="205">
        <v>44776</v>
      </c>
      <c r="O969" s="212"/>
    </row>
    <row r="970" spans="1:15" ht="13.8" hidden="1" outlineLevel="1">
      <c r="A970" s="22">
        <v>1005</v>
      </c>
      <c r="B970" s="189" t="s">
        <v>201</v>
      </c>
      <c r="C970" s="213">
        <v>44783</v>
      </c>
      <c r="D970" s="189" t="s">
        <v>937</v>
      </c>
      <c r="E970" s="184" t="s">
        <v>65</v>
      </c>
      <c r="F970" s="184" t="s">
        <v>50</v>
      </c>
      <c r="G970" s="189" t="s">
        <v>960</v>
      </c>
      <c r="H970" s="209" t="s">
        <v>961</v>
      </c>
      <c r="I970" s="26" t="s">
        <v>427</v>
      </c>
      <c r="J970" s="189">
        <v>266</v>
      </c>
      <c r="K970" s="164">
        <v>114.81</v>
      </c>
      <c r="L970" s="214">
        <v>30539.46</v>
      </c>
      <c r="M970" s="218" t="s">
        <v>378</v>
      </c>
      <c r="N970" s="204">
        <v>44777</v>
      </c>
      <c r="O970" s="211"/>
    </row>
    <row r="971" spans="1:15" ht="13.8" hidden="1" outlineLevel="1">
      <c r="A971" s="33">
        <v>1006</v>
      </c>
      <c r="B971" s="192" t="s">
        <v>201</v>
      </c>
      <c r="C971" s="215">
        <v>44783</v>
      </c>
      <c r="D971" s="192" t="s">
        <v>937</v>
      </c>
      <c r="E971" s="186" t="s">
        <v>65</v>
      </c>
      <c r="F971" s="186" t="s">
        <v>50</v>
      </c>
      <c r="G971" s="192" t="s">
        <v>960</v>
      </c>
      <c r="H971" s="221" t="s">
        <v>961</v>
      </c>
      <c r="I971" s="37" t="s">
        <v>429</v>
      </c>
      <c r="J971" s="192">
        <v>873</v>
      </c>
      <c r="K971" s="166">
        <v>6.45</v>
      </c>
      <c r="L971" s="216">
        <v>5630.85</v>
      </c>
      <c r="M971" s="217" t="s">
        <v>378</v>
      </c>
      <c r="N971" s="205">
        <v>44778</v>
      </c>
      <c r="O971" s="212" t="s">
        <v>430</v>
      </c>
    </row>
    <row r="972" spans="1:15" ht="13.8" hidden="1" outlineLevel="1">
      <c r="A972" s="22">
        <v>1007</v>
      </c>
      <c r="B972" s="189" t="s">
        <v>201</v>
      </c>
      <c r="C972" s="213">
        <v>44783</v>
      </c>
      <c r="D972" s="189" t="s">
        <v>937</v>
      </c>
      <c r="E972" s="184" t="s">
        <v>65</v>
      </c>
      <c r="F972" s="184" t="s">
        <v>50</v>
      </c>
      <c r="G972" s="189" t="s">
        <v>960</v>
      </c>
      <c r="H972" s="209" t="s">
        <v>961</v>
      </c>
      <c r="I972" s="26" t="s">
        <v>431</v>
      </c>
      <c r="J972" s="189">
        <v>259</v>
      </c>
      <c r="K972" s="164">
        <v>47</v>
      </c>
      <c r="L972" s="214">
        <v>12173</v>
      </c>
      <c r="M972" s="218" t="s">
        <v>378</v>
      </c>
      <c r="N972" s="204">
        <v>44779</v>
      </c>
      <c r="O972" s="211"/>
    </row>
    <row r="973" spans="1:15" ht="13.8" hidden="1" outlineLevel="1">
      <c r="A973" s="33">
        <v>1008</v>
      </c>
      <c r="B973" s="192" t="s">
        <v>201</v>
      </c>
      <c r="C973" s="215">
        <v>44783</v>
      </c>
      <c r="D973" s="192" t="s">
        <v>937</v>
      </c>
      <c r="E973" s="186" t="s">
        <v>65</v>
      </c>
      <c r="F973" s="186" t="s">
        <v>50</v>
      </c>
      <c r="G973" s="192" t="s">
        <v>960</v>
      </c>
      <c r="H973" s="221" t="s">
        <v>961</v>
      </c>
      <c r="I973" s="37" t="s">
        <v>397</v>
      </c>
      <c r="J973" s="192">
        <v>135</v>
      </c>
      <c r="K973" s="166">
        <v>19.059999999999999</v>
      </c>
      <c r="L973" s="216">
        <v>2573.1</v>
      </c>
      <c r="M973" s="217" t="s">
        <v>378</v>
      </c>
      <c r="N973" s="205">
        <v>44780</v>
      </c>
      <c r="O973" s="212"/>
    </row>
    <row r="974" spans="1:15" ht="13.8" hidden="1" outlineLevel="1">
      <c r="A974" s="22">
        <v>1009</v>
      </c>
      <c r="B974" s="189" t="s">
        <v>201</v>
      </c>
      <c r="C974" s="213">
        <v>44783</v>
      </c>
      <c r="D974" s="189" t="s">
        <v>937</v>
      </c>
      <c r="E974" s="184" t="s">
        <v>65</v>
      </c>
      <c r="F974" s="184" t="s">
        <v>50</v>
      </c>
      <c r="G974" s="189" t="s">
        <v>960</v>
      </c>
      <c r="H974" s="209" t="s">
        <v>961</v>
      </c>
      <c r="I974" s="26" t="s">
        <v>399</v>
      </c>
      <c r="J974" s="189">
        <v>16</v>
      </c>
      <c r="K974" s="164">
        <v>64.92</v>
      </c>
      <c r="L974" s="214">
        <v>1038.72</v>
      </c>
      <c r="M974" s="218" t="s">
        <v>378</v>
      </c>
      <c r="N974" s="204">
        <v>44781</v>
      </c>
      <c r="O974" s="211"/>
    </row>
    <row r="975" spans="1:15" ht="13.8" hidden="1" outlineLevel="1">
      <c r="A975" s="33">
        <v>1010</v>
      </c>
      <c r="B975" s="192" t="s">
        <v>201</v>
      </c>
      <c r="C975" s="215">
        <v>44783</v>
      </c>
      <c r="D975" s="192" t="s">
        <v>937</v>
      </c>
      <c r="E975" s="186" t="s">
        <v>65</v>
      </c>
      <c r="F975" s="186" t="s">
        <v>50</v>
      </c>
      <c r="G975" s="192" t="s">
        <v>960</v>
      </c>
      <c r="H975" s="221" t="s">
        <v>961</v>
      </c>
      <c r="I975" s="76" t="s">
        <v>562</v>
      </c>
      <c r="J975" s="192">
        <v>6</v>
      </c>
      <c r="K975" s="166">
        <v>15.91</v>
      </c>
      <c r="L975" s="216">
        <v>95.46</v>
      </c>
      <c r="M975" s="217" t="s">
        <v>378</v>
      </c>
      <c r="N975" s="205">
        <v>44782</v>
      </c>
      <c r="O975" s="212"/>
    </row>
    <row r="976" spans="1:15" ht="13.8" hidden="1" outlineLevel="1">
      <c r="A976" s="22">
        <v>1011</v>
      </c>
      <c r="B976" s="189" t="s">
        <v>201</v>
      </c>
      <c r="C976" s="213">
        <v>44783</v>
      </c>
      <c r="D976" s="189" t="s">
        <v>937</v>
      </c>
      <c r="E976" s="184" t="s">
        <v>65</v>
      </c>
      <c r="F976" s="184" t="s">
        <v>50</v>
      </c>
      <c r="G976" s="189" t="s">
        <v>960</v>
      </c>
      <c r="H976" s="209" t="s">
        <v>961</v>
      </c>
      <c r="I976" s="26" t="s">
        <v>401</v>
      </c>
      <c r="J976" s="189">
        <v>3</v>
      </c>
      <c r="K976" s="164">
        <v>69.099999999999994</v>
      </c>
      <c r="L976" s="214">
        <v>207.3</v>
      </c>
      <c r="M976" s="218" t="s">
        <v>378</v>
      </c>
      <c r="N976" s="204">
        <v>44783</v>
      </c>
      <c r="O976" s="211"/>
    </row>
    <row r="977" spans="1:15" ht="13.8" hidden="1" outlineLevel="1">
      <c r="A977" s="33">
        <v>1012</v>
      </c>
      <c r="B977" s="192" t="s">
        <v>201</v>
      </c>
      <c r="C977" s="215">
        <v>44783</v>
      </c>
      <c r="D977" s="192" t="s">
        <v>937</v>
      </c>
      <c r="E977" s="186" t="s">
        <v>65</v>
      </c>
      <c r="F977" s="186" t="s">
        <v>50</v>
      </c>
      <c r="G977" s="192" t="s">
        <v>962</v>
      </c>
      <c r="H977" s="221" t="s">
        <v>963</v>
      </c>
      <c r="I977" s="37" t="s">
        <v>404</v>
      </c>
      <c r="J977" s="192">
        <v>141</v>
      </c>
      <c r="K977" s="166">
        <v>259.7</v>
      </c>
      <c r="L977" s="216">
        <v>36617.699999999997</v>
      </c>
      <c r="M977" s="217" t="s">
        <v>378</v>
      </c>
      <c r="N977" s="205">
        <v>44784</v>
      </c>
      <c r="O977" s="212" t="s">
        <v>964</v>
      </c>
    </row>
    <row r="978" spans="1:15" ht="13.8" hidden="1" outlineLevel="1">
      <c r="A978" s="22">
        <v>1013</v>
      </c>
      <c r="B978" s="189" t="s">
        <v>201</v>
      </c>
      <c r="C978" s="213">
        <v>44783</v>
      </c>
      <c r="D978" s="189" t="s">
        <v>937</v>
      </c>
      <c r="E978" s="184" t="s">
        <v>65</v>
      </c>
      <c r="F978" s="184" t="s">
        <v>50</v>
      </c>
      <c r="G978" s="189" t="s">
        <v>962</v>
      </c>
      <c r="H978" s="209" t="s">
        <v>963</v>
      </c>
      <c r="I978" s="26" t="s">
        <v>405</v>
      </c>
      <c r="J978" s="189">
        <v>96</v>
      </c>
      <c r="K978" s="164">
        <v>434.8</v>
      </c>
      <c r="L978" s="214">
        <v>41740.800000000003</v>
      </c>
      <c r="M978" s="218" t="s">
        <v>432</v>
      </c>
      <c r="N978" s="204">
        <v>44785</v>
      </c>
      <c r="O978" s="211"/>
    </row>
    <row r="979" spans="1:15" ht="13.8" hidden="1" outlineLevel="1">
      <c r="A979" s="33">
        <v>1014</v>
      </c>
      <c r="B979" s="192" t="s">
        <v>201</v>
      </c>
      <c r="C979" s="215">
        <v>44783</v>
      </c>
      <c r="D979" s="192" t="s">
        <v>937</v>
      </c>
      <c r="E979" s="186" t="s">
        <v>65</v>
      </c>
      <c r="F979" s="186" t="s">
        <v>50</v>
      </c>
      <c r="G979" s="192" t="s">
        <v>962</v>
      </c>
      <c r="H979" s="221" t="s">
        <v>963</v>
      </c>
      <c r="I979" s="37" t="s">
        <v>402</v>
      </c>
      <c r="J979" s="192">
        <v>203</v>
      </c>
      <c r="K979" s="166">
        <v>152.49</v>
      </c>
      <c r="L979" s="216">
        <v>30955.47</v>
      </c>
      <c r="M979" s="217" t="s">
        <v>378</v>
      </c>
      <c r="N979" s="205">
        <v>44786</v>
      </c>
      <c r="O979" s="212" t="s">
        <v>965</v>
      </c>
    </row>
    <row r="980" spans="1:15" ht="13.8" hidden="1" outlineLevel="1">
      <c r="A980" s="22">
        <v>1015</v>
      </c>
      <c r="B980" s="189" t="s">
        <v>201</v>
      </c>
      <c r="C980" s="213">
        <v>44783</v>
      </c>
      <c r="D980" s="189" t="s">
        <v>937</v>
      </c>
      <c r="E980" s="184" t="s">
        <v>65</v>
      </c>
      <c r="F980" s="184" t="s">
        <v>50</v>
      </c>
      <c r="G980" s="189" t="s">
        <v>962</v>
      </c>
      <c r="H980" s="209" t="s">
        <v>963</v>
      </c>
      <c r="I980" s="26" t="s">
        <v>406</v>
      </c>
      <c r="J980" s="189">
        <v>158</v>
      </c>
      <c r="K980" s="164">
        <v>173.6</v>
      </c>
      <c r="L980" s="214">
        <v>27428.799999999999</v>
      </c>
      <c r="M980" s="218" t="s">
        <v>432</v>
      </c>
      <c r="N980" s="204">
        <v>44787</v>
      </c>
      <c r="O980" s="211"/>
    </row>
    <row r="981" spans="1:15" ht="13.8" hidden="1" outlineLevel="1">
      <c r="A981" s="33">
        <v>1016</v>
      </c>
      <c r="B981" s="192" t="s">
        <v>138</v>
      </c>
      <c r="C981" s="215">
        <v>44783</v>
      </c>
      <c r="D981" s="192" t="s">
        <v>937</v>
      </c>
      <c r="E981" s="186" t="s">
        <v>89</v>
      </c>
      <c r="F981" s="186" t="s">
        <v>28</v>
      </c>
      <c r="G981" s="192" t="s">
        <v>966</v>
      </c>
      <c r="H981" s="221" t="s">
        <v>967</v>
      </c>
      <c r="I981" s="37" t="s">
        <v>427</v>
      </c>
      <c r="J981" s="192">
        <v>1000</v>
      </c>
      <c r="K981" s="166">
        <v>114.81</v>
      </c>
      <c r="L981" s="216">
        <v>114810</v>
      </c>
      <c r="M981" s="217" t="s">
        <v>378</v>
      </c>
      <c r="N981" s="205">
        <v>44788</v>
      </c>
      <c r="O981" s="212"/>
    </row>
    <row r="982" spans="1:15" ht="13.8" hidden="1" outlineLevel="1">
      <c r="A982" s="22">
        <v>1017</v>
      </c>
      <c r="B982" s="189" t="s">
        <v>138</v>
      </c>
      <c r="C982" s="213">
        <v>44783</v>
      </c>
      <c r="D982" s="189" t="s">
        <v>937</v>
      </c>
      <c r="E982" s="184" t="s">
        <v>89</v>
      </c>
      <c r="F982" s="184" t="s">
        <v>28</v>
      </c>
      <c r="G982" s="189" t="s">
        <v>966</v>
      </c>
      <c r="H982" s="209" t="s">
        <v>967</v>
      </c>
      <c r="I982" s="26" t="s">
        <v>429</v>
      </c>
      <c r="J982" s="189">
        <v>700</v>
      </c>
      <c r="K982" s="164">
        <v>6.45</v>
      </c>
      <c r="L982" s="214">
        <v>4515</v>
      </c>
      <c r="M982" s="218" t="s">
        <v>378</v>
      </c>
      <c r="N982" s="204">
        <v>44789</v>
      </c>
      <c r="O982" s="211"/>
    </row>
    <row r="983" spans="1:15" ht="13.8" hidden="1" outlineLevel="1">
      <c r="A983" s="33">
        <v>1018</v>
      </c>
      <c r="B983" s="192" t="s">
        <v>138</v>
      </c>
      <c r="C983" s="215">
        <v>44783</v>
      </c>
      <c r="D983" s="192" t="s">
        <v>937</v>
      </c>
      <c r="E983" s="186" t="s">
        <v>89</v>
      </c>
      <c r="F983" s="186" t="s">
        <v>28</v>
      </c>
      <c r="G983" s="192" t="s">
        <v>966</v>
      </c>
      <c r="H983" s="221" t="s">
        <v>967</v>
      </c>
      <c r="I983" s="37" t="s">
        <v>431</v>
      </c>
      <c r="J983" s="192">
        <v>700</v>
      </c>
      <c r="K983" s="166">
        <v>47</v>
      </c>
      <c r="L983" s="216">
        <v>32900</v>
      </c>
      <c r="M983" s="217" t="s">
        <v>378</v>
      </c>
      <c r="N983" s="205">
        <v>44790</v>
      </c>
      <c r="O983" s="212"/>
    </row>
    <row r="984" spans="1:15" ht="13.8" hidden="1" outlineLevel="1">
      <c r="A984" s="22">
        <v>1019</v>
      </c>
      <c r="B984" s="189" t="s">
        <v>138</v>
      </c>
      <c r="C984" s="213">
        <v>44783</v>
      </c>
      <c r="D984" s="189" t="s">
        <v>937</v>
      </c>
      <c r="E984" s="184" t="s">
        <v>89</v>
      </c>
      <c r="F984" s="184" t="s">
        <v>28</v>
      </c>
      <c r="G984" s="189" t="s">
        <v>966</v>
      </c>
      <c r="H984" s="209" t="s">
        <v>967</v>
      </c>
      <c r="I984" s="26" t="s">
        <v>424</v>
      </c>
      <c r="J984" s="189">
        <v>25</v>
      </c>
      <c r="K984" s="164">
        <v>18</v>
      </c>
      <c r="L984" s="214">
        <v>450</v>
      </c>
      <c r="M984" s="218" t="s">
        <v>378</v>
      </c>
      <c r="N984" s="204">
        <v>44791</v>
      </c>
      <c r="O984" s="211"/>
    </row>
    <row r="985" spans="1:15" ht="13.8" hidden="1" outlineLevel="1">
      <c r="A985" s="33">
        <v>1020</v>
      </c>
      <c r="B985" s="192" t="s">
        <v>138</v>
      </c>
      <c r="C985" s="215">
        <v>44783</v>
      </c>
      <c r="D985" s="192" t="s">
        <v>937</v>
      </c>
      <c r="E985" s="186" t="s">
        <v>89</v>
      </c>
      <c r="F985" s="186" t="s">
        <v>28</v>
      </c>
      <c r="G985" s="192" t="s">
        <v>968</v>
      </c>
      <c r="H985" s="221" t="s">
        <v>969</v>
      </c>
      <c r="I985" s="37" t="s">
        <v>404</v>
      </c>
      <c r="J985" s="192">
        <v>300</v>
      </c>
      <c r="K985" s="166">
        <v>259.7</v>
      </c>
      <c r="L985" s="216">
        <v>77910</v>
      </c>
      <c r="M985" s="217" t="s">
        <v>378</v>
      </c>
      <c r="N985" s="205">
        <v>44792</v>
      </c>
      <c r="O985" s="212" t="s">
        <v>965</v>
      </c>
    </row>
    <row r="986" spans="1:15" ht="13.8" hidden="1" outlineLevel="1">
      <c r="A986" s="22">
        <v>1021</v>
      </c>
      <c r="B986" s="189" t="s">
        <v>138</v>
      </c>
      <c r="C986" s="213">
        <v>44783</v>
      </c>
      <c r="D986" s="189" t="s">
        <v>937</v>
      </c>
      <c r="E986" s="184" t="s">
        <v>89</v>
      </c>
      <c r="F986" s="184" t="s">
        <v>28</v>
      </c>
      <c r="G986" s="189" t="s">
        <v>968</v>
      </c>
      <c r="H986" s="209" t="s">
        <v>969</v>
      </c>
      <c r="I986" s="26" t="s">
        <v>405</v>
      </c>
      <c r="J986" s="189">
        <v>200</v>
      </c>
      <c r="K986" s="164">
        <v>434.8</v>
      </c>
      <c r="L986" s="214">
        <v>86960</v>
      </c>
      <c r="M986" s="218" t="s">
        <v>378</v>
      </c>
      <c r="N986" s="204">
        <v>44793</v>
      </c>
      <c r="O986" s="211" t="s">
        <v>965</v>
      </c>
    </row>
    <row r="987" spans="1:15" ht="13.8" hidden="1" outlineLevel="1">
      <c r="A987" s="33">
        <v>1022</v>
      </c>
      <c r="B987" s="192" t="s">
        <v>138</v>
      </c>
      <c r="C987" s="215">
        <v>44783</v>
      </c>
      <c r="D987" s="192" t="s">
        <v>937</v>
      </c>
      <c r="E987" s="186" t="s">
        <v>89</v>
      </c>
      <c r="F987" s="186" t="s">
        <v>28</v>
      </c>
      <c r="G987" s="192" t="s">
        <v>968</v>
      </c>
      <c r="H987" s="221" t="s">
        <v>969</v>
      </c>
      <c r="I987" s="37" t="s">
        <v>402</v>
      </c>
      <c r="J987" s="192">
        <v>300</v>
      </c>
      <c r="K987" s="166">
        <v>152.49</v>
      </c>
      <c r="L987" s="216">
        <v>45747</v>
      </c>
      <c r="M987" s="217" t="s">
        <v>378</v>
      </c>
      <c r="N987" s="205">
        <v>44794</v>
      </c>
      <c r="O987" s="212" t="s">
        <v>965</v>
      </c>
    </row>
    <row r="988" spans="1:15" ht="13.8" hidden="1" outlineLevel="1">
      <c r="A988" s="22">
        <v>1023</v>
      </c>
      <c r="B988" s="189" t="s">
        <v>138</v>
      </c>
      <c r="C988" s="213">
        <v>44783</v>
      </c>
      <c r="D988" s="189" t="s">
        <v>937</v>
      </c>
      <c r="E988" s="184" t="s">
        <v>89</v>
      </c>
      <c r="F988" s="184" t="s">
        <v>28</v>
      </c>
      <c r="G988" s="189" t="s">
        <v>968</v>
      </c>
      <c r="H988" s="209" t="s">
        <v>969</v>
      </c>
      <c r="I988" s="26" t="s">
        <v>406</v>
      </c>
      <c r="J988" s="189">
        <v>200</v>
      </c>
      <c r="K988" s="164">
        <v>173.6</v>
      </c>
      <c r="L988" s="214">
        <v>34720</v>
      </c>
      <c r="M988" s="218" t="s">
        <v>378</v>
      </c>
      <c r="N988" s="204">
        <v>44795</v>
      </c>
      <c r="O988" s="211" t="s">
        <v>965</v>
      </c>
    </row>
    <row r="989" spans="1:15" ht="13.8" hidden="1" outlineLevel="1">
      <c r="A989" s="33">
        <v>1024</v>
      </c>
      <c r="B989" s="192" t="s">
        <v>92</v>
      </c>
      <c r="C989" s="215">
        <v>44783</v>
      </c>
      <c r="D989" s="192" t="s">
        <v>937</v>
      </c>
      <c r="E989" s="186" t="s">
        <v>93</v>
      </c>
      <c r="F989" s="186" t="s">
        <v>43</v>
      </c>
      <c r="G989" s="192" t="s">
        <v>970</v>
      </c>
      <c r="H989" s="221" t="s">
        <v>971</v>
      </c>
      <c r="I989" s="37" t="s">
        <v>424</v>
      </c>
      <c r="J989" s="192">
        <v>98</v>
      </c>
      <c r="K989" s="166">
        <v>18</v>
      </c>
      <c r="L989" s="216">
        <v>1764</v>
      </c>
      <c r="M989" s="217" t="s">
        <v>378</v>
      </c>
      <c r="N989" s="205">
        <v>44796</v>
      </c>
      <c r="O989" s="212"/>
    </row>
    <row r="990" spans="1:15" ht="13.8" hidden="1" outlineLevel="1">
      <c r="A990" s="22">
        <v>1025</v>
      </c>
      <c r="B990" s="189" t="s">
        <v>92</v>
      </c>
      <c r="C990" s="213">
        <v>44783</v>
      </c>
      <c r="D990" s="189" t="s">
        <v>937</v>
      </c>
      <c r="E990" s="184" t="s">
        <v>93</v>
      </c>
      <c r="F990" s="184" t="s">
        <v>43</v>
      </c>
      <c r="G990" s="189" t="s">
        <v>970</v>
      </c>
      <c r="H990" s="209" t="s">
        <v>971</v>
      </c>
      <c r="I990" s="26" t="s">
        <v>427</v>
      </c>
      <c r="J990" s="189">
        <v>98</v>
      </c>
      <c r="K990" s="164">
        <v>114.81</v>
      </c>
      <c r="L990" s="214">
        <v>11251.38</v>
      </c>
      <c r="M990" s="218" t="s">
        <v>378</v>
      </c>
      <c r="N990" s="204">
        <v>44797</v>
      </c>
      <c r="O990" s="211"/>
    </row>
    <row r="991" spans="1:15" ht="13.8" hidden="1" outlineLevel="1">
      <c r="A991" s="33">
        <v>1026</v>
      </c>
      <c r="B991" s="192" t="s">
        <v>92</v>
      </c>
      <c r="C991" s="215">
        <v>44783</v>
      </c>
      <c r="D991" s="192" t="s">
        <v>937</v>
      </c>
      <c r="E991" s="186" t="s">
        <v>93</v>
      </c>
      <c r="F991" s="186" t="s">
        <v>43</v>
      </c>
      <c r="G991" s="192" t="s">
        <v>970</v>
      </c>
      <c r="H991" s="221" t="s">
        <v>971</v>
      </c>
      <c r="I991" s="37" t="s">
        <v>429</v>
      </c>
      <c r="J991" s="192">
        <v>392</v>
      </c>
      <c r="K991" s="166">
        <v>6.45</v>
      </c>
      <c r="L991" s="216">
        <v>2528.4</v>
      </c>
      <c r="M991" s="217" t="s">
        <v>378</v>
      </c>
      <c r="N991" s="205">
        <v>44798</v>
      </c>
      <c r="O991" s="212"/>
    </row>
    <row r="992" spans="1:15" ht="13.8" hidden="1" outlineLevel="1">
      <c r="A992" s="22">
        <v>1027</v>
      </c>
      <c r="B992" s="189" t="s">
        <v>92</v>
      </c>
      <c r="C992" s="213">
        <v>44783</v>
      </c>
      <c r="D992" s="189" t="s">
        <v>937</v>
      </c>
      <c r="E992" s="184" t="s">
        <v>93</v>
      </c>
      <c r="F992" s="184" t="s">
        <v>43</v>
      </c>
      <c r="G992" s="189" t="s">
        <v>970</v>
      </c>
      <c r="H992" s="209" t="s">
        <v>971</v>
      </c>
      <c r="I992" s="26" t="s">
        <v>431</v>
      </c>
      <c r="J992" s="189">
        <v>98</v>
      </c>
      <c r="K992" s="164">
        <v>47</v>
      </c>
      <c r="L992" s="214">
        <v>4606</v>
      </c>
      <c r="M992" s="218" t="s">
        <v>378</v>
      </c>
      <c r="N992" s="204">
        <v>44799</v>
      </c>
      <c r="O992" s="211"/>
    </row>
    <row r="993" spans="1:15" ht="13.8" hidden="1" outlineLevel="1">
      <c r="A993" s="33">
        <v>1028</v>
      </c>
      <c r="B993" s="192" t="s">
        <v>92</v>
      </c>
      <c r="C993" s="215">
        <v>44783</v>
      </c>
      <c r="D993" s="192" t="s">
        <v>937</v>
      </c>
      <c r="E993" s="186" t="s">
        <v>93</v>
      </c>
      <c r="F993" s="186" t="s">
        <v>43</v>
      </c>
      <c r="G993" s="192" t="s">
        <v>970</v>
      </c>
      <c r="H993" s="221" t="s">
        <v>971</v>
      </c>
      <c r="I993" s="37" t="s">
        <v>399</v>
      </c>
      <c r="J993" s="192">
        <v>980</v>
      </c>
      <c r="K993" s="166">
        <v>64.92</v>
      </c>
      <c r="L993" s="216">
        <v>63621.599999999999</v>
      </c>
      <c r="M993" s="217" t="s">
        <v>378</v>
      </c>
      <c r="N993" s="205">
        <v>44800</v>
      </c>
      <c r="O993" s="212"/>
    </row>
    <row r="994" spans="1:15" ht="13.8" hidden="1" outlineLevel="1">
      <c r="A994" s="22">
        <v>1029</v>
      </c>
      <c r="B994" s="189" t="s">
        <v>92</v>
      </c>
      <c r="C994" s="213">
        <v>44783</v>
      </c>
      <c r="D994" s="189" t="s">
        <v>937</v>
      </c>
      <c r="E994" s="184" t="s">
        <v>93</v>
      </c>
      <c r="F994" s="184" t="s">
        <v>43</v>
      </c>
      <c r="G994" s="189" t="s">
        <v>972</v>
      </c>
      <c r="H994" s="209" t="s">
        <v>973</v>
      </c>
      <c r="I994" s="26" t="s">
        <v>402</v>
      </c>
      <c r="J994" s="189">
        <v>196</v>
      </c>
      <c r="K994" s="164">
        <v>152.49</v>
      </c>
      <c r="L994" s="214">
        <v>29888.04</v>
      </c>
      <c r="M994" s="218" t="s">
        <v>425</v>
      </c>
      <c r="N994" s="204">
        <v>44801</v>
      </c>
      <c r="O994" s="211"/>
    </row>
    <row r="995" spans="1:15" ht="13.8" hidden="1" outlineLevel="1">
      <c r="A995" s="33">
        <v>1030</v>
      </c>
      <c r="B995" s="192" t="s">
        <v>92</v>
      </c>
      <c r="C995" s="215">
        <v>44783</v>
      </c>
      <c r="D995" s="192" t="s">
        <v>937</v>
      </c>
      <c r="E995" s="186" t="s">
        <v>93</v>
      </c>
      <c r="F995" s="186" t="s">
        <v>43</v>
      </c>
      <c r="G995" s="192" t="s">
        <v>972</v>
      </c>
      <c r="H995" s="221" t="s">
        <v>973</v>
      </c>
      <c r="I995" s="37" t="s">
        <v>406</v>
      </c>
      <c r="J995" s="192">
        <v>98</v>
      </c>
      <c r="K995" s="166">
        <v>173.6</v>
      </c>
      <c r="L995" s="216">
        <v>17012.8</v>
      </c>
      <c r="M995" s="226" t="s">
        <v>425</v>
      </c>
      <c r="N995" s="205">
        <v>44802</v>
      </c>
      <c r="O995" s="212"/>
    </row>
    <row r="996" spans="1:15" ht="13.8" hidden="1" outlineLevel="1">
      <c r="A996" s="22">
        <v>1031</v>
      </c>
      <c r="B996" s="189" t="s">
        <v>92</v>
      </c>
      <c r="C996" s="213">
        <v>44783</v>
      </c>
      <c r="D996" s="189" t="s">
        <v>937</v>
      </c>
      <c r="E996" s="184" t="s">
        <v>93</v>
      </c>
      <c r="F996" s="184" t="s">
        <v>43</v>
      </c>
      <c r="G996" s="189" t="s">
        <v>972</v>
      </c>
      <c r="H996" s="209" t="s">
        <v>973</v>
      </c>
      <c r="I996" s="26" t="s">
        <v>404</v>
      </c>
      <c r="J996" s="189">
        <v>196</v>
      </c>
      <c r="K996" s="164">
        <v>259.7</v>
      </c>
      <c r="L996" s="214">
        <v>50901.2</v>
      </c>
      <c r="M996" s="218" t="s">
        <v>425</v>
      </c>
      <c r="N996" s="204">
        <v>44803</v>
      </c>
      <c r="O996" s="211"/>
    </row>
    <row r="997" spans="1:15" ht="13.8" hidden="1" outlineLevel="1">
      <c r="A997" s="33">
        <v>1032</v>
      </c>
      <c r="B997" s="192" t="s">
        <v>92</v>
      </c>
      <c r="C997" s="215">
        <v>44783</v>
      </c>
      <c r="D997" s="192" t="s">
        <v>937</v>
      </c>
      <c r="E997" s="186" t="s">
        <v>93</v>
      </c>
      <c r="F997" s="186" t="s">
        <v>43</v>
      </c>
      <c r="G997" s="192" t="s">
        <v>972</v>
      </c>
      <c r="H997" s="221" t="s">
        <v>973</v>
      </c>
      <c r="I997" s="37" t="s">
        <v>405</v>
      </c>
      <c r="J997" s="192">
        <v>98</v>
      </c>
      <c r="K997" s="166">
        <v>434.8</v>
      </c>
      <c r="L997" s="216">
        <v>42610.400000000001</v>
      </c>
      <c r="M997" s="217" t="s">
        <v>425</v>
      </c>
      <c r="N997" s="205">
        <v>44804</v>
      </c>
      <c r="O997" s="212"/>
    </row>
    <row r="998" spans="1:15" ht="13.8" hidden="1" outlineLevel="1">
      <c r="A998" s="22">
        <v>1033</v>
      </c>
      <c r="B998" s="189" t="s">
        <v>255</v>
      </c>
      <c r="C998" s="213">
        <v>44783</v>
      </c>
      <c r="D998" s="189" t="s">
        <v>937</v>
      </c>
      <c r="E998" s="184" t="s">
        <v>85</v>
      </c>
      <c r="F998" s="184" t="s">
        <v>39</v>
      </c>
      <c r="G998" s="189" t="s">
        <v>974</v>
      </c>
      <c r="H998" s="209" t="s">
        <v>975</v>
      </c>
      <c r="I998" s="26" t="s">
        <v>427</v>
      </c>
      <c r="J998" s="189">
        <v>47</v>
      </c>
      <c r="K998" s="164">
        <v>114.81</v>
      </c>
      <c r="L998" s="214">
        <v>5396.07</v>
      </c>
      <c r="M998" s="218" t="s">
        <v>378</v>
      </c>
      <c r="N998" s="204">
        <v>44804</v>
      </c>
      <c r="O998" s="211"/>
    </row>
    <row r="999" spans="1:15" ht="13.8" hidden="1" outlineLevel="1">
      <c r="A999" s="33">
        <v>1034</v>
      </c>
      <c r="B999" s="192" t="s">
        <v>255</v>
      </c>
      <c r="C999" s="215">
        <v>44783</v>
      </c>
      <c r="D999" s="192" t="s">
        <v>937</v>
      </c>
      <c r="E999" s="186" t="s">
        <v>85</v>
      </c>
      <c r="F999" s="186" t="s">
        <v>39</v>
      </c>
      <c r="G999" s="192" t="s">
        <v>974</v>
      </c>
      <c r="H999" s="221" t="s">
        <v>975</v>
      </c>
      <c r="I999" s="37" t="s">
        <v>431</v>
      </c>
      <c r="J999" s="192">
        <v>47</v>
      </c>
      <c r="K999" s="166">
        <v>47</v>
      </c>
      <c r="L999" s="216">
        <v>2209</v>
      </c>
      <c r="M999" s="217" t="s">
        <v>378</v>
      </c>
      <c r="N999" s="205">
        <v>44804</v>
      </c>
      <c r="O999" s="212"/>
    </row>
    <row r="1000" spans="1:15" ht="13.8" hidden="1" outlineLevel="1">
      <c r="A1000" s="22">
        <v>1035</v>
      </c>
      <c r="B1000" s="189" t="s">
        <v>255</v>
      </c>
      <c r="C1000" s="213">
        <v>44783</v>
      </c>
      <c r="D1000" s="189" t="s">
        <v>937</v>
      </c>
      <c r="E1000" s="184" t="s">
        <v>85</v>
      </c>
      <c r="F1000" s="184" t="s">
        <v>39</v>
      </c>
      <c r="G1000" s="189" t="s">
        <v>974</v>
      </c>
      <c r="H1000" s="209" t="s">
        <v>975</v>
      </c>
      <c r="I1000" s="26" t="s">
        <v>397</v>
      </c>
      <c r="J1000" s="189">
        <v>587</v>
      </c>
      <c r="K1000" s="164">
        <v>19.059999999999999</v>
      </c>
      <c r="L1000" s="214">
        <v>11188.22</v>
      </c>
      <c r="M1000" s="218" t="s">
        <v>378</v>
      </c>
      <c r="N1000" s="204">
        <v>44804</v>
      </c>
      <c r="O1000" s="211"/>
    </row>
    <row r="1001" spans="1:15" ht="13.8" hidden="1" outlineLevel="1">
      <c r="A1001" s="33">
        <v>1036</v>
      </c>
      <c r="B1001" s="192" t="s">
        <v>255</v>
      </c>
      <c r="C1001" s="215">
        <v>44783</v>
      </c>
      <c r="D1001" s="192" t="s">
        <v>937</v>
      </c>
      <c r="E1001" s="186" t="s">
        <v>85</v>
      </c>
      <c r="F1001" s="186" t="s">
        <v>39</v>
      </c>
      <c r="G1001" s="192" t="s">
        <v>974</v>
      </c>
      <c r="H1001" s="221" t="s">
        <v>975</v>
      </c>
      <c r="I1001" s="37" t="s">
        <v>399</v>
      </c>
      <c r="J1001" s="192">
        <v>349</v>
      </c>
      <c r="K1001" s="166">
        <v>64.92</v>
      </c>
      <c r="L1001" s="216">
        <v>22657.08</v>
      </c>
      <c r="M1001" s="217" t="s">
        <v>378</v>
      </c>
      <c r="N1001" s="205">
        <v>44804</v>
      </c>
      <c r="O1001" s="212"/>
    </row>
    <row r="1002" spans="1:15" ht="13.8" hidden="1" outlineLevel="1">
      <c r="A1002" s="22">
        <v>1037</v>
      </c>
      <c r="B1002" s="189" t="s">
        <v>255</v>
      </c>
      <c r="C1002" s="213">
        <v>44783</v>
      </c>
      <c r="D1002" s="189" t="s">
        <v>937</v>
      </c>
      <c r="E1002" s="184" t="s">
        <v>85</v>
      </c>
      <c r="F1002" s="184" t="s">
        <v>39</v>
      </c>
      <c r="G1002" s="189" t="s">
        <v>974</v>
      </c>
      <c r="H1002" s="209" t="s">
        <v>975</v>
      </c>
      <c r="I1002" s="71" t="s">
        <v>562</v>
      </c>
      <c r="J1002" s="189">
        <v>5</v>
      </c>
      <c r="K1002" s="164">
        <v>15.91</v>
      </c>
      <c r="L1002" s="214">
        <v>79.55</v>
      </c>
      <c r="M1002" s="218" t="s">
        <v>378</v>
      </c>
      <c r="N1002" s="204">
        <v>44804</v>
      </c>
      <c r="O1002" s="211"/>
    </row>
    <row r="1003" spans="1:15" ht="13.8" hidden="1" outlineLevel="1">
      <c r="A1003" s="33">
        <v>1038</v>
      </c>
      <c r="B1003" s="192" t="s">
        <v>255</v>
      </c>
      <c r="C1003" s="215">
        <v>44783</v>
      </c>
      <c r="D1003" s="192" t="s">
        <v>937</v>
      </c>
      <c r="E1003" s="186" t="s">
        <v>85</v>
      </c>
      <c r="F1003" s="186" t="s">
        <v>39</v>
      </c>
      <c r="G1003" s="192" t="s">
        <v>974</v>
      </c>
      <c r="H1003" s="221" t="s">
        <v>975</v>
      </c>
      <c r="I1003" s="37" t="s">
        <v>401</v>
      </c>
      <c r="J1003" s="192">
        <v>8</v>
      </c>
      <c r="K1003" s="166">
        <v>69.099999999999994</v>
      </c>
      <c r="L1003" s="216">
        <v>552.79999999999995</v>
      </c>
      <c r="M1003" s="217" t="s">
        <v>378</v>
      </c>
      <c r="N1003" s="205">
        <v>44804</v>
      </c>
      <c r="O1003" s="212"/>
    </row>
    <row r="1004" spans="1:15" ht="13.8" hidden="1" outlineLevel="1">
      <c r="A1004" s="22">
        <v>1039</v>
      </c>
      <c r="B1004" s="189" t="s">
        <v>87</v>
      </c>
      <c r="C1004" s="213">
        <v>44783</v>
      </c>
      <c r="D1004" s="189" t="s">
        <v>937</v>
      </c>
      <c r="E1004" s="184" t="s">
        <v>85</v>
      </c>
      <c r="F1004" s="184" t="s">
        <v>39</v>
      </c>
      <c r="G1004" s="189" t="s">
        <v>976</v>
      </c>
      <c r="H1004" s="209" t="s">
        <v>977</v>
      </c>
      <c r="I1004" s="26" t="s">
        <v>399</v>
      </c>
      <c r="J1004" s="189">
        <v>1010</v>
      </c>
      <c r="K1004" s="164">
        <v>64.92</v>
      </c>
      <c r="L1004" s="214">
        <v>65569.2</v>
      </c>
      <c r="M1004" s="218" t="s">
        <v>378</v>
      </c>
      <c r="N1004" s="204">
        <v>44804</v>
      </c>
      <c r="O1004" s="211"/>
    </row>
    <row r="1005" spans="1:15" ht="13.8" hidden="1" outlineLevel="1">
      <c r="A1005" s="33">
        <v>1040</v>
      </c>
      <c r="B1005" s="192" t="s">
        <v>87</v>
      </c>
      <c r="C1005" s="215">
        <v>44783</v>
      </c>
      <c r="D1005" s="192" t="s">
        <v>937</v>
      </c>
      <c r="E1005" s="186" t="s">
        <v>85</v>
      </c>
      <c r="F1005" s="186" t="s">
        <v>39</v>
      </c>
      <c r="G1005" s="192" t="s">
        <v>976</v>
      </c>
      <c r="H1005" s="221" t="s">
        <v>977</v>
      </c>
      <c r="I1005" s="37" t="s">
        <v>401</v>
      </c>
      <c r="J1005" s="192">
        <v>127</v>
      </c>
      <c r="K1005" s="166">
        <v>69.099999999999994</v>
      </c>
      <c r="L1005" s="216">
        <v>8775.7000000000007</v>
      </c>
      <c r="M1005" s="217" t="s">
        <v>378</v>
      </c>
      <c r="N1005" s="205">
        <v>44804</v>
      </c>
      <c r="O1005" s="212"/>
    </row>
    <row r="1006" spans="1:15" ht="13.8" hidden="1" outlineLevel="1">
      <c r="A1006" s="22">
        <v>1041</v>
      </c>
      <c r="B1006" s="189" t="s">
        <v>267</v>
      </c>
      <c r="C1006" s="213">
        <v>44783</v>
      </c>
      <c r="D1006" s="189" t="s">
        <v>937</v>
      </c>
      <c r="E1006" s="184" t="s">
        <v>85</v>
      </c>
      <c r="F1006" s="184" t="s">
        <v>39</v>
      </c>
      <c r="G1006" s="189" t="s">
        <v>978</v>
      </c>
      <c r="H1006" s="209" t="s">
        <v>979</v>
      </c>
      <c r="I1006" s="26" t="s">
        <v>397</v>
      </c>
      <c r="J1006" s="189">
        <v>507</v>
      </c>
      <c r="K1006" s="164">
        <v>19.059999999999999</v>
      </c>
      <c r="L1006" s="214">
        <v>9663.42</v>
      </c>
      <c r="M1006" s="218" t="s">
        <v>378</v>
      </c>
      <c r="N1006" s="204">
        <v>44804</v>
      </c>
      <c r="O1006" s="211"/>
    </row>
    <row r="1007" spans="1:15" ht="13.8" hidden="1" outlineLevel="1">
      <c r="A1007" s="33">
        <v>1042</v>
      </c>
      <c r="B1007" s="192" t="s">
        <v>267</v>
      </c>
      <c r="C1007" s="215">
        <v>44783</v>
      </c>
      <c r="D1007" s="192" t="s">
        <v>937</v>
      </c>
      <c r="E1007" s="186" t="s">
        <v>85</v>
      </c>
      <c r="F1007" s="186" t="s">
        <v>39</v>
      </c>
      <c r="G1007" s="192" t="s">
        <v>978</v>
      </c>
      <c r="H1007" s="221" t="s">
        <v>979</v>
      </c>
      <c r="I1007" s="37" t="s">
        <v>399</v>
      </c>
      <c r="J1007" s="192">
        <v>408</v>
      </c>
      <c r="K1007" s="166">
        <v>64.92</v>
      </c>
      <c r="L1007" s="216">
        <v>26487.360000000001</v>
      </c>
      <c r="M1007" s="217" t="s">
        <v>378</v>
      </c>
      <c r="N1007" s="205">
        <v>44804</v>
      </c>
      <c r="O1007" s="212"/>
    </row>
    <row r="1008" spans="1:15" ht="13.8" hidden="1" outlineLevel="1">
      <c r="A1008" s="22">
        <v>1043</v>
      </c>
      <c r="B1008" s="189" t="s">
        <v>267</v>
      </c>
      <c r="C1008" s="213">
        <v>44783</v>
      </c>
      <c r="D1008" s="189" t="s">
        <v>937</v>
      </c>
      <c r="E1008" s="184" t="s">
        <v>85</v>
      </c>
      <c r="F1008" s="184" t="s">
        <v>39</v>
      </c>
      <c r="G1008" s="189" t="s">
        <v>978</v>
      </c>
      <c r="H1008" s="209" t="s">
        <v>979</v>
      </c>
      <c r="I1008" s="71" t="s">
        <v>562</v>
      </c>
      <c r="J1008" s="189">
        <v>65</v>
      </c>
      <c r="K1008" s="164">
        <v>15.91</v>
      </c>
      <c r="L1008" s="214">
        <v>1034.1500000000001</v>
      </c>
      <c r="M1008" s="218" t="s">
        <v>378</v>
      </c>
      <c r="N1008" s="204">
        <v>44804</v>
      </c>
      <c r="O1008" s="211"/>
    </row>
    <row r="1009" spans="1:15" ht="13.8" hidden="1" outlineLevel="1">
      <c r="A1009" s="33">
        <v>1044</v>
      </c>
      <c r="B1009" s="192" t="s">
        <v>267</v>
      </c>
      <c r="C1009" s="215">
        <v>44783</v>
      </c>
      <c r="D1009" s="192" t="s">
        <v>937</v>
      </c>
      <c r="E1009" s="186" t="s">
        <v>85</v>
      </c>
      <c r="F1009" s="186" t="s">
        <v>39</v>
      </c>
      <c r="G1009" s="192" t="s">
        <v>978</v>
      </c>
      <c r="H1009" s="221" t="s">
        <v>979</v>
      </c>
      <c r="I1009" s="37" t="s">
        <v>401</v>
      </c>
      <c r="J1009" s="192">
        <v>51</v>
      </c>
      <c r="K1009" s="166">
        <v>69.099999999999994</v>
      </c>
      <c r="L1009" s="216">
        <v>3524.1</v>
      </c>
      <c r="M1009" s="217" t="s">
        <v>378</v>
      </c>
      <c r="N1009" s="205">
        <v>44804</v>
      </c>
      <c r="O1009" s="212"/>
    </row>
    <row r="1010" spans="1:15" ht="13.8" hidden="1" outlineLevel="1">
      <c r="A1010" s="22">
        <v>1045</v>
      </c>
      <c r="B1010" s="189" t="s">
        <v>201</v>
      </c>
      <c r="C1010" s="213">
        <v>44783</v>
      </c>
      <c r="D1010" s="189" t="s">
        <v>937</v>
      </c>
      <c r="E1010" s="184" t="s">
        <v>65</v>
      </c>
      <c r="F1010" s="184" t="s">
        <v>50</v>
      </c>
      <c r="G1010" s="189" t="s">
        <v>980</v>
      </c>
      <c r="H1010" s="209" t="s">
        <v>981</v>
      </c>
      <c r="I1010" s="26" t="s">
        <v>427</v>
      </c>
      <c r="J1010" s="189">
        <v>133</v>
      </c>
      <c r="K1010" s="164">
        <v>114.81</v>
      </c>
      <c r="L1010" s="214">
        <v>15269.73</v>
      </c>
      <c r="M1010" s="218" t="s">
        <v>378</v>
      </c>
      <c r="N1010" s="204">
        <v>44804</v>
      </c>
      <c r="O1010" s="211"/>
    </row>
    <row r="1011" spans="1:15" ht="13.8" hidden="1" outlineLevel="1">
      <c r="A1011" s="33">
        <v>1046</v>
      </c>
      <c r="B1011" s="192" t="s">
        <v>201</v>
      </c>
      <c r="C1011" s="215">
        <v>44783</v>
      </c>
      <c r="D1011" s="192" t="s">
        <v>937</v>
      </c>
      <c r="E1011" s="186" t="s">
        <v>65</v>
      </c>
      <c r="F1011" s="186" t="s">
        <v>50</v>
      </c>
      <c r="G1011" s="192" t="s">
        <v>980</v>
      </c>
      <c r="H1011" s="221" t="s">
        <v>981</v>
      </c>
      <c r="I1011" s="37" t="s">
        <v>429</v>
      </c>
      <c r="J1011" s="192">
        <v>361</v>
      </c>
      <c r="K1011" s="166">
        <v>6.45</v>
      </c>
      <c r="L1011" s="216">
        <v>2328.4499999999998</v>
      </c>
      <c r="M1011" s="217" t="s">
        <v>378</v>
      </c>
      <c r="N1011" s="205">
        <v>44804</v>
      </c>
      <c r="O1011" s="212"/>
    </row>
    <row r="1012" spans="1:15" ht="13.8" hidden="1" outlineLevel="1">
      <c r="A1012" s="22">
        <v>1047</v>
      </c>
      <c r="B1012" s="189" t="s">
        <v>201</v>
      </c>
      <c r="C1012" s="213">
        <v>44783</v>
      </c>
      <c r="D1012" s="189" t="s">
        <v>937</v>
      </c>
      <c r="E1012" s="184" t="s">
        <v>65</v>
      </c>
      <c r="F1012" s="184" t="s">
        <v>50</v>
      </c>
      <c r="G1012" s="189" t="s">
        <v>980</v>
      </c>
      <c r="H1012" s="209" t="s">
        <v>981</v>
      </c>
      <c r="I1012" s="26" t="s">
        <v>431</v>
      </c>
      <c r="J1012" s="189">
        <v>117</v>
      </c>
      <c r="K1012" s="164">
        <v>47</v>
      </c>
      <c r="L1012" s="214">
        <v>5499</v>
      </c>
      <c r="M1012" s="218" t="s">
        <v>378</v>
      </c>
      <c r="N1012" s="204">
        <v>44804</v>
      </c>
      <c r="O1012" s="211"/>
    </row>
    <row r="1013" spans="1:15" ht="13.8" hidden="1" outlineLevel="1">
      <c r="A1013" s="33">
        <v>1048</v>
      </c>
      <c r="B1013" s="192" t="s">
        <v>201</v>
      </c>
      <c r="C1013" s="215">
        <v>44783</v>
      </c>
      <c r="D1013" s="192" t="s">
        <v>937</v>
      </c>
      <c r="E1013" s="186" t="s">
        <v>65</v>
      </c>
      <c r="F1013" s="186" t="s">
        <v>50</v>
      </c>
      <c r="G1013" s="192" t="s">
        <v>980</v>
      </c>
      <c r="H1013" s="221" t="s">
        <v>981</v>
      </c>
      <c r="I1013" s="37" t="s">
        <v>402</v>
      </c>
      <c r="J1013" s="192">
        <v>77</v>
      </c>
      <c r="K1013" s="166">
        <v>152.49</v>
      </c>
      <c r="L1013" s="216">
        <v>11741.73</v>
      </c>
      <c r="M1013" s="217" t="s">
        <v>378</v>
      </c>
      <c r="N1013" s="205">
        <v>44804</v>
      </c>
      <c r="O1013" s="212"/>
    </row>
    <row r="1014" spans="1:15" ht="13.8" hidden="1" outlineLevel="1">
      <c r="A1014" s="22">
        <v>1049</v>
      </c>
      <c r="B1014" s="189" t="s">
        <v>201</v>
      </c>
      <c r="C1014" s="213">
        <v>44783</v>
      </c>
      <c r="D1014" s="189" t="s">
        <v>937</v>
      </c>
      <c r="E1014" s="184" t="s">
        <v>65</v>
      </c>
      <c r="F1014" s="184" t="s">
        <v>50</v>
      </c>
      <c r="G1014" s="189" t="s">
        <v>980</v>
      </c>
      <c r="H1014" s="209" t="s">
        <v>981</v>
      </c>
      <c r="I1014" s="26" t="s">
        <v>406</v>
      </c>
      <c r="J1014" s="189">
        <v>60</v>
      </c>
      <c r="K1014" s="164">
        <v>173.6</v>
      </c>
      <c r="L1014" s="214">
        <v>10416</v>
      </c>
      <c r="M1014" s="226" t="s">
        <v>378</v>
      </c>
      <c r="N1014" s="204">
        <v>44804</v>
      </c>
      <c r="O1014" s="211"/>
    </row>
    <row r="1015" spans="1:15" ht="13.8" hidden="1" outlineLevel="1">
      <c r="A1015" s="33">
        <v>1050</v>
      </c>
      <c r="B1015" s="192" t="s">
        <v>201</v>
      </c>
      <c r="C1015" s="215">
        <v>44783</v>
      </c>
      <c r="D1015" s="192" t="s">
        <v>937</v>
      </c>
      <c r="E1015" s="186" t="s">
        <v>65</v>
      </c>
      <c r="F1015" s="186" t="s">
        <v>50</v>
      </c>
      <c r="G1015" s="192" t="s">
        <v>980</v>
      </c>
      <c r="H1015" s="221" t="s">
        <v>981</v>
      </c>
      <c r="I1015" s="37" t="s">
        <v>404</v>
      </c>
      <c r="J1015" s="192">
        <v>67</v>
      </c>
      <c r="K1015" s="166">
        <v>259.7</v>
      </c>
      <c r="L1015" s="216">
        <v>17399.900000000001</v>
      </c>
      <c r="M1015" s="217" t="s">
        <v>378</v>
      </c>
      <c r="N1015" s="205">
        <v>44804</v>
      </c>
      <c r="O1015" s="212"/>
    </row>
    <row r="1016" spans="1:15" ht="13.8" hidden="1" outlineLevel="1">
      <c r="A1016" s="22">
        <v>1051</v>
      </c>
      <c r="B1016" s="189" t="s">
        <v>201</v>
      </c>
      <c r="C1016" s="213">
        <v>44783</v>
      </c>
      <c r="D1016" s="189" t="s">
        <v>937</v>
      </c>
      <c r="E1016" s="184" t="s">
        <v>65</v>
      </c>
      <c r="F1016" s="184" t="s">
        <v>50</v>
      </c>
      <c r="G1016" s="189" t="s">
        <v>980</v>
      </c>
      <c r="H1016" s="209" t="s">
        <v>981</v>
      </c>
      <c r="I1016" s="26" t="s">
        <v>405</v>
      </c>
      <c r="J1016" s="189">
        <v>63</v>
      </c>
      <c r="K1016" s="164">
        <v>434.8</v>
      </c>
      <c r="L1016" s="214">
        <v>27392.400000000001</v>
      </c>
      <c r="M1016" s="218" t="s">
        <v>378</v>
      </c>
      <c r="N1016" s="204">
        <v>44804</v>
      </c>
      <c r="O1016" s="211"/>
    </row>
    <row r="1017" spans="1:15" ht="13.8" hidden="1" outlineLevel="1">
      <c r="A1017" s="33">
        <v>1052</v>
      </c>
      <c r="B1017" s="192" t="s">
        <v>201</v>
      </c>
      <c r="C1017" s="215">
        <v>44783</v>
      </c>
      <c r="D1017" s="192" t="s">
        <v>937</v>
      </c>
      <c r="E1017" s="186" t="s">
        <v>65</v>
      </c>
      <c r="F1017" s="186" t="s">
        <v>50</v>
      </c>
      <c r="G1017" s="192" t="s">
        <v>980</v>
      </c>
      <c r="H1017" s="221" t="s">
        <v>981</v>
      </c>
      <c r="I1017" s="37" t="s">
        <v>399</v>
      </c>
      <c r="J1017" s="192">
        <v>46</v>
      </c>
      <c r="K1017" s="166">
        <v>64.92</v>
      </c>
      <c r="L1017" s="216">
        <v>2986.32</v>
      </c>
      <c r="M1017" s="217" t="s">
        <v>378</v>
      </c>
      <c r="N1017" s="205">
        <v>44804</v>
      </c>
      <c r="O1017" s="212"/>
    </row>
    <row r="1018" spans="1:15" ht="13.8" hidden="1" outlineLevel="1">
      <c r="A1018" s="22">
        <v>1053</v>
      </c>
      <c r="B1018" s="189" t="s">
        <v>201</v>
      </c>
      <c r="C1018" s="213">
        <v>44783</v>
      </c>
      <c r="D1018" s="189" t="s">
        <v>937</v>
      </c>
      <c r="E1018" s="184" t="s">
        <v>65</v>
      </c>
      <c r="F1018" s="184" t="s">
        <v>50</v>
      </c>
      <c r="G1018" s="189" t="s">
        <v>980</v>
      </c>
      <c r="H1018" s="209" t="s">
        <v>981</v>
      </c>
      <c r="I1018" s="26" t="s">
        <v>401</v>
      </c>
      <c r="J1018" s="189">
        <v>5</v>
      </c>
      <c r="K1018" s="164">
        <v>69.099999999999994</v>
      </c>
      <c r="L1018" s="214">
        <v>345.5</v>
      </c>
      <c r="M1018" s="218" t="s">
        <v>378</v>
      </c>
      <c r="N1018" s="204">
        <v>44804</v>
      </c>
      <c r="O1018" s="211"/>
    </row>
    <row r="1019" spans="1:15" ht="13.8" hidden="1" outlineLevel="1">
      <c r="A1019" s="33">
        <v>1054</v>
      </c>
      <c r="B1019" s="192" t="s">
        <v>83</v>
      </c>
      <c r="C1019" s="215">
        <v>44783</v>
      </c>
      <c r="D1019" s="192" t="s">
        <v>937</v>
      </c>
      <c r="E1019" s="186" t="s">
        <v>65</v>
      </c>
      <c r="F1019" s="186" t="s">
        <v>50</v>
      </c>
      <c r="G1019" s="192" t="s">
        <v>982</v>
      </c>
      <c r="H1019" s="221" t="s">
        <v>941</v>
      </c>
      <c r="I1019" s="37" t="s">
        <v>397</v>
      </c>
      <c r="J1019" s="192">
        <v>615</v>
      </c>
      <c r="K1019" s="166">
        <v>19.059999999999999</v>
      </c>
      <c r="L1019" s="216">
        <v>11721.9</v>
      </c>
      <c r="M1019" s="217" t="s">
        <v>378</v>
      </c>
      <c r="N1019" s="205">
        <v>44804</v>
      </c>
      <c r="O1019" s="212"/>
    </row>
    <row r="1020" spans="1:15" ht="13.8" hidden="1" outlineLevel="1">
      <c r="A1020" s="22">
        <v>1055</v>
      </c>
      <c r="B1020" s="189" t="s">
        <v>306</v>
      </c>
      <c r="C1020" s="213">
        <v>44783</v>
      </c>
      <c r="D1020" s="189" t="s">
        <v>937</v>
      </c>
      <c r="E1020" s="184" t="s">
        <v>65</v>
      </c>
      <c r="F1020" s="184" t="s">
        <v>50</v>
      </c>
      <c r="G1020" s="189" t="s">
        <v>983</v>
      </c>
      <c r="H1020" s="209" t="s">
        <v>984</v>
      </c>
      <c r="I1020" s="26" t="s">
        <v>397</v>
      </c>
      <c r="J1020" s="189">
        <v>154</v>
      </c>
      <c r="K1020" s="164">
        <v>19.059999999999999</v>
      </c>
      <c r="L1020" s="214">
        <v>2935.24</v>
      </c>
      <c r="M1020" s="218" t="s">
        <v>378</v>
      </c>
      <c r="N1020" s="204">
        <v>44804</v>
      </c>
      <c r="O1020" s="211"/>
    </row>
    <row r="1021" spans="1:15" ht="13.8" hidden="1" outlineLevel="1">
      <c r="A1021" s="33">
        <v>1056</v>
      </c>
      <c r="B1021" s="192" t="s">
        <v>306</v>
      </c>
      <c r="C1021" s="215">
        <v>44783</v>
      </c>
      <c r="D1021" s="192" t="s">
        <v>937</v>
      </c>
      <c r="E1021" s="186" t="s">
        <v>65</v>
      </c>
      <c r="F1021" s="186" t="s">
        <v>50</v>
      </c>
      <c r="G1021" s="192" t="s">
        <v>983</v>
      </c>
      <c r="H1021" s="221" t="s">
        <v>984</v>
      </c>
      <c r="I1021" s="37" t="s">
        <v>399</v>
      </c>
      <c r="J1021" s="192">
        <v>283</v>
      </c>
      <c r="K1021" s="166">
        <v>64.92</v>
      </c>
      <c r="L1021" s="216">
        <v>18372.36</v>
      </c>
      <c r="M1021" s="217" t="s">
        <v>378</v>
      </c>
      <c r="N1021" s="205">
        <v>44804</v>
      </c>
      <c r="O1021" s="212"/>
    </row>
    <row r="1022" spans="1:15" ht="13.8" hidden="1" outlineLevel="1">
      <c r="A1022" s="22">
        <v>1057</v>
      </c>
      <c r="B1022" s="189" t="s">
        <v>306</v>
      </c>
      <c r="C1022" s="213">
        <v>44783</v>
      </c>
      <c r="D1022" s="189" t="s">
        <v>937</v>
      </c>
      <c r="E1022" s="184" t="s">
        <v>65</v>
      </c>
      <c r="F1022" s="184" t="s">
        <v>50</v>
      </c>
      <c r="G1022" s="189" t="s">
        <v>983</v>
      </c>
      <c r="H1022" s="209" t="s">
        <v>984</v>
      </c>
      <c r="I1022" s="71" t="s">
        <v>562</v>
      </c>
      <c r="J1022" s="189">
        <v>20</v>
      </c>
      <c r="K1022" s="164">
        <v>15.91</v>
      </c>
      <c r="L1022" s="214">
        <v>318.2</v>
      </c>
      <c r="M1022" s="218" t="s">
        <v>378</v>
      </c>
      <c r="N1022" s="204">
        <v>44804</v>
      </c>
      <c r="O1022" s="211"/>
    </row>
    <row r="1023" spans="1:15" ht="13.8" hidden="1" outlineLevel="1">
      <c r="A1023" s="33">
        <v>1058</v>
      </c>
      <c r="B1023" s="192" t="s">
        <v>306</v>
      </c>
      <c r="C1023" s="215">
        <v>44783</v>
      </c>
      <c r="D1023" s="192" t="s">
        <v>937</v>
      </c>
      <c r="E1023" s="186" t="s">
        <v>65</v>
      </c>
      <c r="F1023" s="186" t="s">
        <v>50</v>
      </c>
      <c r="G1023" s="192" t="s">
        <v>983</v>
      </c>
      <c r="H1023" s="221" t="s">
        <v>984</v>
      </c>
      <c r="I1023" s="37" t="s">
        <v>401</v>
      </c>
      <c r="J1023" s="192">
        <v>36</v>
      </c>
      <c r="K1023" s="166">
        <v>69.099999999999994</v>
      </c>
      <c r="L1023" s="216">
        <v>2487.6</v>
      </c>
      <c r="M1023" s="217" t="s">
        <v>378</v>
      </c>
      <c r="N1023" s="205">
        <v>44804</v>
      </c>
      <c r="O1023" s="212"/>
    </row>
    <row r="1024" spans="1:15" ht="13.8" hidden="1" outlineLevel="1">
      <c r="A1024" s="22">
        <v>1059</v>
      </c>
      <c r="B1024" s="189" t="s">
        <v>201</v>
      </c>
      <c r="C1024" s="213">
        <v>44783</v>
      </c>
      <c r="D1024" s="189" t="s">
        <v>937</v>
      </c>
      <c r="E1024" s="184" t="s">
        <v>65</v>
      </c>
      <c r="F1024" s="184" t="s">
        <v>50</v>
      </c>
      <c r="G1024" s="189" t="s">
        <v>985</v>
      </c>
      <c r="H1024" s="209" t="s">
        <v>986</v>
      </c>
      <c r="I1024" s="26" t="s">
        <v>427</v>
      </c>
      <c r="J1024" s="227">
        <v>248</v>
      </c>
      <c r="K1024" s="228">
        <v>114.81</v>
      </c>
      <c r="L1024" s="229">
        <v>28472.880000000001</v>
      </c>
      <c r="M1024" s="218" t="s">
        <v>378</v>
      </c>
      <c r="N1024" s="204">
        <v>44804</v>
      </c>
      <c r="O1024" s="211"/>
    </row>
    <row r="1025" spans="1:15" ht="13.8" hidden="1" outlineLevel="1">
      <c r="A1025" s="33">
        <v>1060</v>
      </c>
      <c r="B1025" s="192" t="s">
        <v>201</v>
      </c>
      <c r="C1025" s="215">
        <v>44783</v>
      </c>
      <c r="D1025" s="192" t="s">
        <v>937</v>
      </c>
      <c r="E1025" s="186" t="s">
        <v>65</v>
      </c>
      <c r="F1025" s="186" t="s">
        <v>50</v>
      </c>
      <c r="G1025" s="192" t="s">
        <v>985</v>
      </c>
      <c r="H1025" s="221" t="s">
        <v>986</v>
      </c>
      <c r="I1025" s="37" t="s">
        <v>429</v>
      </c>
      <c r="J1025" s="227">
        <v>694</v>
      </c>
      <c r="K1025" s="228">
        <v>6.45</v>
      </c>
      <c r="L1025" s="229">
        <v>4476.3</v>
      </c>
      <c r="M1025" s="217" t="s">
        <v>378</v>
      </c>
      <c r="N1025" s="205">
        <v>44804</v>
      </c>
      <c r="O1025" s="212"/>
    </row>
    <row r="1026" spans="1:15" ht="13.8" hidden="1" outlineLevel="1">
      <c r="A1026" s="22">
        <v>1061</v>
      </c>
      <c r="B1026" s="189" t="s">
        <v>201</v>
      </c>
      <c r="C1026" s="213">
        <v>44783</v>
      </c>
      <c r="D1026" s="189" t="s">
        <v>937</v>
      </c>
      <c r="E1026" s="184" t="s">
        <v>65</v>
      </c>
      <c r="F1026" s="184" t="s">
        <v>50</v>
      </c>
      <c r="G1026" s="189" t="s">
        <v>985</v>
      </c>
      <c r="H1026" s="209" t="s">
        <v>986</v>
      </c>
      <c r="I1026" s="26" t="s">
        <v>431</v>
      </c>
      <c r="J1026" s="227">
        <v>238</v>
      </c>
      <c r="K1026" s="228">
        <v>47</v>
      </c>
      <c r="L1026" s="229">
        <v>11186</v>
      </c>
      <c r="M1026" s="218" t="s">
        <v>378</v>
      </c>
      <c r="N1026" s="204">
        <v>44804</v>
      </c>
      <c r="O1026" s="211"/>
    </row>
    <row r="1027" spans="1:15" ht="13.8" hidden="1" outlineLevel="1">
      <c r="A1027" s="33">
        <v>1062</v>
      </c>
      <c r="B1027" s="192" t="s">
        <v>201</v>
      </c>
      <c r="C1027" s="215">
        <v>44783</v>
      </c>
      <c r="D1027" s="192" t="s">
        <v>937</v>
      </c>
      <c r="E1027" s="186" t="s">
        <v>65</v>
      </c>
      <c r="F1027" s="186" t="s">
        <v>50</v>
      </c>
      <c r="G1027" s="192" t="s">
        <v>985</v>
      </c>
      <c r="H1027" s="221" t="s">
        <v>986</v>
      </c>
      <c r="I1027" s="37" t="s">
        <v>402</v>
      </c>
      <c r="J1027" s="227">
        <v>150</v>
      </c>
      <c r="K1027" s="228">
        <v>152.49</v>
      </c>
      <c r="L1027" s="229">
        <v>22873.5</v>
      </c>
      <c r="M1027" s="217" t="s">
        <v>378</v>
      </c>
      <c r="N1027" s="205">
        <v>44804</v>
      </c>
      <c r="O1027" s="212"/>
    </row>
    <row r="1028" spans="1:15" ht="13.8" hidden="1" outlineLevel="1">
      <c r="A1028" s="22">
        <v>1063</v>
      </c>
      <c r="B1028" s="189" t="s">
        <v>201</v>
      </c>
      <c r="C1028" s="213">
        <v>44783</v>
      </c>
      <c r="D1028" s="189" t="s">
        <v>937</v>
      </c>
      <c r="E1028" s="184" t="s">
        <v>65</v>
      </c>
      <c r="F1028" s="184" t="s">
        <v>50</v>
      </c>
      <c r="G1028" s="189" t="s">
        <v>985</v>
      </c>
      <c r="H1028" s="209" t="s">
        <v>986</v>
      </c>
      <c r="I1028" s="26" t="s">
        <v>406</v>
      </c>
      <c r="J1028" s="227">
        <v>169</v>
      </c>
      <c r="K1028" s="228">
        <v>173.6</v>
      </c>
      <c r="L1028" s="229">
        <v>29338.400000000001</v>
      </c>
      <c r="M1028" s="218" t="s">
        <v>378</v>
      </c>
      <c r="N1028" s="204">
        <v>44804</v>
      </c>
      <c r="O1028" s="211"/>
    </row>
    <row r="1029" spans="1:15" ht="13.8" hidden="1" outlineLevel="1">
      <c r="A1029" s="33">
        <v>1064</v>
      </c>
      <c r="B1029" s="192" t="s">
        <v>201</v>
      </c>
      <c r="C1029" s="215">
        <v>44783</v>
      </c>
      <c r="D1029" s="192" t="s">
        <v>937</v>
      </c>
      <c r="E1029" s="186" t="s">
        <v>65</v>
      </c>
      <c r="F1029" s="186" t="s">
        <v>50</v>
      </c>
      <c r="G1029" s="192" t="s">
        <v>985</v>
      </c>
      <c r="H1029" s="221" t="s">
        <v>986</v>
      </c>
      <c r="I1029" s="37" t="s">
        <v>404</v>
      </c>
      <c r="J1029" s="227">
        <v>112</v>
      </c>
      <c r="K1029" s="228">
        <v>259.7</v>
      </c>
      <c r="L1029" s="229">
        <v>29086.400000000001</v>
      </c>
      <c r="M1029" s="217" t="s">
        <v>378</v>
      </c>
      <c r="N1029" s="205">
        <v>44804</v>
      </c>
      <c r="O1029" s="212"/>
    </row>
    <row r="1030" spans="1:15" ht="13.8" hidden="1" outlineLevel="1">
      <c r="A1030" s="22">
        <v>1065</v>
      </c>
      <c r="B1030" s="189" t="s">
        <v>201</v>
      </c>
      <c r="C1030" s="213">
        <v>44783</v>
      </c>
      <c r="D1030" s="189" t="s">
        <v>937</v>
      </c>
      <c r="E1030" s="184" t="s">
        <v>65</v>
      </c>
      <c r="F1030" s="184" t="s">
        <v>50</v>
      </c>
      <c r="G1030" s="189" t="s">
        <v>985</v>
      </c>
      <c r="H1030" s="209" t="s">
        <v>986</v>
      </c>
      <c r="I1030" s="26" t="s">
        <v>405</v>
      </c>
      <c r="J1030" s="227">
        <v>133</v>
      </c>
      <c r="K1030" s="228">
        <v>434.8</v>
      </c>
      <c r="L1030" s="229">
        <v>57828.4</v>
      </c>
      <c r="M1030" s="218" t="s">
        <v>378</v>
      </c>
      <c r="N1030" s="204">
        <v>44804</v>
      </c>
      <c r="O1030" s="211"/>
    </row>
    <row r="1031" spans="1:15" ht="13.8" hidden="1" outlineLevel="1">
      <c r="A1031" s="33">
        <v>1066</v>
      </c>
      <c r="B1031" s="192" t="s">
        <v>201</v>
      </c>
      <c r="C1031" s="215">
        <v>44783</v>
      </c>
      <c r="D1031" s="192" t="s">
        <v>937</v>
      </c>
      <c r="E1031" s="186" t="s">
        <v>65</v>
      </c>
      <c r="F1031" s="186" t="s">
        <v>50</v>
      </c>
      <c r="G1031" s="192" t="s">
        <v>985</v>
      </c>
      <c r="H1031" s="221" t="s">
        <v>986</v>
      </c>
      <c r="I1031" s="37" t="s">
        <v>397</v>
      </c>
      <c r="J1031" s="227">
        <v>529</v>
      </c>
      <c r="K1031" s="228">
        <v>19.059999999999999</v>
      </c>
      <c r="L1031" s="229">
        <v>10082.74</v>
      </c>
      <c r="M1031" s="217" t="s">
        <v>378</v>
      </c>
      <c r="N1031" s="205">
        <v>44804</v>
      </c>
      <c r="O1031" s="212"/>
    </row>
    <row r="1032" spans="1:15" ht="13.8" hidden="1" outlineLevel="1">
      <c r="A1032" s="22">
        <v>1067</v>
      </c>
      <c r="B1032" s="189" t="s">
        <v>201</v>
      </c>
      <c r="C1032" s="213">
        <v>44783</v>
      </c>
      <c r="D1032" s="189" t="s">
        <v>937</v>
      </c>
      <c r="E1032" s="184" t="s">
        <v>65</v>
      </c>
      <c r="F1032" s="184" t="s">
        <v>50</v>
      </c>
      <c r="G1032" s="189" t="s">
        <v>985</v>
      </c>
      <c r="H1032" s="209" t="s">
        <v>986</v>
      </c>
      <c r="I1032" s="26" t="s">
        <v>399</v>
      </c>
      <c r="J1032" s="227">
        <v>89</v>
      </c>
      <c r="K1032" s="228">
        <v>64.92</v>
      </c>
      <c r="L1032" s="229">
        <v>5777.88</v>
      </c>
      <c r="M1032" s="218" t="s">
        <v>378</v>
      </c>
      <c r="N1032" s="204">
        <v>44804</v>
      </c>
      <c r="O1032" s="211"/>
    </row>
    <row r="1033" spans="1:15" ht="13.8" hidden="1" outlineLevel="1">
      <c r="A1033" s="33">
        <v>1068</v>
      </c>
      <c r="B1033" s="192" t="s">
        <v>201</v>
      </c>
      <c r="C1033" s="215">
        <v>44783</v>
      </c>
      <c r="D1033" s="192" t="s">
        <v>937</v>
      </c>
      <c r="E1033" s="186" t="s">
        <v>65</v>
      </c>
      <c r="F1033" s="186" t="s">
        <v>50</v>
      </c>
      <c r="G1033" s="192" t="s">
        <v>985</v>
      </c>
      <c r="H1033" s="221" t="s">
        <v>986</v>
      </c>
      <c r="I1033" s="37" t="s">
        <v>401</v>
      </c>
      <c r="J1033" s="227">
        <v>6</v>
      </c>
      <c r="K1033" s="228">
        <v>69.099999999999994</v>
      </c>
      <c r="L1033" s="229">
        <v>414.6</v>
      </c>
      <c r="M1033" s="217" t="s">
        <v>378</v>
      </c>
      <c r="N1033" s="205">
        <v>44804</v>
      </c>
      <c r="O1033" s="212"/>
    </row>
    <row r="1034" spans="1:15" ht="13.8" hidden="1" outlineLevel="1">
      <c r="A1034" s="22">
        <v>1069</v>
      </c>
      <c r="B1034" s="189" t="s">
        <v>64</v>
      </c>
      <c r="C1034" s="213">
        <v>44783</v>
      </c>
      <c r="D1034" s="189" t="s">
        <v>937</v>
      </c>
      <c r="E1034" s="184" t="s">
        <v>65</v>
      </c>
      <c r="F1034" s="184" t="s">
        <v>50</v>
      </c>
      <c r="G1034" s="189" t="s">
        <v>987</v>
      </c>
      <c r="H1034" s="209" t="s">
        <v>988</v>
      </c>
      <c r="I1034" s="26" t="s">
        <v>399</v>
      </c>
      <c r="J1034" s="189">
        <v>259</v>
      </c>
      <c r="K1034" s="164">
        <v>64.92</v>
      </c>
      <c r="L1034" s="214">
        <v>16814.28</v>
      </c>
      <c r="M1034" s="218" t="s">
        <v>378</v>
      </c>
      <c r="N1034" s="204">
        <v>44804</v>
      </c>
      <c r="O1034" s="211"/>
    </row>
    <row r="1035" spans="1:15" ht="13.8" hidden="1" outlineLevel="1">
      <c r="A1035" s="33">
        <v>1070</v>
      </c>
      <c r="B1035" s="192" t="s">
        <v>64</v>
      </c>
      <c r="C1035" s="215">
        <v>44783</v>
      </c>
      <c r="D1035" s="230" t="s">
        <v>937</v>
      </c>
      <c r="E1035" s="186" t="s">
        <v>65</v>
      </c>
      <c r="F1035" s="186" t="s">
        <v>50</v>
      </c>
      <c r="G1035" s="192" t="s">
        <v>987</v>
      </c>
      <c r="H1035" s="221" t="s">
        <v>988</v>
      </c>
      <c r="I1035" s="37" t="s">
        <v>401</v>
      </c>
      <c r="J1035" s="192">
        <v>33</v>
      </c>
      <c r="K1035" s="166">
        <v>69.099999999999994</v>
      </c>
      <c r="L1035" s="216">
        <v>2280.3000000000002</v>
      </c>
      <c r="M1035" s="217" t="s">
        <v>378</v>
      </c>
      <c r="N1035" s="205">
        <v>44804</v>
      </c>
      <c r="O1035" s="212"/>
    </row>
    <row r="1036" spans="1:15" ht="13.8" hidden="1" outlineLevel="1">
      <c r="A1036" s="22">
        <v>1071</v>
      </c>
      <c r="B1036" s="189" t="s">
        <v>267</v>
      </c>
      <c r="C1036" s="213">
        <v>44783</v>
      </c>
      <c r="D1036" s="231" t="s">
        <v>937</v>
      </c>
      <c r="E1036" s="184" t="s">
        <v>85</v>
      </c>
      <c r="F1036" s="184" t="s">
        <v>39</v>
      </c>
      <c r="G1036" s="189" t="s">
        <v>989</v>
      </c>
      <c r="H1036" s="209" t="s">
        <v>990</v>
      </c>
      <c r="I1036" s="26" t="s">
        <v>397</v>
      </c>
      <c r="J1036" s="189">
        <v>339</v>
      </c>
      <c r="K1036" s="164">
        <v>19.059999999999999</v>
      </c>
      <c r="L1036" s="214">
        <v>6461.34</v>
      </c>
      <c r="M1036" s="218" t="s">
        <v>378</v>
      </c>
      <c r="N1036" s="204">
        <v>44804</v>
      </c>
      <c r="O1036" s="211"/>
    </row>
    <row r="1037" spans="1:15" ht="13.8" hidden="1" outlineLevel="1">
      <c r="A1037" s="33">
        <v>1072</v>
      </c>
      <c r="B1037" s="192" t="s">
        <v>267</v>
      </c>
      <c r="C1037" s="215">
        <v>44783</v>
      </c>
      <c r="D1037" s="230" t="s">
        <v>937</v>
      </c>
      <c r="E1037" s="186" t="s">
        <v>85</v>
      </c>
      <c r="F1037" s="186" t="s">
        <v>39</v>
      </c>
      <c r="G1037" s="192" t="s">
        <v>989</v>
      </c>
      <c r="H1037" s="221" t="s">
        <v>990</v>
      </c>
      <c r="I1037" s="37" t="s">
        <v>399</v>
      </c>
      <c r="J1037" s="192">
        <v>76</v>
      </c>
      <c r="K1037" s="166">
        <v>64.92</v>
      </c>
      <c r="L1037" s="216">
        <v>4933.92</v>
      </c>
      <c r="M1037" s="217" t="s">
        <v>378</v>
      </c>
      <c r="N1037" s="205">
        <v>44804</v>
      </c>
      <c r="O1037" s="212"/>
    </row>
    <row r="1038" spans="1:15" ht="13.8" hidden="1" outlineLevel="1">
      <c r="A1038" s="22">
        <v>1073</v>
      </c>
      <c r="B1038" s="189" t="s">
        <v>120</v>
      </c>
      <c r="C1038" s="213">
        <v>44783</v>
      </c>
      <c r="D1038" s="231" t="s">
        <v>937</v>
      </c>
      <c r="E1038" s="184" t="s">
        <v>30</v>
      </c>
      <c r="F1038" s="184" t="s">
        <v>35</v>
      </c>
      <c r="G1038" s="189" t="s">
        <v>991</v>
      </c>
      <c r="H1038" s="209" t="s">
        <v>992</v>
      </c>
      <c r="I1038" s="26" t="s">
        <v>397</v>
      </c>
      <c r="J1038" s="189">
        <v>88</v>
      </c>
      <c r="K1038" s="164">
        <v>19.059999999999999</v>
      </c>
      <c r="L1038" s="214">
        <v>1677.28</v>
      </c>
      <c r="M1038" s="218" t="s">
        <v>378</v>
      </c>
      <c r="N1038" s="204">
        <v>44804</v>
      </c>
      <c r="O1038" s="211"/>
    </row>
    <row r="1039" spans="1:15" ht="13.8" hidden="1" outlineLevel="1">
      <c r="A1039" s="33">
        <v>1074</v>
      </c>
      <c r="B1039" s="192" t="s">
        <v>255</v>
      </c>
      <c r="C1039" s="215">
        <v>44783</v>
      </c>
      <c r="D1039" s="230" t="s">
        <v>937</v>
      </c>
      <c r="E1039" s="186" t="s">
        <v>85</v>
      </c>
      <c r="F1039" s="186" t="s">
        <v>39</v>
      </c>
      <c r="G1039" s="192" t="s">
        <v>993</v>
      </c>
      <c r="H1039" s="221" t="s">
        <v>994</v>
      </c>
      <c r="I1039" s="37" t="s">
        <v>427</v>
      </c>
      <c r="J1039" s="192">
        <v>81</v>
      </c>
      <c r="K1039" s="166">
        <v>114.81</v>
      </c>
      <c r="L1039" s="216">
        <v>9299.61</v>
      </c>
      <c r="M1039" s="217" t="s">
        <v>378</v>
      </c>
      <c r="N1039" s="205">
        <v>44804</v>
      </c>
      <c r="O1039" s="212"/>
    </row>
    <row r="1040" spans="1:15" ht="13.8" hidden="1" outlineLevel="1">
      <c r="A1040" s="22">
        <v>1075</v>
      </c>
      <c r="B1040" s="189" t="s">
        <v>255</v>
      </c>
      <c r="C1040" s="213">
        <v>44783</v>
      </c>
      <c r="D1040" s="231" t="s">
        <v>937</v>
      </c>
      <c r="E1040" s="184" t="s">
        <v>85</v>
      </c>
      <c r="F1040" s="184" t="s">
        <v>39</v>
      </c>
      <c r="G1040" s="189" t="s">
        <v>993</v>
      </c>
      <c r="H1040" s="209" t="s">
        <v>994</v>
      </c>
      <c r="I1040" s="26" t="s">
        <v>431</v>
      </c>
      <c r="J1040" s="189">
        <v>81</v>
      </c>
      <c r="K1040" s="164">
        <v>47</v>
      </c>
      <c r="L1040" s="214">
        <v>3807</v>
      </c>
      <c r="M1040" s="218" t="s">
        <v>378</v>
      </c>
      <c r="N1040" s="204">
        <v>44804</v>
      </c>
      <c r="O1040" s="211"/>
    </row>
    <row r="1041" spans="1:15" ht="13.8" hidden="1" outlineLevel="1">
      <c r="A1041" s="33">
        <v>1076</v>
      </c>
      <c r="B1041" s="192" t="s">
        <v>255</v>
      </c>
      <c r="C1041" s="215">
        <v>44783</v>
      </c>
      <c r="D1041" s="230" t="s">
        <v>937</v>
      </c>
      <c r="E1041" s="186" t="s">
        <v>85</v>
      </c>
      <c r="F1041" s="186" t="s">
        <v>39</v>
      </c>
      <c r="G1041" s="192" t="s">
        <v>993</v>
      </c>
      <c r="H1041" s="221" t="s">
        <v>994</v>
      </c>
      <c r="I1041" s="37" t="s">
        <v>397</v>
      </c>
      <c r="J1041" s="192">
        <v>236</v>
      </c>
      <c r="K1041" s="166">
        <v>19.059999999999999</v>
      </c>
      <c r="L1041" s="216">
        <v>4498.16</v>
      </c>
      <c r="M1041" s="217" t="s">
        <v>378</v>
      </c>
      <c r="N1041" s="205">
        <v>44804</v>
      </c>
      <c r="O1041" s="212"/>
    </row>
    <row r="1042" spans="1:15" ht="13.8" hidden="1" outlineLevel="1">
      <c r="A1042" s="22">
        <v>1077</v>
      </c>
      <c r="B1042" s="189" t="s">
        <v>255</v>
      </c>
      <c r="C1042" s="213">
        <v>44783</v>
      </c>
      <c r="D1042" s="231" t="s">
        <v>937</v>
      </c>
      <c r="E1042" s="184" t="s">
        <v>85</v>
      </c>
      <c r="F1042" s="184" t="s">
        <v>39</v>
      </c>
      <c r="G1042" s="189" t="s">
        <v>993</v>
      </c>
      <c r="H1042" s="209" t="s">
        <v>994</v>
      </c>
      <c r="I1042" s="26" t="s">
        <v>399</v>
      </c>
      <c r="J1042" s="189">
        <v>1243</v>
      </c>
      <c r="K1042" s="164">
        <v>64.92</v>
      </c>
      <c r="L1042" s="214">
        <v>80695.56</v>
      </c>
      <c r="M1042" s="218" t="s">
        <v>378</v>
      </c>
      <c r="N1042" s="204">
        <v>44804</v>
      </c>
      <c r="O1042" s="211"/>
    </row>
    <row r="1043" spans="1:15" ht="13.8" hidden="1" outlineLevel="1">
      <c r="A1043" s="33">
        <v>1078</v>
      </c>
      <c r="B1043" s="192" t="s">
        <v>255</v>
      </c>
      <c r="C1043" s="215">
        <v>44783</v>
      </c>
      <c r="D1043" s="230" t="s">
        <v>937</v>
      </c>
      <c r="E1043" s="186" t="s">
        <v>85</v>
      </c>
      <c r="F1043" s="186" t="s">
        <v>39</v>
      </c>
      <c r="G1043" s="192" t="s">
        <v>993</v>
      </c>
      <c r="H1043" s="221" t="s">
        <v>994</v>
      </c>
      <c r="I1043" s="37" t="s">
        <v>401</v>
      </c>
      <c r="J1043" s="192">
        <v>15</v>
      </c>
      <c r="K1043" s="166">
        <v>69.099999999999994</v>
      </c>
      <c r="L1043" s="216">
        <v>1036.5</v>
      </c>
      <c r="M1043" s="217" t="s">
        <v>378</v>
      </c>
      <c r="N1043" s="205">
        <v>44804</v>
      </c>
      <c r="O1043" s="212"/>
    </row>
    <row r="1044" spans="1:15" ht="13.8" hidden="1" outlineLevel="1">
      <c r="A1044" s="22">
        <v>1079</v>
      </c>
      <c r="B1044" s="227" t="s">
        <v>68</v>
      </c>
      <c r="C1044" s="232">
        <v>44694</v>
      </c>
      <c r="D1044" s="231" t="s">
        <v>937</v>
      </c>
      <c r="E1044" s="233" t="s">
        <v>69</v>
      </c>
      <c r="F1044" s="233" t="s">
        <v>6</v>
      </c>
      <c r="G1044" s="227" t="s">
        <v>995</v>
      </c>
      <c r="H1044" s="234" t="s">
        <v>996</v>
      </c>
      <c r="I1044" s="26" t="s">
        <v>404</v>
      </c>
      <c r="J1044" s="227">
        <v>30</v>
      </c>
      <c r="K1044" s="228">
        <v>259.7</v>
      </c>
      <c r="L1044" s="229">
        <v>7791</v>
      </c>
      <c r="M1044" s="235" t="s">
        <v>432</v>
      </c>
      <c r="N1044" s="204">
        <v>44804</v>
      </c>
      <c r="O1044" s="236"/>
    </row>
    <row r="1045" spans="1:15" ht="13.8" hidden="1" outlineLevel="1">
      <c r="A1045" s="33">
        <v>1080</v>
      </c>
      <c r="B1045" s="227" t="s">
        <v>68</v>
      </c>
      <c r="C1045" s="232">
        <v>44694</v>
      </c>
      <c r="D1045" s="230" t="s">
        <v>937</v>
      </c>
      <c r="E1045" s="233" t="s">
        <v>69</v>
      </c>
      <c r="F1045" s="233" t="s">
        <v>6</v>
      </c>
      <c r="G1045" s="227" t="s">
        <v>995</v>
      </c>
      <c r="H1045" s="207" t="s">
        <v>996</v>
      </c>
      <c r="I1045" s="37" t="s">
        <v>402</v>
      </c>
      <c r="J1045" s="227">
        <v>30</v>
      </c>
      <c r="K1045" s="228">
        <v>152.49</v>
      </c>
      <c r="L1045" s="229">
        <v>4574.7</v>
      </c>
      <c r="M1045" s="235" t="s">
        <v>432</v>
      </c>
      <c r="N1045" s="205">
        <v>44804</v>
      </c>
      <c r="O1045" s="236"/>
    </row>
    <row r="1046" spans="1:15" ht="13.8" hidden="1" outlineLevel="1">
      <c r="A1046" s="22">
        <v>1081</v>
      </c>
      <c r="B1046" s="227" t="s">
        <v>68</v>
      </c>
      <c r="C1046" s="232">
        <v>44694</v>
      </c>
      <c r="D1046" s="231" t="s">
        <v>937</v>
      </c>
      <c r="E1046" s="233" t="s">
        <v>69</v>
      </c>
      <c r="F1046" s="233" t="s">
        <v>6</v>
      </c>
      <c r="G1046" s="227" t="s">
        <v>995</v>
      </c>
      <c r="H1046" s="225" t="s">
        <v>996</v>
      </c>
      <c r="I1046" s="26" t="s">
        <v>405</v>
      </c>
      <c r="J1046" s="227">
        <v>50</v>
      </c>
      <c r="K1046" s="228">
        <v>434.8</v>
      </c>
      <c r="L1046" s="229">
        <v>21740</v>
      </c>
      <c r="M1046" s="235" t="s">
        <v>432</v>
      </c>
      <c r="N1046" s="204">
        <v>44804</v>
      </c>
      <c r="O1046" s="236"/>
    </row>
    <row r="1047" spans="1:15" ht="13.8" hidden="1" outlineLevel="1">
      <c r="A1047" s="33">
        <v>1082</v>
      </c>
      <c r="B1047" s="227" t="s">
        <v>68</v>
      </c>
      <c r="C1047" s="232">
        <v>44694</v>
      </c>
      <c r="D1047" s="230" t="s">
        <v>937</v>
      </c>
      <c r="E1047" s="233" t="s">
        <v>69</v>
      </c>
      <c r="F1047" s="233" t="s">
        <v>6</v>
      </c>
      <c r="G1047" s="227" t="s">
        <v>995</v>
      </c>
      <c r="H1047" s="237" t="s">
        <v>997</v>
      </c>
      <c r="I1047" s="37" t="s">
        <v>406</v>
      </c>
      <c r="J1047" s="227">
        <v>50</v>
      </c>
      <c r="K1047" s="228">
        <v>173.6</v>
      </c>
      <c r="L1047" s="229">
        <v>8680</v>
      </c>
      <c r="M1047" s="235" t="s">
        <v>432</v>
      </c>
      <c r="N1047" s="205">
        <v>44804</v>
      </c>
      <c r="O1047" s="236"/>
    </row>
    <row r="1048" spans="1:15" ht="13.8" hidden="1" outlineLevel="1">
      <c r="A1048" s="22">
        <v>1083</v>
      </c>
      <c r="B1048" s="189" t="s">
        <v>305</v>
      </c>
      <c r="C1048" s="213">
        <v>44845</v>
      </c>
      <c r="D1048" s="189" t="s">
        <v>998</v>
      </c>
      <c r="E1048" s="184" t="str">
        <f>IF(B1048&lt;&gt;"",VLOOKUP(B1048,Mun_SC!$A$1:$B$296,2),"")</f>
        <v>Xanxerê</v>
      </c>
      <c r="F1048" s="184" t="str">
        <f>IFERROR(VLOOKUP(E1048,Mun_SC!$D$1:$E$21,2,0),"")</f>
        <v>Peri</v>
      </c>
      <c r="G1048" s="227" t="s">
        <v>999</v>
      </c>
      <c r="H1048" s="234" t="s">
        <v>1000</v>
      </c>
      <c r="I1048" s="26" t="s">
        <v>427</v>
      </c>
      <c r="J1048" s="189">
        <v>98</v>
      </c>
      <c r="K1048" s="164">
        <v>115.05</v>
      </c>
      <c r="L1048" s="214">
        <f t="shared" ref="L1048:L1064" si="1">IF(K1048&lt;&gt;"",K1048*J1048,"")</f>
        <v>11274.9</v>
      </c>
      <c r="M1048" s="218" t="s">
        <v>378</v>
      </c>
      <c r="N1048" s="204">
        <v>44835</v>
      </c>
      <c r="O1048" s="211"/>
    </row>
    <row r="1049" spans="1:15" ht="13.8" hidden="1" outlineLevel="1">
      <c r="A1049" s="33">
        <v>1084</v>
      </c>
      <c r="B1049" s="192" t="s">
        <v>305</v>
      </c>
      <c r="C1049" s="215">
        <v>44845</v>
      </c>
      <c r="D1049" s="192" t="s">
        <v>998</v>
      </c>
      <c r="E1049" s="186" t="str">
        <f>IF(B1049&lt;&gt;"",VLOOKUP(B1049,Mun_SC!$A$1:$B$296,2),"")</f>
        <v>Xanxerê</v>
      </c>
      <c r="F1049" s="186" t="str">
        <f>IFERROR(VLOOKUP(E1049,Mun_SC!$D$1:$E$21,2,0),"")</f>
        <v>Peri</v>
      </c>
      <c r="G1049" s="227" t="s">
        <v>999</v>
      </c>
      <c r="H1049" s="234" t="s">
        <v>1000</v>
      </c>
      <c r="I1049" s="37" t="s">
        <v>431</v>
      </c>
      <c r="J1049" s="192">
        <v>152</v>
      </c>
      <c r="K1049" s="166">
        <v>45.39</v>
      </c>
      <c r="L1049" s="216">
        <f t="shared" si="1"/>
        <v>6899.28</v>
      </c>
      <c r="M1049" s="217" t="s">
        <v>378</v>
      </c>
      <c r="N1049" s="205">
        <v>44835</v>
      </c>
      <c r="O1049" s="212"/>
    </row>
    <row r="1050" spans="1:15" ht="13.8" hidden="1" outlineLevel="1">
      <c r="A1050" s="22">
        <v>1085</v>
      </c>
      <c r="B1050" s="189" t="s">
        <v>305</v>
      </c>
      <c r="C1050" s="213">
        <v>44845</v>
      </c>
      <c r="D1050" s="189" t="s">
        <v>998</v>
      </c>
      <c r="E1050" s="184" t="str">
        <f>IF(B1050&lt;&gt;"",VLOOKUP(B1050,Mun_SC!$A$1:$B$296,2),"")</f>
        <v>Xanxerê</v>
      </c>
      <c r="F1050" s="184" t="str">
        <f>IFERROR(VLOOKUP(E1050,Mun_SC!$D$1:$E$21,2,0),"")</f>
        <v>Peri</v>
      </c>
      <c r="G1050" s="189" t="s">
        <v>1001</v>
      </c>
      <c r="H1050" s="234" t="s">
        <v>1002</v>
      </c>
      <c r="I1050" s="26" t="s">
        <v>429</v>
      </c>
      <c r="J1050" s="189">
        <v>159</v>
      </c>
      <c r="K1050" s="164">
        <v>6.45</v>
      </c>
      <c r="L1050" s="214">
        <f t="shared" si="1"/>
        <v>1025.55</v>
      </c>
      <c r="M1050" s="218" t="s">
        <v>432</v>
      </c>
      <c r="N1050" s="204">
        <v>44835</v>
      </c>
      <c r="O1050" s="211"/>
    </row>
    <row r="1051" spans="1:15" ht="13.8" hidden="1" outlineLevel="1">
      <c r="A1051" s="33">
        <v>1086</v>
      </c>
      <c r="B1051" s="192" t="s">
        <v>305</v>
      </c>
      <c r="C1051" s="215">
        <v>44845</v>
      </c>
      <c r="D1051" s="192" t="s">
        <v>998</v>
      </c>
      <c r="E1051" s="186" t="str">
        <f>IF(B1051&lt;&gt;"",VLOOKUP(B1051,Mun_SC!$A$1:$B$296,2),"")</f>
        <v>Xanxerê</v>
      </c>
      <c r="F1051" s="186" t="str">
        <f>IFERROR(VLOOKUP(E1051,Mun_SC!$D$1:$E$21,2,0),"")</f>
        <v>Peri</v>
      </c>
      <c r="G1051" s="192" t="s">
        <v>1003</v>
      </c>
      <c r="H1051" s="234" t="s">
        <v>1004</v>
      </c>
      <c r="I1051" s="37" t="s">
        <v>402</v>
      </c>
      <c r="J1051" s="192">
        <v>137</v>
      </c>
      <c r="K1051" s="166">
        <v>152.49</v>
      </c>
      <c r="L1051" s="216">
        <f t="shared" si="1"/>
        <v>20891.13</v>
      </c>
      <c r="M1051" s="217" t="s">
        <v>403</v>
      </c>
      <c r="N1051" s="205">
        <v>44835</v>
      </c>
      <c r="O1051" s="212"/>
    </row>
    <row r="1052" spans="1:15" ht="13.8" hidden="1" outlineLevel="1">
      <c r="A1052" s="22">
        <v>1087</v>
      </c>
      <c r="B1052" s="189" t="s">
        <v>305</v>
      </c>
      <c r="C1052" s="213">
        <v>44845</v>
      </c>
      <c r="D1052" s="189" t="s">
        <v>998</v>
      </c>
      <c r="E1052" s="184" t="str">
        <f>IF(B1052&lt;&gt;"",VLOOKUP(B1052,Mun_SC!$A$1:$B$296,2),"")</f>
        <v>Xanxerê</v>
      </c>
      <c r="F1052" s="184" t="str">
        <f>IFERROR(VLOOKUP(E1052,Mun_SC!$D$1:$E$21,2,0),"")</f>
        <v>Peri</v>
      </c>
      <c r="G1052" s="189" t="s">
        <v>1003</v>
      </c>
      <c r="H1052" s="234" t="s">
        <v>1004</v>
      </c>
      <c r="I1052" s="26" t="s">
        <v>404</v>
      </c>
      <c r="J1052" s="189">
        <v>137</v>
      </c>
      <c r="K1052" s="164">
        <v>259.7</v>
      </c>
      <c r="L1052" s="214">
        <f t="shared" si="1"/>
        <v>35578.9</v>
      </c>
      <c r="M1052" s="218" t="s">
        <v>403</v>
      </c>
      <c r="N1052" s="204">
        <v>44835</v>
      </c>
      <c r="O1052" s="211"/>
    </row>
    <row r="1053" spans="1:15" ht="13.8" hidden="1" outlineLevel="1">
      <c r="A1053" s="33">
        <v>1088</v>
      </c>
      <c r="B1053" s="192" t="s">
        <v>305</v>
      </c>
      <c r="C1053" s="215">
        <v>44845</v>
      </c>
      <c r="D1053" s="192" t="s">
        <v>998</v>
      </c>
      <c r="E1053" s="186" t="str">
        <f>IF(B1053&lt;&gt;"",VLOOKUP(B1053,Mun_SC!$A$1:$B$296,2),"")</f>
        <v>Xanxerê</v>
      </c>
      <c r="F1053" s="186" t="str">
        <f>IFERROR(VLOOKUP(E1053,Mun_SC!$D$1:$E$21,2,0),"")</f>
        <v>Peri</v>
      </c>
      <c r="G1053" s="192" t="s">
        <v>1003</v>
      </c>
      <c r="H1053" s="234" t="s">
        <v>1004</v>
      </c>
      <c r="I1053" s="37" t="s">
        <v>406</v>
      </c>
      <c r="J1053" s="192">
        <v>146</v>
      </c>
      <c r="K1053" s="166">
        <v>173.6</v>
      </c>
      <c r="L1053" s="216">
        <f t="shared" si="1"/>
        <v>25345.599999999999</v>
      </c>
      <c r="M1053" s="217" t="s">
        <v>403</v>
      </c>
      <c r="N1053" s="205">
        <v>44835</v>
      </c>
      <c r="O1053" s="212"/>
    </row>
    <row r="1054" spans="1:15" ht="13.8" hidden="1" outlineLevel="1">
      <c r="A1054" s="22">
        <v>1089</v>
      </c>
      <c r="B1054" s="189" t="s">
        <v>305</v>
      </c>
      <c r="C1054" s="213">
        <v>44845</v>
      </c>
      <c r="D1054" s="189" t="s">
        <v>998</v>
      </c>
      <c r="E1054" s="184" t="str">
        <f>IF(B1054&lt;&gt;"",VLOOKUP(B1054,Mun_SC!$A$1:$B$296,2),"")</f>
        <v>Xanxerê</v>
      </c>
      <c r="F1054" s="184" t="str">
        <f>IFERROR(VLOOKUP(E1054,Mun_SC!$D$1:$E$21,2,0),"")</f>
        <v>Peri</v>
      </c>
      <c r="G1054" s="189" t="s">
        <v>1003</v>
      </c>
      <c r="H1054" s="234" t="s">
        <v>1004</v>
      </c>
      <c r="I1054" s="26" t="s">
        <v>405</v>
      </c>
      <c r="J1054" s="189">
        <v>146</v>
      </c>
      <c r="K1054" s="164">
        <v>434.8</v>
      </c>
      <c r="L1054" s="214">
        <f t="shared" si="1"/>
        <v>63480.800000000003</v>
      </c>
      <c r="M1054" s="218" t="s">
        <v>403</v>
      </c>
      <c r="N1054" s="204">
        <v>44835</v>
      </c>
      <c r="O1054" s="211"/>
    </row>
    <row r="1055" spans="1:15" ht="13.8" hidden="1" outlineLevel="1">
      <c r="A1055" s="33">
        <v>1090</v>
      </c>
      <c r="B1055" s="192" t="s">
        <v>277</v>
      </c>
      <c r="C1055" s="215">
        <v>44845</v>
      </c>
      <c r="D1055" s="192" t="s">
        <v>998</v>
      </c>
      <c r="E1055" s="186" t="str">
        <f>IF(B1055&lt;&gt;"",VLOOKUP(B1055,Mun_SC!$A$1:$B$296,2),"")</f>
        <v>Caçador</v>
      </c>
      <c r="F1055" s="186" t="str">
        <f>IFERROR(VLOOKUP(E1055,Mun_SC!$D$1:$E$21,2,0),"")</f>
        <v>Veríssimo</v>
      </c>
      <c r="G1055" s="192" t="s">
        <v>1005</v>
      </c>
      <c r="H1055" s="221" t="s">
        <v>1006</v>
      </c>
      <c r="I1055" s="37" t="s">
        <v>427</v>
      </c>
      <c r="J1055" s="192">
        <v>5</v>
      </c>
      <c r="K1055" s="166">
        <v>115.05</v>
      </c>
      <c r="L1055" s="216">
        <f t="shared" si="1"/>
        <v>575.25</v>
      </c>
      <c r="M1055" s="217" t="s">
        <v>378</v>
      </c>
      <c r="N1055" s="205">
        <v>44835</v>
      </c>
      <c r="O1055" s="212"/>
    </row>
    <row r="1056" spans="1:15" ht="13.8" hidden="1" outlineLevel="1">
      <c r="A1056" s="22">
        <v>1091</v>
      </c>
      <c r="B1056" s="189" t="s">
        <v>277</v>
      </c>
      <c r="C1056" s="213">
        <v>44845</v>
      </c>
      <c r="D1056" s="189" t="s">
        <v>998</v>
      </c>
      <c r="E1056" s="184" t="str">
        <f>IF(B1056&lt;&gt;"",VLOOKUP(B1056,Mun_SC!$A$1:$B$296,2),"")</f>
        <v>Caçador</v>
      </c>
      <c r="F1056" s="184" t="str">
        <f>IFERROR(VLOOKUP(E1056,Mun_SC!$D$1:$E$21,2,0),"")</f>
        <v>Veríssimo</v>
      </c>
      <c r="G1056" s="189" t="s">
        <v>1005</v>
      </c>
      <c r="H1056" s="209" t="s">
        <v>1006</v>
      </c>
      <c r="I1056" s="26" t="s">
        <v>431</v>
      </c>
      <c r="J1056" s="189">
        <v>5</v>
      </c>
      <c r="K1056" s="164">
        <v>45.39</v>
      </c>
      <c r="L1056" s="214">
        <f t="shared" si="1"/>
        <v>226.95</v>
      </c>
      <c r="M1056" s="218" t="s">
        <v>378</v>
      </c>
      <c r="N1056" s="204">
        <v>44835</v>
      </c>
      <c r="O1056" s="211"/>
    </row>
    <row r="1057" spans="1:15" ht="13.8" hidden="1" outlineLevel="1">
      <c r="A1057" s="33">
        <v>1092</v>
      </c>
      <c r="B1057" s="192" t="s">
        <v>277</v>
      </c>
      <c r="C1057" s="215">
        <v>44845</v>
      </c>
      <c r="D1057" s="192" t="s">
        <v>998</v>
      </c>
      <c r="E1057" s="186" t="str">
        <f>IF(B1057&lt;&gt;"",VLOOKUP(B1057,Mun_SC!$A$1:$B$296,2),"")</f>
        <v>Caçador</v>
      </c>
      <c r="F1057" s="186" t="str">
        <f>IFERROR(VLOOKUP(E1057,Mun_SC!$D$1:$E$21,2,0),"")</f>
        <v>Veríssimo</v>
      </c>
      <c r="G1057" s="192" t="s">
        <v>1007</v>
      </c>
      <c r="H1057" s="221" t="s">
        <v>1008</v>
      </c>
      <c r="I1057" s="37" t="s">
        <v>404</v>
      </c>
      <c r="J1057" s="192">
        <v>15</v>
      </c>
      <c r="K1057" s="166">
        <v>259.7</v>
      </c>
      <c r="L1057" s="216">
        <f t="shared" si="1"/>
        <v>3895.5</v>
      </c>
      <c r="M1057" s="217" t="s">
        <v>403</v>
      </c>
      <c r="N1057" s="205">
        <v>44835</v>
      </c>
      <c r="O1057" s="212"/>
    </row>
    <row r="1058" spans="1:15" ht="13.8" hidden="1" outlineLevel="1">
      <c r="A1058" s="22">
        <v>1093</v>
      </c>
      <c r="B1058" s="189" t="s">
        <v>277</v>
      </c>
      <c r="C1058" s="213">
        <v>44845</v>
      </c>
      <c r="D1058" s="189" t="s">
        <v>998</v>
      </c>
      <c r="E1058" s="184" t="str">
        <f>IF(B1058&lt;&gt;"",VLOOKUP(B1058,Mun_SC!$A$1:$B$296,2),"")</f>
        <v>Caçador</v>
      </c>
      <c r="F1058" s="184" t="str">
        <f>IFERROR(VLOOKUP(E1058,Mun_SC!$D$1:$E$21,2,0),"")</f>
        <v>Veríssimo</v>
      </c>
      <c r="G1058" s="189" t="s">
        <v>1007</v>
      </c>
      <c r="H1058" s="209" t="s">
        <v>1008</v>
      </c>
      <c r="I1058" s="26" t="s">
        <v>402</v>
      </c>
      <c r="J1058" s="189">
        <v>15</v>
      </c>
      <c r="K1058" s="164">
        <v>152.49</v>
      </c>
      <c r="L1058" s="214">
        <f t="shared" si="1"/>
        <v>2287.3500000000004</v>
      </c>
      <c r="M1058" s="218" t="s">
        <v>403</v>
      </c>
      <c r="N1058" s="204">
        <v>44835</v>
      </c>
      <c r="O1058" s="211"/>
    </row>
    <row r="1059" spans="1:15" ht="13.8" hidden="1" outlineLevel="1">
      <c r="A1059" s="33">
        <v>1094</v>
      </c>
      <c r="B1059" s="192" t="s">
        <v>277</v>
      </c>
      <c r="C1059" s="215">
        <v>44845</v>
      </c>
      <c r="D1059" s="192" t="s">
        <v>998</v>
      </c>
      <c r="E1059" s="186" t="str">
        <f>IF(B1059&lt;&gt;"",VLOOKUP(B1059,Mun_SC!$A$1:$B$296,2),"")</f>
        <v>Caçador</v>
      </c>
      <c r="F1059" s="186" t="str">
        <f>IFERROR(VLOOKUP(E1059,Mun_SC!$D$1:$E$21,2,0),"")</f>
        <v>Veríssimo</v>
      </c>
      <c r="G1059" s="192" t="s">
        <v>1007</v>
      </c>
      <c r="H1059" s="221" t="s">
        <v>1008</v>
      </c>
      <c r="I1059" s="37" t="s">
        <v>405</v>
      </c>
      <c r="J1059" s="192">
        <v>5</v>
      </c>
      <c r="K1059" s="166">
        <v>434.8</v>
      </c>
      <c r="L1059" s="216">
        <f t="shared" si="1"/>
        <v>2174</v>
      </c>
      <c r="M1059" s="217" t="s">
        <v>403</v>
      </c>
      <c r="N1059" s="205">
        <v>44835</v>
      </c>
      <c r="O1059" s="212"/>
    </row>
    <row r="1060" spans="1:15" ht="13.8" hidden="1" outlineLevel="1">
      <c r="A1060" s="22">
        <v>1095</v>
      </c>
      <c r="B1060" s="189" t="s">
        <v>277</v>
      </c>
      <c r="C1060" s="213">
        <v>44845</v>
      </c>
      <c r="D1060" s="189" t="s">
        <v>998</v>
      </c>
      <c r="E1060" s="184" t="str">
        <f>IF(B1060&lt;&gt;"",VLOOKUP(B1060,Mun_SC!$A$1:$B$296,2),"")</f>
        <v>Caçador</v>
      </c>
      <c r="F1060" s="184" t="str">
        <f>IFERROR(VLOOKUP(E1060,Mun_SC!$D$1:$E$21,2,0),"")</f>
        <v>Veríssimo</v>
      </c>
      <c r="G1060" s="189" t="s">
        <v>1007</v>
      </c>
      <c r="H1060" s="209" t="s">
        <v>1008</v>
      </c>
      <c r="I1060" s="26" t="s">
        <v>406</v>
      </c>
      <c r="J1060" s="189">
        <v>5</v>
      </c>
      <c r="K1060" s="164">
        <v>173.6</v>
      </c>
      <c r="L1060" s="214">
        <f t="shared" si="1"/>
        <v>868</v>
      </c>
      <c r="M1060" s="218" t="s">
        <v>403</v>
      </c>
      <c r="N1060" s="204">
        <v>44835</v>
      </c>
      <c r="O1060" s="211"/>
    </row>
    <row r="1061" spans="1:15" ht="13.8" hidden="1" outlineLevel="1">
      <c r="A1061" s="33">
        <v>1096</v>
      </c>
      <c r="B1061" s="192" t="s">
        <v>90</v>
      </c>
      <c r="C1061" s="215">
        <v>44856</v>
      </c>
      <c r="D1061" s="192" t="s">
        <v>998</v>
      </c>
      <c r="E1061" s="186" t="str">
        <f>IF(B1061&lt;&gt;"",VLOOKUP(B1061,Mun_SC!$A$1:$B$296,2),"")</f>
        <v>São Miguel do Oeste</v>
      </c>
      <c r="F1061" s="186" t="str">
        <f>IFERROR(VLOOKUP(E1061,Mun_SC!$D$1:$E$21,2,0),"")</f>
        <v>Fabrício</v>
      </c>
      <c r="G1061" s="192" t="s">
        <v>1009</v>
      </c>
      <c r="H1061" s="221" t="s">
        <v>1010</v>
      </c>
      <c r="I1061" s="37" t="s">
        <v>402</v>
      </c>
      <c r="J1061" s="192">
        <v>1</v>
      </c>
      <c r="K1061" s="166">
        <v>152.49</v>
      </c>
      <c r="L1061" s="216">
        <f t="shared" si="1"/>
        <v>152.49</v>
      </c>
      <c r="M1061" s="217" t="s">
        <v>403</v>
      </c>
      <c r="N1061" s="205">
        <v>44836</v>
      </c>
      <c r="O1061" s="212"/>
    </row>
    <row r="1062" spans="1:15" ht="13.8" hidden="1" outlineLevel="1">
      <c r="A1062" s="22">
        <v>1097</v>
      </c>
      <c r="B1062" s="189" t="s">
        <v>90</v>
      </c>
      <c r="C1062" s="213">
        <v>44856</v>
      </c>
      <c r="D1062" s="189" t="s">
        <v>998</v>
      </c>
      <c r="E1062" s="184" t="str">
        <f>IF(B1062&lt;&gt;"",VLOOKUP(B1062,Mun_SC!$A$1:$B$296,2),"")</f>
        <v>São Miguel do Oeste</v>
      </c>
      <c r="F1062" s="184" t="str">
        <f>IFERROR(VLOOKUP(E1062,Mun_SC!$D$1:$E$21,2,0),"")</f>
        <v>Fabrício</v>
      </c>
      <c r="G1062" s="189" t="s">
        <v>1009</v>
      </c>
      <c r="H1062" s="209" t="s">
        <v>1010</v>
      </c>
      <c r="I1062" s="26" t="s">
        <v>406</v>
      </c>
      <c r="J1062" s="189">
        <v>1</v>
      </c>
      <c r="K1062" s="164">
        <v>173.6</v>
      </c>
      <c r="L1062" s="214">
        <f t="shared" si="1"/>
        <v>173.6</v>
      </c>
      <c r="M1062" s="218" t="s">
        <v>403</v>
      </c>
      <c r="N1062" s="204">
        <v>44837</v>
      </c>
      <c r="O1062" s="211"/>
    </row>
    <row r="1063" spans="1:15" ht="13.8" hidden="1" outlineLevel="1">
      <c r="A1063" s="33">
        <v>1098</v>
      </c>
      <c r="B1063" s="192" t="s">
        <v>90</v>
      </c>
      <c r="C1063" s="215">
        <v>44856</v>
      </c>
      <c r="D1063" s="192" t="s">
        <v>998</v>
      </c>
      <c r="E1063" s="186" t="str">
        <f>IF(B1063&lt;&gt;"",VLOOKUP(B1063,Mun_SC!$A$1:$B$296,2),"")</f>
        <v>São Miguel do Oeste</v>
      </c>
      <c r="F1063" s="186" t="str">
        <f>IFERROR(VLOOKUP(E1063,Mun_SC!$D$1:$E$21,2,0),"")</f>
        <v>Fabrício</v>
      </c>
      <c r="G1063" s="192" t="s">
        <v>1009</v>
      </c>
      <c r="H1063" s="221" t="s">
        <v>1010</v>
      </c>
      <c r="I1063" s="37" t="s">
        <v>404</v>
      </c>
      <c r="J1063" s="192">
        <v>31</v>
      </c>
      <c r="K1063" s="166">
        <v>259.7</v>
      </c>
      <c r="L1063" s="216">
        <f t="shared" si="1"/>
        <v>8050.7</v>
      </c>
      <c r="M1063" s="217" t="s">
        <v>403</v>
      </c>
      <c r="N1063" s="205">
        <v>44838</v>
      </c>
      <c r="O1063" s="212"/>
    </row>
    <row r="1064" spans="1:15" ht="13.8" hidden="1" outlineLevel="1">
      <c r="A1064" s="22">
        <v>1099</v>
      </c>
      <c r="B1064" s="189" t="s">
        <v>90</v>
      </c>
      <c r="C1064" s="213">
        <v>44856</v>
      </c>
      <c r="D1064" s="189" t="s">
        <v>998</v>
      </c>
      <c r="E1064" s="184" t="str">
        <f>IF(B1064&lt;&gt;"",VLOOKUP(B1064,Mun_SC!$A$1:$B$296,2),"")</f>
        <v>São Miguel do Oeste</v>
      </c>
      <c r="F1064" s="184" t="str">
        <f>IFERROR(VLOOKUP(E1064,Mun_SC!$D$1:$E$21,2,0),"")</f>
        <v>Fabrício</v>
      </c>
      <c r="G1064" s="189" t="s">
        <v>1009</v>
      </c>
      <c r="H1064" s="209" t="s">
        <v>1010</v>
      </c>
      <c r="I1064" s="26" t="s">
        <v>405</v>
      </c>
      <c r="J1064" s="189">
        <v>31</v>
      </c>
      <c r="K1064" s="164">
        <v>434.8</v>
      </c>
      <c r="L1064" s="214">
        <f t="shared" si="1"/>
        <v>13478.800000000001</v>
      </c>
      <c r="M1064" s="218" t="s">
        <v>403</v>
      </c>
      <c r="N1064" s="204">
        <v>44839</v>
      </c>
      <c r="O1064" s="211"/>
    </row>
    <row r="1065" spans="1:15" ht="13.8" hidden="1" outlineLevel="1">
      <c r="A1065" s="33">
        <v>1100</v>
      </c>
      <c r="B1065" s="192" t="s">
        <v>90</v>
      </c>
      <c r="C1065" s="215">
        <v>44856</v>
      </c>
      <c r="D1065" s="192" t="s">
        <v>998</v>
      </c>
      <c r="E1065" s="186" t="s">
        <v>41</v>
      </c>
      <c r="F1065" s="186" t="s">
        <v>63</v>
      </c>
      <c r="G1065" s="192" t="s">
        <v>1011</v>
      </c>
      <c r="H1065" s="221" t="s">
        <v>1012</v>
      </c>
      <c r="I1065" s="37" t="s">
        <v>399</v>
      </c>
      <c r="J1065" s="238">
        <v>2113</v>
      </c>
      <c r="K1065" s="239">
        <v>64.92</v>
      </c>
      <c r="L1065" s="240">
        <v>137175.96</v>
      </c>
      <c r="M1065" s="241" t="s">
        <v>1011</v>
      </c>
      <c r="N1065" s="242">
        <v>44840</v>
      </c>
      <c r="O1065" s="212"/>
    </row>
    <row r="1066" spans="1:15" ht="13.8" hidden="1" outlineLevel="1">
      <c r="A1066" s="22">
        <v>1101</v>
      </c>
      <c r="B1066" s="189" t="s">
        <v>90</v>
      </c>
      <c r="C1066" s="213">
        <v>44856</v>
      </c>
      <c r="D1066" s="189" t="s">
        <v>998</v>
      </c>
      <c r="E1066" s="184" t="s">
        <v>41</v>
      </c>
      <c r="F1066" s="184" t="s">
        <v>63</v>
      </c>
      <c r="G1066" s="189" t="s">
        <v>1011</v>
      </c>
      <c r="H1066" s="209" t="s">
        <v>1012</v>
      </c>
      <c r="I1066" s="26" t="s">
        <v>401</v>
      </c>
      <c r="J1066" s="238">
        <v>369</v>
      </c>
      <c r="K1066" s="239">
        <v>69.099999999999994</v>
      </c>
      <c r="L1066" s="240">
        <v>25497.899999999998</v>
      </c>
      <c r="M1066" s="241" t="s">
        <v>1011</v>
      </c>
      <c r="N1066" s="242">
        <v>44841</v>
      </c>
      <c r="O1066" s="211"/>
    </row>
    <row r="1067" spans="1:15" ht="13.8" hidden="1" outlineLevel="1">
      <c r="A1067" s="33">
        <v>1102</v>
      </c>
      <c r="B1067" s="192" t="s">
        <v>300</v>
      </c>
      <c r="C1067" s="215">
        <v>44893</v>
      </c>
      <c r="D1067" s="192" t="s">
        <v>1013</v>
      </c>
      <c r="E1067" s="186" t="str">
        <f>IF(B1067&lt;&gt;"",VLOOKUP(B1067,Mun_SC!$A$1:$B$296,2),"")</f>
        <v>Joinville</v>
      </c>
      <c r="F1067" s="186" t="str">
        <f>IFERROR(VLOOKUP(E1067,Mun_SC!$D$1:$E$21,2,0),"")</f>
        <v>Edival</v>
      </c>
      <c r="G1067" s="192" t="s">
        <v>499</v>
      </c>
      <c r="H1067" s="221" t="s">
        <v>1014</v>
      </c>
      <c r="I1067" s="37" t="s">
        <v>427</v>
      </c>
      <c r="J1067" s="192">
        <v>29</v>
      </c>
      <c r="K1067" s="239">
        <f>IFERROR(VLOOKUP(I1067,ARP!$A$3:$D$31,4,0),"")</f>
        <v>115.05</v>
      </c>
      <c r="L1067" s="223">
        <f t="shared" ref="L1067:L1069" si="2">K1067*J1067</f>
        <v>3336.45</v>
      </c>
      <c r="M1067" s="217" t="s">
        <v>378</v>
      </c>
      <c r="N1067" s="205">
        <v>44866</v>
      </c>
      <c r="O1067" s="212"/>
    </row>
    <row r="1068" spans="1:15" ht="13.8" hidden="1" outlineLevel="1">
      <c r="A1068" s="22">
        <v>1103</v>
      </c>
      <c r="B1068" s="189" t="s">
        <v>300</v>
      </c>
      <c r="C1068" s="213">
        <v>44893</v>
      </c>
      <c r="D1068" s="189" t="s">
        <v>1013</v>
      </c>
      <c r="E1068" s="184" t="str">
        <f>IF(B1068&lt;&gt;"",VLOOKUP(B1068,Mun_SC!$A$1:$B$296,2),"")</f>
        <v>Joinville</v>
      </c>
      <c r="F1068" s="184" t="str">
        <f>IFERROR(VLOOKUP(E1068,Mun_SC!$D$1:$E$21,2,0),"")</f>
        <v>Edival</v>
      </c>
      <c r="G1068" s="189" t="s">
        <v>499</v>
      </c>
      <c r="H1068" s="206" t="s">
        <v>1014</v>
      </c>
      <c r="I1068" s="26" t="s">
        <v>431</v>
      </c>
      <c r="J1068" s="243">
        <v>31</v>
      </c>
      <c r="K1068" s="239">
        <f>IFERROR(VLOOKUP(I1068,ARP!$A$3:$D$31,4,0),"")</f>
        <v>45.39</v>
      </c>
      <c r="L1068" s="244">
        <f t="shared" si="2"/>
        <v>1407.09</v>
      </c>
      <c r="M1068" s="218" t="s">
        <v>378</v>
      </c>
      <c r="N1068" s="204">
        <v>44866</v>
      </c>
      <c r="O1068" s="211"/>
    </row>
    <row r="1069" spans="1:15" ht="13.8" hidden="1" outlineLevel="1">
      <c r="A1069" s="33">
        <v>1104</v>
      </c>
      <c r="B1069" s="192" t="s">
        <v>201</v>
      </c>
      <c r="C1069" s="215">
        <v>44893</v>
      </c>
      <c r="D1069" s="192" t="s">
        <v>1013</v>
      </c>
      <c r="E1069" s="186" t="str">
        <f>IF(B1069&lt;&gt;"",VLOOKUP(B1069,Mun_SC!$A$1:$B$296,2),"")</f>
        <v>Joinville</v>
      </c>
      <c r="F1069" s="186" t="str">
        <f>IFERROR(VLOOKUP(E1069,Mun_SC!$D$1:$E$21,2,0),"")</f>
        <v>Edival</v>
      </c>
      <c r="G1069" s="192" t="s">
        <v>1015</v>
      </c>
      <c r="H1069" s="221" t="s">
        <v>1016</v>
      </c>
      <c r="I1069" s="37" t="s">
        <v>429</v>
      </c>
      <c r="J1069" s="245">
        <v>183</v>
      </c>
      <c r="K1069" s="239">
        <f>IFERROR(VLOOKUP(I1069,ARP!$A$3:$D$31,4,0),"")</f>
        <v>9.8000000000000007</v>
      </c>
      <c r="L1069" s="246">
        <f t="shared" si="2"/>
        <v>1793.4</v>
      </c>
      <c r="M1069" s="217" t="s">
        <v>378</v>
      </c>
      <c r="N1069" s="205">
        <v>44866</v>
      </c>
      <c r="O1069" s="212"/>
    </row>
    <row r="1070" spans="1:15" ht="13.8" hidden="1" outlineLevel="1">
      <c r="A1070" s="22">
        <v>1105</v>
      </c>
      <c r="B1070" s="189" t="s">
        <v>201</v>
      </c>
      <c r="C1070" s="213">
        <v>44893</v>
      </c>
      <c r="D1070" s="189" t="s">
        <v>1013</v>
      </c>
      <c r="E1070" s="184" t="str">
        <f>IF(B1070&lt;&gt;"",VLOOKUP(B1070,Mun_SC!$A$1:$B$296,2),"")</f>
        <v>Joinville</v>
      </c>
      <c r="F1070" s="184" t="str">
        <f>IFERROR(VLOOKUP(E1070,Mun_SC!$D$1:$E$21,2,0),"")</f>
        <v>Edival</v>
      </c>
      <c r="G1070" s="189" t="s">
        <v>1015</v>
      </c>
      <c r="H1070" s="209" t="s">
        <v>1016</v>
      </c>
      <c r="I1070" s="26" t="s">
        <v>427</v>
      </c>
      <c r="J1070" s="189">
        <v>74</v>
      </c>
      <c r="K1070" s="239">
        <f>IFERROR(VLOOKUP(I1070,ARP!$A$3:$D$31,4,0),"")</f>
        <v>115.05</v>
      </c>
      <c r="L1070" s="247">
        <f t="shared" ref="L1070:L1285" si="3">IF(K1070&lt;&gt;"",K1070*J1070,"")</f>
        <v>8513.6999999999989</v>
      </c>
      <c r="M1070" s="218" t="s">
        <v>378</v>
      </c>
      <c r="N1070" s="204">
        <v>44866</v>
      </c>
      <c r="O1070" s="211"/>
    </row>
    <row r="1071" spans="1:15" ht="13.8" hidden="1" outlineLevel="1">
      <c r="A1071" s="33">
        <v>1106</v>
      </c>
      <c r="B1071" s="192" t="s">
        <v>201</v>
      </c>
      <c r="C1071" s="215">
        <v>44893</v>
      </c>
      <c r="D1071" s="192" t="s">
        <v>1013</v>
      </c>
      <c r="E1071" s="186" t="str">
        <f>IF(B1071&lt;&gt;"",VLOOKUP(B1071,Mun_SC!$A$1:$B$296,2),"")</f>
        <v>Joinville</v>
      </c>
      <c r="F1071" s="186" t="str">
        <f>IFERROR(VLOOKUP(E1071,Mun_SC!$D$1:$E$21,2,0),"")</f>
        <v>Edival</v>
      </c>
      <c r="G1071" s="192" t="s">
        <v>1015</v>
      </c>
      <c r="H1071" s="221" t="s">
        <v>1016</v>
      </c>
      <c r="I1071" s="37" t="s">
        <v>431</v>
      </c>
      <c r="J1071" s="192">
        <v>54</v>
      </c>
      <c r="K1071" s="239">
        <f>IFERROR(VLOOKUP(I1071,ARP!$A$3:$D$31,4,0),"")</f>
        <v>45.39</v>
      </c>
      <c r="L1071" s="223">
        <f t="shared" si="3"/>
        <v>2451.06</v>
      </c>
      <c r="M1071" s="217" t="s">
        <v>378</v>
      </c>
      <c r="N1071" s="205">
        <v>44866</v>
      </c>
      <c r="O1071" s="212"/>
    </row>
    <row r="1072" spans="1:15" ht="13.8" hidden="1" outlineLevel="1">
      <c r="A1072" s="22">
        <v>1107</v>
      </c>
      <c r="B1072" s="189" t="s">
        <v>300</v>
      </c>
      <c r="C1072" s="213">
        <v>44893</v>
      </c>
      <c r="D1072" s="189" t="s">
        <v>1013</v>
      </c>
      <c r="E1072" s="184" t="str">
        <f>IF(B1072&lt;&gt;"",VLOOKUP(B1072,Mun_SC!$A$1:$B$296,2),"")</f>
        <v>Joinville</v>
      </c>
      <c r="F1072" s="184" t="str">
        <f>IFERROR(VLOOKUP(E1072,Mun_SC!$D$1:$E$21,2,0),"")</f>
        <v>Edival</v>
      </c>
      <c r="G1072" s="189" t="s">
        <v>558</v>
      </c>
      <c r="H1072" s="209" t="s">
        <v>1017</v>
      </c>
      <c r="I1072" s="26" t="s">
        <v>429</v>
      </c>
      <c r="J1072" s="189">
        <v>29</v>
      </c>
      <c r="K1072" s="239">
        <f>IFERROR(VLOOKUP(I1072,ARP!$A$3:$D$31,4,0),"")</f>
        <v>9.8000000000000007</v>
      </c>
      <c r="L1072" s="247">
        <f t="shared" si="3"/>
        <v>284.20000000000005</v>
      </c>
      <c r="M1072" s="218" t="s">
        <v>378</v>
      </c>
      <c r="N1072" s="204">
        <v>44866</v>
      </c>
      <c r="O1072" s="211"/>
    </row>
    <row r="1073" spans="1:15" ht="13.8" hidden="1" outlineLevel="1">
      <c r="A1073" s="33">
        <v>1108</v>
      </c>
      <c r="B1073" s="192" t="s">
        <v>166</v>
      </c>
      <c r="C1073" s="215">
        <v>44896</v>
      </c>
      <c r="D1073" s="192" t="s">
        <v>1013</v>
      </c>
      <c r="E1073" s="186" t="str">
        <f>IF(B1073&lt;&gt;"",VLOOKUP(B1073,Mun_SC!$A$1:$B$296,2),"")</f>
        <v>Jaraguá do Sul</v>
      </c>
      <c r="F1073" s="186" t="str">
        <f>IFERROR(VLOOKUP(E1073,Mun_SC!$D$1:$E$21,2,0),"")</f>
        <v>Gonçalves</v>
      </c>
      <c r="G1073" s="192" t="s">
        <v>509</v>
      </c>
      <c r="H1073" s="221" t="s">
        <v>1018</v>
      </c>
      <c r="I1073" s="37" t="s">
        <v>427</v>
      </c>
      <c r="J1073" s="192">
        <v>58</v>
      </c>
      <c r="K1073" s="239">
        <f>IFERROR(VLOOKUP(I1073,ARP!$A$3:$D$31,4,0),"")</f>
        <v>115.05</v>
      </c>
      <c r="L1073" s="223">
        <f t="shared" si="3"/>
        <v>6672.9</v>
      </c>
      <c r="M1073" s="217" t="s">
        <v>378</v>
      </c>
      <c r="N1073" s="205">
        <v>44866</v>
      </c>
      <c r="O1073" s="212"/>
    </row>
    <row r="1074" spans="1:15" ht="13.8" hidden="1" outlineLevel="1">
      <c r="A1074" s="22">
        <v>1109</v>
      </c>
      <c r="B1074" s="189" t="s">
        <v>166</v>
      </c>
      <c r="C1074" s="213">
        <v>44896</v>
      </c>
      <c r="D1074" s="189" t="s">
        <v>1013</v>
      </c>
      <c r="E1074" s="184" t="str">
        <f>IF(B1074&lt;&gt;"",VLOOKUP(B1074,Mun_SC!$A$1:$B$296,2),"")</f>
        <v>Jaraguá do Sul</v>
      </c>
      <c r="F1074" s="184" t="str">
        <f>IFERROR(VLOOKUP(E1074,Mun_SC!$D$1:$E$21,2,0),"")</f>
        <v>Gonçalves</v>
      </c>
      <c r="G1074" s="189" t="s">
        <v>509</v>
      </c>
      <c r="H1074" s="209" t="s">
        <v>1018</v>
      </c>
      <c r="I1074" s="26" t="s">
        <v>431</v>
      </c>
      <c r="J1074" s="189">
        <v>51</v>
      </c>
      <c r="K1074" s="239">
        <f>IFERROR(VLOOKUP(I1074,ARP!$A$3:$D$31,4,0),"")</f>
        <v>45.39</v>
      </c>
      <c r="L1074" s="247">
        <f t="shared" si="3"/>
        <v>2314.89</v>
      </c>
      <c r="M1074" s="218" t="s">
        <v>378</v>
      </c>
      <c r="N1074" s="204">
        <v>44866</v>
      </c>
      <c r="O1074" s="211"/>
    </row>
    <row r="1075" spans="1:15" ht="13.8" hidden="1" outlineLevel="1">
      <c r="A1075" s="33">
        <v>1110</v>
      </c>
      <c r="B1075" s="192" t="s">
        <v>166</v>
      </c>
      <c r="C1075" s="215">
        <v>44896</v>
      </c>
      <c r="D1075" s="192" t="s">
        <v>1013</v>
      </c>
      <c r="E1075" s="186" t="str">
        <f>IF(B1075&lt;&gt;"",VLOOKUP(B1075,Mun_SC!$A$1:$B$296,2),"")</f>
        <v>Jaraguá do Sul</v>
      </c>
      <c r="F1075" s="186" t="str">
        <f>IFERROR(VLOOKUP(E1075,Mun_SC!$D$1:$E$21,2,0),"")</f>
        <v>Gonçalves</v>
      </c>
      <c r="G1075" s="192" t="s">
        <v>509</v>
      </c>
      <c r="H1075" s="221" t="s">
        <v>1018</v>
      </c>
      <c r="I1075" s="37" t="s">
        <v>429</v>
      </c>
      <c r="J1075" s="192">
        <v>176</v>
      </c>
      <c r="K1075" s="239">
        <f>IFERROR(VLOOKUP(I1075,ARP!$A$3:$D$31,4,0),"")</f>
        <v>9.8000000000000007</v>
      </c>
      <c r="L1075" s="223">
        <f t="shared" si="3"/>
        <v>1724.8000000000002</v>
      </c>
      <c r="M1075" s="217" t="s">
        <v>378</v>
      </c>
      <c r="N1075" s="205">
        <v>44866</v>
      </c>
      <c r="O1075" s="212"/>
    </row>
    <row r="1076" spans="1:15" ht="13.8" hidden="1" outlineLevel="1">
      <c r="A1076" s="22">
        <v>1111</v>
      </c>
      <c r="B1076" s="189" t="s">
        <v>54</v>
      </c>
      <c r="C1076" s="213">
        <v>44896</v>
      </c>
      <c r="D1076" s="189" t="s">
        <v>1013</v>
      </c>
      <c r="E1076" s="184" t="str">
        <f>IF(B1076&lt;&gt;"",VLOOKUP(B1076,Mun_SC!$A$1:$B$296,2),"")</f>
        <v>Florianópolis</v>
      </c>
      <c r="F1076" s="184" t="str">
        <f>IFERROR(VLOOKUP(E1076,Mun_SC!$D$1:$E$21,2,0),"")</f>
        <v>Miranda</v>
      </c>
      <c r="G1076" s="189" t="s">
        <v>1019</v>
      </c>
      <c r="H1076" s="189" t="s">
        <v>1020</v>
      </c>
      <c r="I1076" s="26" t="s">
        <v>406</v>
      </c>
      <c r="J1076" s="189">
        <v>20</v>
      </c>
      <c r="K1076" s="239">
        <f>IFERROR(VLOOKUP(I1076,ARP!$A$3:$D$31,4,0),"")</f>
        <v>173.6</v>
      </c>
      <c r="L1076" s="247">
        <f t="shared" si="3"/>
        <v>3472</v>
      </c>
      <c r="M1076" s="218" t="s">
        <v>378</v>
      </c>
      <c r="N1076" s="204">
        <v>44866</v>
      </c>
      <c r="O1076" s="211"/>
    </row>
    <row r="1077" spans="1:15" ht="13.8" hidden="1" outlineLevel="1">
      <c r="A1077" s="33">
        <v>1112</v>
      </c>
      <c r="B1077" s="192" t="s">
        <v>54</v>
      </c>
      <c r="C1077" s="215">
        <v>44896</v>
      </c>
      <c r="D1077" s="192" t="s">
        <v>1013</v>
      </c>
      <c r="E1077" s="186" t="str">
        <f>IF(B1077&lt;&gt;"",VLOOKUP(B1077,Mun_SC!$A$1:$B$296,2),"")</f>
        <v>Florianópolis</v>
      </c>
      <c r="F1077" s="186" t="str">
        <f>IFERROR(VLOOKUP(E1077,Mun_SC!$D$1:$E$21,2,0),"")</f>
        <v>Miranda</v>
      </c>
      <c r="G1077" s="192" t="s">
        <v>1019</v>
      </c>
      <c r="H1077" s="192" t="s">
        <v>1020</v>
      </c>
      <c r="I1077" s="37" t="s">
        <v>405</v>
      </c>
      <c r="J1077" s="192">
        <v>20</v>
      </c>
      <c r="K1077" s="239">
        <f>IFERROR(VLOOKUP(I1077,ARP!$A$3:$D$31,4,0),"")</f>
        <v>434.8</v>
      </c>
      <c r="L1077" s="223">
        <f t="shared" si="3"/>
        <v>8696</v>
      </c>
      <c r="M1077" s="217" t="s">
        <v>378</v>
      </c>
      <c r="N1077" s="205">
        <v>44866</v>
      </c>
      <c r="O1077" s="212"/>
    </row>
    <row r="1078" spans="1:15" ht="13.8" hidden="1" outlineLevel="1">
      <c r="A1078" s="22">
        <v>1113</v>
      </c>
      <c r="B1078" s="189" t="s">
        <v>120</v>
      </c>
      <c r="C1078" s="213">
        <v>44896</v>
      </c>
      <c r="D1078" s="189" t="s">
        <v>1013</v>
      </c>
      <c r="E1078" s="184" t="str">
        <f>IF(B1078&lt;&gt;"",VLOOKUP(B1078,Mun_SC!$A$1:$B$296,2),"")</f>
        <v>Florianópolis</v>
      </c>
      <c r="F1078" s="184" t="str">
        <f>IFERROR(VLOOKUP(E1078,Mun_SC!$D$1:$E$21,2,0),"")</f>
        <v>Miranda</v>
      </c>
      <c r="G1078" s="189" t="s">
        <v>1021</v>
      </c>
      <c r="H1078" s="189"/>
      <c r="I1078" s="26" t="s">
        <v>404</v>
      </c>
      <c r="J1078" s="189">
        <v>195</v>
      </c>
      <c r="K1078" s="239">
        <f>IFERROR(VLOOKUP(I1078,ARP!$A$3:$D$31,4,0),"")</f>
        <v>259.7</v>
      </c>
      <c r="L1078" s="247">
        <f t="shared" si="3"/>
        <v>50641.5</v>
      </c>
      <c r="M1078" s="218" t="s">
        <v>378</v>
      </c>
      <c r="N1078" s="204">
        <v>44866</v>
      </c>
      <c r="O1078" s="211"/>
    </row>
    <row r="1079" spans="1:15" ht="13.8" hidden="1" outlineLevel="1">
      <c r="A1079" s="33">
        <v>1114</v>
      </c>
      <c r="B1079" s="192" t="s">
        <v>120</v>
      </c>
      <c r="C1079" s="215">
        <v>44896</v>
      </c>
      <c r="D1079" s="192" t="s">
        <v>1013</v>
      </c>
      <c r="E1079" s="186" t="str">
        <f>IF(B1079&lt;&gt;"",VLOOKUP(B1079,Mun_SC!$A$1:$B$296,2),"")</f>
        <v>Florianópolis</v>
      </c>
      <c r="F1079" s="186" t="str">
        <f>IFERROR(VLOOKUP(E1079,Mun_SC!$D$1:$E$21,2,0),"")</f>
        <v>Miranda</v>
      </c>
      <c r="G1079" s="192" t="s">
        <v>1021</v>
      </c>
      <c r="H1079" s="192"/>
      <c r="I1079" s="37" t="s">
        <v>402</v>
      </c>
      <c r="J1079" s="192">
        <v>266</v>
      </c>
      <c r="K1079" s="239">
        <f>IFERROR(VLOOKUP(I1079,ARP!$A$3:$D$31,4,0),"")</f>
        <v>152.49</v>
      </c>
      <c r="L1079" s="223">
        <f t="shared" si="3"/>
        <v>40562.340000000004</v>
      </c>
      <c r="M1079" s="217" t="s">
        <v>378</v>
      </c>
      <c r="N1079" s="205">
        <v>44866</v>
      </c>
      <c r="O1079" s="212"/>
    </row>
    <row r="1080" spans="1:15" ht="13.8" hidden="1" outlineLevel="1">
      <c r="A1080" s="22">
        <v>1115</v>
      </c>
      <c r="B1080" s="189" t="s">
        <v>54</v>
      </c>
      <c r="C1080" s="213">
        <v>44896</v>
      </c>
      <c r="D1080" s="189" t="s">
        <v>1013</v>
      </c>
      <c r="E1080" s="184" t="str">
        <f>IF(B1080&lt;&gt;"",VLOOKUP(B1080,Mun_SC!$A$1:$B$296,2),"")</f>
        <v>Florianópolis</v>
      </c>
      <c r="F1080" s="184" t="str">
        <f>IFERROR(VLOOKUP(E1080,Mun_SC!$D$1:$E$21,2,0),"")</f>
        <v>Miranda</v>
      </c>
      <c r="G1080" s="189" t="s">
        <v>1022</v>
      </c>
      <c r="H1080" s="209" t="s">
        <v>1023</v>
      </c>
      <c r="I1080" s="26" t="s">
        <v>427</v>
      </c>
      <c r="J1080" s="189">
        <v>200</v>
      </c>
      <c r="K1080" s="239">
        <f>IFERROR(VLOOKUP(I1080,ARP!$A$3:$D$31,4,0),"")</f>
        <v>115.05</v>
      </c>
      <c r="L1080" s="247">
        <f t="shared" si="3"/>
        <v>23010</v>
      </c>
      <c r="M1080" s="218" t="s">
        <v>378</v>
      </c>
      <c r="N1080" s="204">
        <v>44866</v>
      </c>
      <c r="O1080" s="248"/>
    </row>
    <row r="1081" spans="1:15" ht="13.8" hidden="1" outlineLevel="1">
      <c r="A1081" s="33">
        <v>1116</v>
      </c>
      <c r="B1081" s="189" t="s">
        <v>54</v>
      </c>
      <c r="C1081" s="213">
        <v>44896</v>
      </c>
      <c r="D1081" s="189" t="s">
        <v>1013</v>
      </c>
      <c r="E1081" s="186" t="str">
        <f>IF(B1081&lt;&gt;"",VLOOKUP(B1081,Mun_SC!$A$1:$B$296,2),"")</f>
        <v>Florianópolis</v>
      </c>
      <c r="F1081" s="186" t="str">
        <f>IFERROR(VLOOKUP(E1081,Mun_SC!$D$1:$E$21,2,0),"")</f>
        <v>Miranda</v>
      </c>
      <c r="G1081" s="189" t="s">
        <v>1022</v>
      </c>
      <c r="H1081" s="209" t="s">
        <v>1023</v>
      </c>
      <c r="I1081" s="37" t="s">
        <v>431</v>
      </c>
      <c r="J1081" s="189">
        <v>200</v>
      </c>
      <c r="K1081" s="239">
        <f>IFERROR(VLOOKUP(I1081,ARP!$A$3:$D$31,4,0),"")</f>
        <v>45.39</v>
      </c>
      <c r="L1081" s="247">
        <f t="shared" si="3"/>
        <v>9078</v>
      </c>
      <c r="M1081" s="218" t="s">
        <v>378</v>
      </c>
      <c r="N1081" s="205">
        <v>44866</v>
      </c>
      <c r="O1081" s="212"/>
    </row>
    <row r="1082" spans="1:15" ht="13.8" hidden="1" outlineLevel="1">
      <c r="A1082" s="22">
        <v>1117</v>
      </c>
      <c r="B1082" s="189" t="s">
        <v>54</v>
      </c>
      <c r="C1082" s="213">
        <v>44896</v>
      </c>
      <c r="D1082" s="189" t="s">
        <v>1013</v>
      </c>
      <c r="E1082" s="184" t="str">
        <f>IF(B1082&lt;&gt;"",VLOOKUP(B1082,Mun_SC!$A$1:$B$296,2),"")</f>
        <v>Florianópolis</v>
      </c>
      <c r="F1082" s="184" t="str">
        <f>IFERROR(VLOOKUP(E1082,Mun_SC!$D$1:$E$21,2,0),"")</f>
        <v>Miranda</v>
      </c>
      <c r="G1082" s="189" t="s">
        <v>1022</v>
      </c>
      <c r="H1082" s="209" t="s">
        <v>1023</v>
      </c>
      <c r="I1082" s="26" t="s">
        <v>429</v>
      </c>
      <c r="J1082" s="189">
        <v>400</v>
      </c>
      <c r="K1082" s="239">
        <f>IFERROR(VLOOKUP(I1082,ARP!$A$3:$D$31,4,0),"")</f>
        <v>9.8000000000000007</v>
      </c>
      <c r="L1082" s="247">
        <f t="shared" si="3"/>
        <v>3920.0000000000005</v>
      </c>
      <c r="M1082" s="218" t="s">
        <v>378</v>
      </c>
      <c r="N1082" s="204">
        <v>44866</v>
      </c>
      <c r="O1082" s="211"/>
    </row>
    <row r="1083" spans="1:15" ht="13.8" hidden="1" outlineLevel="1">
      <c r="A1083" s="33">
        <v>1118</v>
      </c>
      <c r="B1083" s="189" t="s">
        <v>253</v>
      </c>
      <c r="C1083" s="213">
        <v>44896</v>
      </c>
      <c r="D1083" s="189" t="s">
        <v>1013</v>
      </c>
      <c r="E1083" s="186" t="str">
        <f>IF(B1083&lt;&gt;"",VLOOKUP(B1083,Mun_SC!$A$1:$B$296,2),"")</f>
        <v>Florianópolis</v>
      </c>
      <c r="F1083" s="186" t="str">
        <f>IFERROR(VLOOKUP(E1083,Mun_SC!$D$1:$E$21,2,0),"")</f>
        <v>Miranda</v>
      </c>
      <c r="G1083" s="189" t="s">
        <v>1024</v>
      </c>
      <c r="H1083" s="209" t="s">
        <v>1025</v>
      </c>
      <c r="I1083" s="37" t="s">
        <v>427</v>
      </c>
      <c r="J1083" s="189">
        <v>60</v>
      </c>
      <c r="K1083" s="239">
        <f>IFERROR(VLOOKUP(I1083,ARP!$A$3:$D$31,4,0),"")</f>
        <v>115.05</v>
      </c>
      <c r="L1083" s="247">
        <f t="shared" si="3"/>
        <v>6903</v>
      </c>
      <c r="M1083" s="218" t="s">
        <v>378</v>
      </c>
      <c r="N1083" s="205">
        <v>44866</v>
      </c>
      <c r="O1083" s="249"/>
    </row>
    <row r="1084" spans="1:15" ht="13.8" hidden="1" outlineLevel="1">
      <c r="A1084" s="22">
        <v>1119</v>
      </c>
      <c r="B1084" s="189" t="s">
        <v>253</v>
      </c>
      <c r="C1084" s="213">
        <v>44896</v>
      </c>
      <c r="D1084" s="189" t="s">
        <v>1013</v>
      </c>
      <c r="E1084" s="184" t="str">
        <f>IF(B1084&lt;&gt;"",VLOOKUP(B1084,Mun_SC!$A$1:$B$296,2),"")</f>
        <v>Florianópolis</v>
      </c>
      <c r="F1084" s="184" t="str">
        <f>IFERROR(VLOOKUP(E1084,Mun_SC!$D$1:$E$21,2,0),"")</f>
        <v>Miranda</v>
      </c>
      <c r="G1084" s="189" t="s">
        <v>1024</v>
      </c>
      <c r="H1084" s="209" t="s">
        <v>1025</v>
      </c>
      <c r="I1084" s="26" t="s">
        <v>429</v>
      </c>
      <c r="J1084" s="189">
        <v>30</v>
      </c>
      <c r="K1084" s="239">
        <f>IFERROR(VLOOKUP(I1084,ARP!$A$3:$D$31,4,0),"")</f>
        <v>9.8000000000000007</v>
      </c>
      <c r="L1084" s="247">
        <f t="shared" si="3"/>
        <v>294</v>
      </c>
      <c r="M1084" s="218" t="s">
        <v>378</v>
      </c>
      <c r="N1084" s="204">
        <v>44866</v>
      </c>
      <c r="O1084" s="211"/>
    </row>
    <row r="1085" spans="1:15" ht="13.8" hidden="1" outlineLevel="1">
      <c r="A1085" s="33">
        <v>1120</v>
      </c>
      <c r="B1085" s="189" t="s">
        <v>120</v>
      </c>
      <c r="C1085" s="213">
        <v>44896</v>
      </c>
      <c r="D1085" s="189" t="s">
        <v>1013</v>
      </c>
      <c r="E1085" s="186" t="str">
        <f>IF(B1085&lt;&gt;"",VLOOKUP(B1085,Mun_SC!$A$1:$B$296,2),"")</f>
        <v>Florianópolis</v>
      </c>
      <c r="F1085" s="186" t="str">
        <f>IFERROR(VLOOKUP(E1085,Mun_SC!$D$1:$E$21,2,0),"")</f>
        <v>Miranda</v>
      </c>
      <c r="G1085" s="189" t="s">
        <v>1026</v>
      </c>
      <c r="H1085" s="209" t="s">
        <v>1027</v>
      </c>
      <c r="I1085" s="37" t="s">
        <v>427</v>
      </c>
      <c r="J1085" s="250">
        <v>3850</v>
      </c>
      <c r="K1085" s="239">
        <f>IFERROR(VLOOKUP(I1085,ARP!$A$3:$D$31,4,0),"")</f>
        <v>115.05</v>
      </c>
      <c r="L1085" s="247">
        <f t="shared" si="3"/>
        <v>442942.5</v>
      </c>
      <c r="M1085" s="218" t="s">
        <v>378</v>
      </c>
      <c r="N1085" s="205">
        <v>44866</v>
      </c>
      <c r="O1085" s="251"/>
    </row>
    <row r="1086" spans="1:15" ht="13.8" hidden="1" outlineLevel="1">
      <c r="A1086" s="22">
        <v>1121</v>
      </c>
      <c r="B1086" s="189" t="s">
        <v>120</v>
      </c>
      <c r="C1086" s="213">
        <v>44896</v>
      </c>
      <c r="D1086" s="189" t="s">
        <v>1013</v>
      </c>
      <c r="E1086" s="184" t="str">
        <f>IF(B1086&lt;&gt;"",VLOOKUP(B1086,Mun_SC!$A$1:$B$296,2),"")</f>
        <v>Florianópolis</v>
      </c>
      <c r="F1086" s="184" t="str">
        <f>IFERROR(VLOOKUP(E1086,Mun_SC!$D$1:$E$21,2,0),"")</f>
        <v>Miranda</v>
      </c>
      <c r="G1086" s="189" t="s">
        <v>1026</v>
      </c>
      <c r="H1086" s="209" t="s">
        <v>1027</v>
      </c>
      <c r="I1086" s="26" t="s">
        <v>424</v>
      </c>
      <c r="J1086" s="189">
        <v>180</v>
      </c>
      <c r="K1086" s="239">
        <f>IFERROR(VLOOKUP(I1086,ARP!$A$3:$D$31,4,0),"")</f>
        <v>24.49</v>
      </c>
      <c r="L1086" s="247">
        <f t="shared" si="3"/>
        <v>4408.2</v>
      </c>
      <c r="M1086" s="218" t="s">
        <v>378</v>
      </c>
      <c r="N1086" s="204">
        <v>44866</v>
      </c>
      <c r="O1086" s="251"/>
    </row>
    <row r="1087" spans="1:15" ht="13.8" hidden="1" outlineLevel="1">
      <c r="A1087" s="33">
        <v>1122</v>
      </c>
      <c r="B1087" s="189" t="s">
        <v>120</v>
      </c>
      <c r="C1087" s="213">
        <v>44896</v>
      </c>
      <c r="D1087" s="189" t="s">
        <v>1013</v>
      </c>
      <c r="E1087" s="186" t="str">
        <f>IF(B1087&lt;&gt;"",VLOOKUP(B1087,Mun_SC!$A$1:$B$296,2),"")</f>
        <v>Florianópolis</v>
      </c>
      <c r="F1087" s="186" t="str">
        <f>IFERROR(VLOOKUP(E1087,Mun_SC!$D$1:$E$21,2,0),"")</f>
        <v>Miranda</v>
      </c>
      <c r="G1087" s="189" t="s">
        <v>1026</v>
      </c>
      <c r="H1087" s="209" t="s">
        <v>1027</v>
      </c>
      <c r="I1087" s="37" t="s">
        <v>429</v>
      </c>
      <c r="J1087" s="250">
        <v>2150</v>
      </c>
      <c r="K1087" s="239">
        <f>IFERROR(VLOOKUP(I1087,ARP!$A$3:$D$31,4,0),"")</f>
        <v>9.8000000000000007</v>
      </c>
      <c r="L1087" s="247">
        <f t="shared" si="3"/>
        <v>21070</v>
      </c>
      <c r="M1087" s="218" t="s">
        <v>378</v>
      </c>
      <c r="N1087" s="205">
        <v>44866</v>
      </c>
      <c r="O1087" s="251"/>
    </row>
    <row r="1088" spans="1:15" ht="13.8" hidden="1" outlineLevel="1">
      <c r="A1088" s="22">
        <v>1123</v>
      </c>
      <c r="B1088" s="189" t="s">
        <v>120</v>
      </c>
      <c r="C1088" s="213">
        <v>44896</v>
      </c>
      <c r="D1088" s="189" t="s">
        <v>1013</v>
      </c>
      <c r="E1088" s="184" t="str">
        <f>IF(B1088&lt;&gt;"",VLOOKUP(B1088,Mun_SC!$A$1:$B$296,2),"")</f>
        <v>Florianópolis</v>
      </c>
      <c r="F1088" s="184" t="str">
        <f>IFERROR(VLOOKUP(E1088,Mun_SC!$D$1:$E$21,2,0),"")</f>
        <v>Miranda</v>
      </c>
      <c r="G1088" s="189" t="s">
        <v>1026</v>
      </c>
      <c r="H1088" s="209" t="s">
        <v>1027</v>
      </c>
      <c r="I1088" s="26" t="s">
        <v>431</v>
      </c>
      <c r="J1088" s="189">
        <v>1800</v>
      </c>
      <c r="K1088" s="239">
        <f>IFERROR(VLOOKUP(I1088,ARP!$A$3:$D$31,4,0),"")</f>
        <v>45.39</v>
      </c>
      <c r="L1088" s="247">
        <f t="shared" si="3"/>
        <v>81702</v>
      </c>
      <c r="M1088" s="218" t="s">
        <v>378</v>
      </c>
      <c r="N1088" s="204">
        <v>44866</v>
      </c>
      <c r="O1088" s="251"/>
    </row>
    <row r="1089" spans="1:15" ht="13.8" hidden="1" outlineLevel="1">
      <c r="A1089" s="33">
        <v>1124</v>
      </c>
      <c r="B1089" s="189" t="s">
        <v>120</v>
      </c>
      <c r="C1089" s="213">
        <v>44896</v>
      </c>
      <c r="D1089" s="189" t="s">
        <v>1013</v>
      </c>
      <c r="E1089" s="186" t="str">
        <f>IF(B1089&lt;&gt;"",VLOOKUP(B1089,Mun_SC!$A$1:$B$296,2),"")</f>
        <v>Florianópolis</v>
      </c>
      <c r="F1089" s="186" t="str">
        <f>IFERROR(VLOOKUP(E1089,Mun_SC!$D$1:$E$21,2,0),"")</f>
        <v>Miranda</v>
      </c>
      <c r="G1089" s="189" t="s">
        <v>1026</v>
      </c>
      <c r="H1089" s="209" t="s">
        <v>1027</v>
      </c>
      <c r="I1089" s="37" t="s">
        <v>404</v>
      </c>
      <c r="J1089" s="252">
        <v>240</v>
      </c>
      <c r="K1089" s="239">
        <f>IFERROR(VLOOKUP(I1089,ARP!$A$3:$D$31,4,0),"")</f>
        <v>259.7</v>
      </c>
      <c r="L1089" s="244">
        <f t="shared" si="3"/>
        <v>62328</v>
      </c>
      <c r="M1089" s="218" t="s">
        <v>378</v>
      </c>
      <c r="N1089" s="205">
        <v>44866</v>
      </c>
      <c r="O1089" s="251"/>
    </row>
    <row r="1090" spans="1:15" ht="13.8" hidden="1" outlineLevel="1">
      <c r="A1090" s="22">
        <v>1125</v>
      </c>
      <c r="B1090" s="189" t="s">
        <v>120</v>
      </c>
      <c r="C1090" s="213">
        <v>44896</v>
      </c>
      <c r="D1090" s="189" t="s">
        <v>1013</v>
      </c>
      <c r="E1090" s="184" t="str">
        <f>IF(B1090&lt;&gt;"",VLOOKUP(B1090,Mun_SC!$A$1:$B$296,2),"")</f>
        <v>Florianópolis</v>
      </c>
      <c r="F1090" s="184" t="str">
        <f>IFERROR(VLOOKUP(E1090,Mun_SC!$D$1:$E$21,2,0),"")</f>
        <v>Miranda</v>
      </c>
      <c r="G1090" s="189" t="s">
        <v>1026</v>
      </c>
      <c r="H1090" s="209" t="s">
        <v>1027</v>
      </c>
      <c r="I1090" s="26" t="s">
        <v>402</v>
      </c>
      <c r="J1090" s="252">
        <v>169</v>
      </c>
      <c r="K1090" s="239">
        <f>IFERROR(VLOOKUP(I1090,ARP!$A$3:$D$31,4,0),"")</f>
        <v>152.49</v>
      </c>
      <c r="L1090" s="244">
        <f t="shared" si="3"/>
        <v>25770.81</v>
      </c>
      <c r="M1090" s="218" t="s">
        <v>378</v>
      </c>
      <c r="N1090" s="204">
        <v>44866</v>
      </c>
      <c r="O1090" s="251"/>
    </row>
    <row r="1091" spans="1:15" ht="13.8" hidden="1" outlineLevel="1">
      <c r="A1091" s="33">
        <v>1126</v>
      </c>
      <c r="B1091" s="189" t="s">
        <v>120</v>
      </c>
      <c r="C1091" s="213">
        <v>44896</v>
      </c>
      <c r="D1091" s="189" t="s">
        <v>1013</v>
      </c>
      <c r="E1091" s="186" t="str">
        <f>IF(B1091&lt;&gt;"",VLOOKUP(B1091,Mun_SC!$A$1:$B$296,2),"")</f>
        <v>Florianópolis</v>
      </c>
      <c r="F1091" s="186" t="str">
        <f>IFERROR(VLOOKUP(E1091,Mun_SC!$D$1:$E$21,2,0),"")</f>
        <v>Miranda</v>
      </c>
      <c r="G1091" s="189" t="s">
        <v>1026</v>
      </c>
      <c r="H1091" s="209" t="s">
        <v>1027</v>
      </c>
      <c r="I1091" s="37" t="s">
        <v>405</v>
      </c>
      <c r="J1091" s="253">
        <v>2</v>
      </c>
      <c r="K1091" s="239">
        <f>IFERROR(VLOOKUP(I1091,ARP!$A$3:$D$31,4,0),"")</f>
        <v>434.8</v>
      </c>
      <c r="L1091" s="244">
        <f t="shared" si="3"/>
        <v>869.6</v>
      </c>
      <c r="M1091" s="218" t="s">
        <v>378</v>
      </c>
      <c r="N1091" s="205">
        <v>44866</v>
      </c>
      <c r="O1091" s="251"/>
    </row>
    <row r="1092" spans="1:15" ht="13.8" hidden="1" outlineLevel="1">
      <c r="A1092" s="22">
        <v>1127</v>
      </c>
      <c r="B1092" s="189" t="s">
        <v>120</v>
      </c>
      <c r="C1092" s="213">
        <v>44896</v>
      </c>
      <c r="D1092" s="189" t="s">
        <v>1013</v>
      </c>
      <c r="E1092" s="184" t="str">
        <f>IF(B1092&lt;&gt;"",VLOOKUP(B1092,Mun_SC!$A$1:$B$296,2),"")</f>
        <v>Florianópolis</v>
      </c>
      <c r="F1092" s="184" t="str">
        <f>IFERROR(VLOOKUP(E1092,Mun_SC!$D$1:$E$21,2,0),"")</f>
        <v>Miranda</v>
      </c>
      <c r="G1092" s="189" t="s">
        <v>1026</v>
      </c>
      <c r="H1092" s="209" t="s">
        <v>1027</v>
      </c>
      <c r="I1092" s="26" t="s">
        <v>406</v>
      </c>
      <c r="J1092" s="252">
        <v>2</v>
      </c>
      <c r="K1092" s="239">
        <f>IFERROR(VLOOKUP(I1092,ARP!$A$3:$D$31,4,0),"")</f>
        <v>173.6</v>
      </c>
      <c r="L1092" s="244">
        <f t="shared" si="3"/>
        <v>347.2</v>
      </c>
      <c r="M1092" s="218" t="s">
        <v>378</v>
      </c>
      <c r="N1092" s="204">
        <v>44866</v>
      </c>
      <c r="O1092" s="251"/>
    </row>
    <row r="1093" spans="1:15" ht="13.8" hidden="1" outlineLevel="1">
      <c r="A1093" s="33">
        <v>1128</v>
      </c>
      <c r="B1093" s="189" t="s">
        <v>98</v>
      </c>
      <c r="C1093" s="213">
        <v>44896</v>
      </c>
      <c r="D1093" s="189" t="s">
        <v>1013</v>
      </c>
      <c r="E1093" s="186" t="str">
        <f>IF(B1093&lt;&gt;"",VLOOKUP(B1093,Mun_SC!$A$1:$B$296,2),"")</f>
        <v>Florianópolis</v>
      </c>
      <c r="F1093" s="186" t="str">
        <f>IFERROR(VLOOKUP(E1093,Mun_SC!$D$1:$E$21,2,0),"")</f>
        <v>Miranda</v>
      </c>
      <c r="G1093" s="189" t="s">
        <v>1028</v>
      </c>
      <c r="H1093" s="209" t="s">
        <v>1029</v>
      </c>
      <c r="I1093" s="37" t="s">
        <v>427</v>
      </c>
      <c r="J1093" s="254">
        <v>50</v>
      </c>
      <c r="K1093" s="239">
        <f>IFERROR(VLOOKUP(I1093,ARP!$A$3:$D$31,4,0),"")</f>
        <v>115.05</v>
      </c>
      <c r="L1093" s="247">
        <f t="shared" si="3"/>
        <v>5752.5</v>
      </c>
      <c r="M1093" s="218" t="s">
        <v>378</v>
      </c>
      <c r="N1093" s="205">
        <v>44866</v>
      </c>
      <c r="O1093" s="255"/>
    </row>
    <row r="1094" spans="1:15" ht="13.8" hidden="1" outlineLevel="1">
      <c r="A1094" s="22">
        <v>1129</v>
      </c>
      <c r="B1094" s="189" t="s">
        <v>98</v>
      </c>
      <c r="C1094" s="213">
        <v>44896</v>
      </c>
      <c r="D1094" s="189" t="s">
        <v>1013</v>
      </c>
      <c r="E1094" s="184" t="str">
        <f>IF(B1094&lt;&gt;"",VLOOKUP(B1094,Mun_SC!$A$1:$B$296,2),"")</f>
        <v>Florianópolis</v>
      </c>
      <c r="F1094" s="184" t="str">
        <f>IFERROR(VLOOKUP(E1094,Mun_SC!$D$1:$E$21,2,0),"")</f>
        <v>Miranda</v>
      </c>
      <c r="G1094" s="189" t="s">
        <v>1028</v>
      </c>
      <c r="H1094" s="209" t="s">
        <v>1029</v>
      </c>
      <c r="I1094" s="26" t="s">
        <v>424</v>
      </c>
      <c r="J1094" s="189">
        <v>50</v>
      </c>
      <c r="K1094" s="239">
        <f>IFERROR(VLOOKUP(I1094,ARP!$A$3:$D$31,4,0),"")</f>
        <v>24.49</v>
      </c>
      <c r="L1094" s="247">
        <f t="shared" si="3"/>
        <v>1224.5</v>
      </c>
      <c r="M1094" s="218" t="s">
        <v>378</v>
      </c>
      <c r="N1094" s="204">
        <v>44866</v>
      </c>
      <c r="O1094" s="255"/>
    </row>
    <row r="1095" spans="1:15" ht="13.8" hidden="1" outlineLevel="1">
      <c r="A1095" s="33">
        <v>1130</v>
      </c>
      <c r="B1095" s="189" t="s">
        <v>98</v>
      </c>
      <c r="C1095" s="213">
        <v>44896</v>
      </c>
      <c r="D1095" s="189" t="s">
        <v>1013</v>
      </c>
      <c r="E1095" s="186" t="str">
        <f>IF(B1095&lt;&gt;"",VLOOKUP(B1095,Mun_SC!$A$1:$B$296,2),"")</f>
        <v>Florianópolis</v>
      </c>
      <c r="F1095" s="186" t="str">
        <f>IFERROR(VLOOKUP(E1095,Mun_SC!$D$1:$E$21,2,0),"")</f>
        <v>Miranda</v>
      </c>
      <c r="G1095" s="189" t="s">
        <v>1028</v>
      </c>
      <c r="H1095" s="209" t="s">
        <v>1029</v>
      </c>
      <c r="I1095" s="37" t="s">
        <v>429</v>
      </c>
      <c r="J1095" s="189">
        <v>30</v>
      </c>
      <c r="K1095" s="239">
        <f>IFERROR(VLOOKUP(I1095,ARP!$A$3:$D$31,4,0),"")</f>
        <v>9.8000000000000007</v>
      </c>
      <c r="L1095" s="247">
        <f t="shared" si="3"/>
        <v>294</v>
      </c>
      <c r="M1095" s="218" t="s">
        <v>378</v>
      </c>
      <c r="N1095" s="205">
        <v>44866</v>
      </c>
      <c r="O1095" s="255"/>
    </row>
    <row r="1096" spans="1:15" ht="13.8" hidden="1" outlineLevel="1">
      <c r="A1096" s="22">
        <v>1131</v>
      </c>
      <c r="B1096" s="189" t="s">
        <v>98</v>
      </c>
      <c r="C1096" s="213">
        <v>44896</v>
      </c>
      <c r="D1096" s="189" t="s">
        <v>1013</v>
      </c>
      <c r="E1096" s="184" t="str">
        <f>IF(B1096&lt;&gt;"",VLOOKUP(B1096,Mun_SC!$A$1:$B$296,2),"")</f>
        <v>Florianópolis</v>
      </c>
      <c r="F1096" s="184" t="str">
        <f>IFERROR(VLOOKUP(E1096,Mun_SC!$D$1:$E$21,2,0),"")</f>
        <v>Miranda</v>
      </c>
      <c r="G1096" s="189" t="s">
        <v>1028</v>
      </c>
      <c r="H1096" s="209" t="s">
        <v>1029</v>
      </c>
      <c r="I1096" s="26" t="s">
        <v>404</v>
      </c>
      <c r="J1096" s="243">
        <v>80</v>
      </c>
      <c r="K1096" s="239">
        <f>IFERROR(VLOOKUP(I1096,ARP!$A$3:$D$31,4,0),"")</f>
        <v>259.7</v>
      </c>
      <c r="L1096" s="244">
        <f t="shared" si="3"/>
        <v>20776</v>
      </c>
      <c r="M1096" s="218" t="s">
        <v>378</v>
      </c>
      <c r="N1096" s="204">
        <v>44866</v>
      </c>
      <c r="O1096" s="255"/>
    </row>
    <row r="1097" spans="1:15" ht="13.8" hidden="1" outlineLevel="1">
      <c r="A1097" s="33">
        <v>1132</v>
      </c>
      <c r="B1097" s="189" t="s">
        <v>98</v>
      </c>
      <c r="C1097" s="213">
        <v>44896</v>
      </c>
      <c r="D1097" s="189" t="s">
        <v>1013</v>
      </c>
      <c r="E1097" s="186" t="str">
        <f>IF(B1097&lt;&gt;"",VLOOKUP(B1097,Mun_SC!$A$1:$B$296,2),"")</f>
        <v>Florianópolis</v>
      </c>
      <c r="F1097" s="186" t="str">
        <f>IFERROR(VLOOKUP(E1097,Mun_SC!$D$1:$E$21,2,0),"")</f>
        <v>Miranda</v>
      </c>
      <c r="G1097" s="189" t="s">
        <v>1028</v>
      </c>
      <c r="H1097" s="209" t="s">
        <v>1029</v>
      </c>
      <c r="I1097" s="37" t="s">
        <v>402</v>
      </c>
      <c r="J1097" s="243">
        <v>80</v>
      </c>
      <c r="K1097" s="239">
        <f>IFERROR(VLOOKUP(I1097,ARP!$A$3:$D$31,4,0),"")</f>
        <v>152.49</v>
      </c>
      <c r="L1097" s="244">
        <f t="shared" si="3"/>
        <v>12199.2</v>
      </c>
      <c r="M1097" s="218" t="s">
        <v>378</v>
      </c>
      <c r="N1097" s="205">
        <v>44866</v>
      </c>
      <c r="O1097" s="255"/>
    </row>
    <row r="1098" spans="1:15" ht="13.8" hidden="1" outlineLevel="1">
      <c r="A1098" s="22">
        <v>1133</v>
      </c>
      <c r="B1098" s="189" t="s">
        <v>72</v>
      </c>
      <c r="C1098" s="213">
        <v>44896</v>
      </c>
      <c r="D1098" s="189" t="s">
        <v>1013</v>
      </c>
      <c r="E1098" s="184" t="str">
        <f>IF(B1098&lt;&gt;"",VLOOKUP(B1098,Mun_SC!$A$1:$B$296,2),"")</f>
        <v>Tubarão</v>
      </c>
      <c r="F1098" s="184" t="str">
        <f>IFERROR(VLOOKUP(E1098,Mun_SC!$D$1:$E$21,2,0),"")</f>
        <v>Anderson</v>
      </c>
      <c r="G1098" s="189" t="s">
        <v>1030</v>
      </c>
      <c r="H1098" s="209" t="s">
        <v>1031</v>
      </c>
      <c r="I1098" s="26" t="s">
        <v>427</v>
      </c>
      <c r="J1098" s="189">
        <v>20</v>
      </c>
      <c r="K1098" s="239">
        <f>IFERROR(VLOOKUP(I1098,ARP!$A$3:$D$31,4,0),"")</f>
        <v>115.05</v>
      </c>
      <c r="L1098" s="247">
        <f t="shared" si="3"/>
        <v>2301</v>
      </c>
      <c r="M1098" s="218" t="s">
        <v>378</v>
      </c>
      <c r="N1098" s="204">
        <v>44866</v>
      </c>
      <c r="O1098" s="256"/>
    </row>
    <row r="1099" spans="1:15" ht="13.8" hidden="1" outlineLevel="1">
      <c r="A1099" s="33">
        <v>1134</v>
      </c>
      <c r="B1099" s="189" t="s">
        <v>72</v>
      </c>
      <c r="C1099" s="213">
        <v>44896</v>
      </c>
      <c r="D1099" s="189" t="s">
        <v>1013</v>
      </c>
      <c r="E1099" s="186" t="str">
        <f>IF(B1099&lt;&gt;"",VLOOKUP(B1099,Mun_SC!$A$1:$B$296,2),"")</f>
        <v>Tubarão</v>
      </c>
      <c r="F1099" s="186" t="str">
        <f>IFERROR(VLOOKUP(E1099,Mun_SC!$D$1:$E$21,2,0),"")</f>
        <v>Anderson</v>
      </c>
      <c r="G1099" s="189" t="s">
        <v>1030</v>
      </c>
      <c r="H1099" s="209" t="s">
        <v>1031</v>
      </c>
      <c r="I1099" s="37" t="s">
        <v>424</v>
      </c>
      <c r="J1099" s="189">
        <v>25</v>
      </c>
      <c r="K1099" s="239">
        <f>IFERROR(VLOOKUP(I1099,ARP!$A$3:$D$31,4,0),"")</f>
        <v>24.49</v>
      </c>
      <c r="L1099" s="247">
        <f t="shared" si="3"/>
        <v>612.25</v>
      </c>
      <c r="M1099" s="218" t="s">
        <v>378</v>
      </c>
      <c r="N1099" s="205">
        <v>44866</v>
      </c>
      <c r="O1099" s="256"/>
    </row>
    <row r="1100" spans="1:15" ht="13.8" hidden="1" outlineLevel="1">
      <c r="A1100" s="22">
        <v>1135</v>
      </c>
      <c r="B1100" s="189" t="s">
        <v>72</v>
      </c>
      <c r="C1100" s="213">
        <v>44896</v>
      </c>
      <c r="D1100" s="189" t="s">
        <v>1013</v>
      </c>
      <c r="E1100" s="184" t="str">
        <f>IF(B1100&lt;&gt;"",VLOOKUP(B1100,Mun_SC!$A$1:$B$296,2),"")</f>
        <v>Tubarão</v>
      </c>
      <c r="F1100" s="184" t="str">
        <f>IFERROR(VLOOKUP(E1100,Mun_SC!$D$1:$E$21,2,0),"")</f>
        <v>Anderson</v>
      </c>
      <c r="G1100" s="189" t="s">
        <v>1030</v>
      </c>
      <c r="H1100" s="209" t="s">
        <v>1031</v>
      </c>
      <c r="I1100" s="26" t="s">
        <v>429</v>
      </c>
      <c r="J1100" s="189">
        <v>40</v>
      </c>
      <c r="K1100" s="239">
        <f>IFERROR(VLOOKUP(I1100,ARP!$A$3:$D$31,4,0),"")</f>
        <v>9.8000000000000007</v>
      </c>
      <c r="L1100" s="247">
        <f t="shared" si="3"/>
        <v>392</v>
      </c>
      <c r="M1100" s="218" t="s">
        <v>378</v>
      </c>
      <c r="N1100" s="204">
        <v>44866</v>
      </c>
      <c r="O1100" s="256"/>
    </row>
    <row r="1101" spans="1:15" ht="13.8" hidden="1" outlineLevel="1">
      <c r="A1101" s="33">
        <v>1136</v>
      </c>
      <c r="B1101" s="189" t="s">
        <v>72</v>
      </c>
      <c r="C1101" s="213">
        <v>44896</v>
      </c>
      <c r="D1101" s="189" t="s">
        <v>1013</v>
      </c>
      <c r="E1101" s="186" t="str">
        <f>IF(B1101&lt;&gt;"",VLOOKUP(B1101,Mun_SC!$A$1:$B$296,2),"")</f>
        <v>Tubarão</v>
      </c>
      <c r="F1101" s="186" t="str">
        <f>IFERROR(VLOOKUP(E1101,Mun_SC!$D$1:$E$21,2,0),"")</f>
        <v>Anderson</v>
      </c>
      <c r="G1101" s="189" t="s">
        <v>1030</v>
      </c>
      <c r="H1101" s="209" t="s">
        <v>1031</v>
      </c>
      <c r="I1101" s="37" t="s">
        <v>431</v>
      </c>
      <c r="J1101" s="189">
        <v>30</v>
      </c>
      <c r="K1101" s="239">
        <f>IFERROR(VLOOKUP(I1101,ARP!$A$3:$D$31,4,0),"")</f>
        <v>45.39</v>
      </c>
      <c r="L1101" s="247">
        <f t="shared" si="3"/>
        <v>1361.7</v>
      </c>
      <c r="M1101" s="218" t="s">
        <v>378</v>
      </c>
      <c r="N1101" s="205">
        <v>44866</v>
      </c>
      <c r="O1101" s="256"/>
    </row>
    <row r="1102" spans="1:15" ht="13.8" hidden="1" outlineLevel="1">
      <c r="A1102" s="22">
        <v>1137</v>
      </c>
      <c r="B1102" s="189" t="s">
        <v>72</v>
      </c>
      <c r="C1102" s="213">
        <v>44896</v>
      </c>
      <c r="D1102" s="189" t="s">
        <v>1013</v>
      </c>
      <c r="E1102" s="184" t="str">
        <f>IF(B1102&lt;&gt;"",VLOOKUP(B1102,Mun_SC!$A$1:$B$296,2),"")</f>
        <v>Tubarão</v>
      </c>
      <c r="F1102" s="184" t="str">
        <f>IFERROR(VLOOKUP(E1102,Mun_SC!$D$1:$E$21,2,0),"")</f>
        <v>Anderson</v>
      </c>
      <c r="G1102" s="189" t="s">
        <v>1030</v>
      </c>
      <c r="H1102" s="209" t="s">
        <v>1031</v>
      </c>
      <c r="I1102" s="26" t="s">
        <v>404</v>
      </c>
      <c r="J1102" s="189">
        <v>20</v>
      </c>
      <c r="K1102" s="239">
        <f>IFERROR(VLOOKUP(I1102,ARP!$A$3:$D$31,4,0),"")</f>
        <v>259.7</v>
      </c>
      <c r="L1102" s="247">
        <f t="shared" si="3"/>
        <v>5194</v>
      </c>
      <c r="M1102" s="218" t="s">
        <v>378</v>
      </c>
      <c r="N1102" s="204">
        <v>44866</v>
      </c>
      <c r="O1102" s="256"/>
    </row>
    <row r="1103" spans="1:15" ht="13.8" hidden="1" outlineLevel="1">
      <c r="A1103" s="33">
        <v>1138</v>
      </c>
      <c r="B1103" s="189" t="s">
        <v>72</v>
      </c>
      <c r="C1103" s="213">
        <v>44896</v>
      </c>
      <c r="D1103" s="189" t="s">
        <v>1013</v>
      </c>
      <c r="E1103" s="186" t="str">
        <f>IF(B1103&lt;&gt;"",VLOOKUP(B1103,Mun_SC!$A$1:$B$296,2),"")</f>
        <v>Tubarão</v>
      </c>
      <c r="F1103" s="186" t="str">
        <f>IFERROR(VLOOKUP(E1103,Mun_SC!$D$1:$E$21,2,0),"")</f>
        <v>Anderson</v>
      </c>
      <c r="G1103" s="189" t="s">
        <v>1030</v>
      </c>
      <c r="H1103" s="209" t="s">
        <v>1031</v>
      </c>
      <c r="I1103" s="37" t="s">
        <v>402</v>
      </c>
      <c r="J1103" s="189">
        <v>40</v>
      </c>
      <c r="K1103" s="239">
        <f>IFERROR(VLOOKUP(I1103,ARP!$A$3:$D$31,4,0),"")</f>
        <v>152.49</v>
      </c>
      <c r="L1103" s="247">
        <f t="shared" si="3"/>
        <v>6099.6</v>
      </c>
      <c r="M1103" s="218" t="s">
        <v>378</v>
      </c>
      <c r="N1103" s="205">
        <v>44866</v>
      </c>
      <c r="O1103" s="256"/>
    </row>
    <row r="1104" spans="1:15" ht="13.8" hidden="1" outlineLevel="1">
      <c r="A1104" s="22">
        <v>1139</v>
      </c>
      <c r="B1104" s="189" t="s">
        <v>72</v>
      </c>
      <c r="C1104" s="213">
        <v>44896</v>
      </c>
      <c r="D1104" s="189" t="s">
        <v>1013</v>
      </c>
      <c r="E1104" s="184" t="str">
        <f>IF(B1104&lt;&gt;"",VLOOKUP(B1104,Mun_SC!$A$1:$B$296,2),"")</f>
        <v>Tubarão</v>
      </c>
      <c r="F1104" s="184" t="str">
        <f>IFERROR(VLOOKUP(E1104,Mun_SC!$D$1:$E$21,2,0),"")</f>
        <v>Anderson</v>
      </c>
      <c r="G1104" s="189" t="s">
        <v>1030</v>
      </c>
      <c r="H1104" s="209" t="s">
        <v>1031</v>
      </c>
      <c r="I1104" s="26" t="s">
        <v>405</v>
      </c>
      <c r="J1104" s="189">
        <v>12</v>
      </c>
      <c r="K1104" s="239">
        <f>IFERROR(VLOOKUP(I1104,ARP!$A$3:$D$31,4,0),"")</f>
        <v>434.8</v>
      </c>
      <c r="L1104" s="247">
        <f t="shared" si="3"/>
        <v>5217.6000000000004</v>
      </c>
      <c r="M1104" s="218" t="s">
        <v>378</v>
      </c>
      <c r="N1104" s="204">
        <v>44866</v>
      </c>
      <c r="O1104" s="256"/>
    </row>
    <row r="1105" spans="1:15" ht="13.8" hidden="1" outlineLevel="1">
      <c r="A1105" s="33">
        <v>1140</v>
      </c>
      <c r="B1105" s="189" t="s">
        <v>307</v>
      </c>
      <c r="C1105" s="213">
        <v>44896</v>
      </c>
      <c r="D1105" s="189" t="s">
        <v>1013</v>
      </c>
      <c r="E1105" s="186" t="str">
        <f>IF(B1105&lt;&gt;"",VLOOKUP(B1105,Mun_SC!$A$1:$B$296,2),"")</f>
        <v>Florianópolis</v>
      </c>
      <c r="F1105" s="186" t="str">
        <f>IFERROR(VLOOKUP(E1105,Mun_SC!$D$1:$E$21,2,0),"")</f>
        <v>Miranda</v>
      </c>
      <c r="G1105" s="189" t="s">
        <v>483</v>
      </c>
      <c r="H1105" s="209" t="s">
        <v>1032</v>
      </c>
      <c r="I1105" s="37" t="s">
        <v>427</v>
      </c>
      <c r="J1105" s="189">
        <v>450</v>
      </c>
      <c r="K1105" s="239">
        <f>IFERROR(VLOOKUP(I1105,ARP!$A$3:$D$31,4,0),"")</f>
        <v>115.05</v>
      </c>
      <c r="L1105" s="247">
        <f t="shared" si="3"/>
        <v>51772.5</v>
      </c>
      <c r="M1105" s="218" t="s">
        <v>378</v>
      </c>
      <c r="N1105" s="205">
        <v>44866</v>
      </c>
      <c r="O1105" s="211"/>
    </row>
    <row r="1106" spans="1:15" ht="13.8" hidden="1" outlineLevel="1">
      <c r="A1106" s="22">
        <v>1141</v>
      </c>
      <c r="B1106" s="189" t="s">
        <v>307</v>
      </c>
      <c r="C1106" s="213">
        <v>44896</v>
      </c>
      <c r="D1106" s="189" t="s">
        <v>1013</v>
      </c>
      <c r="E1106" s="184" t="str">
        <f>IF(B1106&lt;&gt;"",VLOOKUP(B1106,Mun_SC!$A$1:$B$296,2),"")</f>
        <v>Florianópolis</v>
      </c>
      <c r="F1106" s="184" t="str">
        <f>IFERROR(VLOOKUP(E1106,Mun_SC!$D$1:$E$21,2,0),"")</f>
        <v>Miranda</v>
      </c>
      <c r="G1106" s="189" t="s">
        <v>483</v>
      </c>
      <c r="H1106" s="209" t="s">
        <v>1032</v>
      </c>
      <c r="I1106" s="26" t="s">
        <v>424</v>
      </c>
      <c r="J1106" s="189">
        <v>750</v>
      </c>
      <c r="K1106" s="239">
        <f>IFERROR(VLOOKUP(I1106,ARP!$A$3:$D$31,4,0),"")</f>
        <v>24.49</v>
      </c>
      <c r="L1106" s="247">
        <f t="shared" si="3"/>
        <v>18367.5</v>
      </c>
      <c r="M1106" s="218" t="s">
        <v>378</v>
      </c>
      <c r="N1106" s="204">
        <v>44866</v>
      </c>
      <c r="O1106" s="211"/>
    </row>
    <row r="1107" spans="1:15" ht="13.8" hidden="1" outlineLevel="1">
      <c r="A1107" s="33">
        <v>1142</v>
      </c>
      <c r="B1107" s="189" t="s">
        <v>307</v>
      </c>
      <c r="C1107" s="213">
        <v>44896</v>
      </c>
      <c r="D1107" s="189" t="s">
        <v>1013</v>
      </c>
      <c r="E1107" s="186" t="str">
        <f>IF(B1107&lt;&gt;"",VLOOKUP(B1107,Mun_SC!$A$1:$B$296,2),"")</f>
        <v>Florianópolis</v>
      </c>
      <c r="F1107" s="186" t="str">
        <f>IFERROR(VLOOKUP(E1107,Mun_SC!$D$1:$E$21,2,0),"")</f>
        <v>Miranda</v>
      </c>
      <c r="G1107" s="189" t="s">
        <v>483</v>
      </c>
      <c r="H1107" s="209" t="s">
        <v>1032</v>
      </c>
      <c r="I1107" s="37" t="s">
        <v>429</v>
      </c>
      <c r="J1107" s="250">
        <v>3000</v>
      </c>
      <c r="K1107" s="239">
        <f>IFERROR(VLOOKUP(I1107,ARP!$A$3:$D$31,4,0),"")</f>
        <v>9.8000000000000007</v>
      </c>
      <c r="L1107" s="247">
        <f t="shared" si="3"/>
        <v>29400.000000000004</v>
      </c>
      <c r="M1107" s="218" t="s">
        <v>378</v>
      </c>
      <c r="N1107" s="205">
        <v>44866</v>
      </c>
      <c r="O1107" s="211"/>
    </row>
    <row r="1108" spans="1:15" ht="13.8" hidden="1" outlineLevel="1">
      <c r="A1108" s="22">
        <v>1143</v>
      </c>
      <c r="B1108" s="189" t="s">
        <v>307</v>
      </c>
      <c r="C1108" s="213">
        <v>44896</v>
      </c>
      <c r="D1108" s="189" t="s">
        <v>1013</v>
      </c>
      <c r="E1108" s="184" t="str">
        <f>IF(B1108&lt;&gt;"",VLOOKUP(B1108,Mun_SC!$A$1:$B$296,2),"")</f>
        <v>Florianópolis</v>
      </c>
      <c r="F1108" s="184" t="str">
        <f>IFERROR(VLOOKUP(E1108,Mun_SC!$D$1:$E$21,2,0),"")</f>
        <v>Miranda</v>
      </c>
      <c r="G1108" s="189" t="s">
        <v>483</v>
      </c>
      <c r="H1108" s="209" t="s">
        <v>1032</v>
      </c>
      <c r="I1108" s="26" t="s">
        <v>431</v>
      </c>
      <c r="J1108" s="250">
        <v>3000</v>
      </c>
      <c r="K1108" s="239">
        <f>IFERROR(VLOOKUP(I1108,ARP!$A$3:$D$31,4,0),"")</f>
        <v>45.39</v>
      </c>
      <c r="L1108" s="247">
        <f t="shared" si="3"/>
        <v>136170</v>
      </c>
      <c r="M1108" s="218" t="s">
        <v>378</v>
      </c>
      <c r="N1108" s="204">
        <v>44866</v>
      </c>
      <c r="O1108" s="211"/>
    </row>
    <row r="1109" spans="1:15" ht="13.8" hidden="1" outlineLevel="1">
      <c r="A1109" s="33">
        <v>1144</v>
      </c>
      <c r="B1109" s="189" t="s">
        <v>307</v>
      </c>
      <c r="C1109" s="213">
        <v>44896</v>
      </c>
      <c r="D1109" s="189" t="s">
        <v>1013</v>
      </c>
      <c r="E1109" s="186" t="str">
        <f>IF(B1109&lt;&gt;"",VLOOKUP(B1109,Mun_SC!$A$1:$B$296,2),"")</f>
        <v>Florianópolis</v>
      </c>
      <c r="F1109" s="186" t="str">
        <f>IFERROR(VLOOKUP(E1109,Mun_SC!$D$1:$E$21,2,0),"")</f>
        <v>Miranda</v>
      </c>
      <c r="G1109" s="257"/>
      <c r="H1109" s="257"/>
      <c r="I1109" s="37" t="s">
        <v>404</v>
      </c>
      <c r="J1109" s="257">
        <v>455</v>
      </c>
      <c r="K1109" s="239">
        <f>IFERROR(VLOOKUP(I1109,ARP!$A$3:$D$31,4,0),"")</f>
        <v>259.7</v>
      </c>
      <c r="L1109" s="247">
        <f t="shared" si="3"/>
        <v>118163.5</v>
      </c>
      <c r="M1109" s="218" t="s">
        <v>378</v>
      </c>
      <c r="N1109" s="205">
        <v>44866</v>
      </c>
      <c r="O1109" s="258"/>
    </row>
    <row r="1110" spans="1:15" ht="13.8" hidden="1" outlineLevel="1">
      <c r="A1110" s="22">
        <v>1145</v>
      </c>
      <c r="B1110" s="189" t="s">
        <v>307</v>
      </c>
      <c r="C1110" s="213">
        <v>44896</v>
      </c>
      <c r="D1110" s="189" t="s">
        <v>1013</v>
      </c>
      <c r="E1110" s="184" t="str">
        <f>IF(B1110&lt;&gt;"",VLOOKUP(B1110,Mun_SC!$A$1:$B$296,2),"")</f>
        <v>Florianópolis</v>
      </c>
      <c r="F1110" s="184" t="str">
        <f>IFERROR(VLOOKUP(E1110,Mun_SC!$D$1:$E$21,2,0),"")</f>
        <v>Miranda</v>
      </c>
      <c r="G1110" s="257"/>
      <c r="H1110" s="257"/>
      <c r="I1110" s="26" t="s">
        <v>405</v>
      </c>
      <c r="J1110" s="257">
        <v>669</v>
      </c>
      <c r="K1110" s="239">
        <f>IFERROR(VLOOKUP(I1110,ARP!$A$3:$D$31,4,0),"")</f>
        <v>434.8</v>
      </c>
      <c r="L1110" s="247">
        <f t="shared" si="3"/>
        <v>290881.2</v>
      </c>
      <c r="M1110" s="218" t="s">
        <v>378</v>
      </c>
      <c r="N1110" s="204">
        <v>44866</v>
      </c>
      <c r="O1110" s="258"/>
    </row>
    <row r="1111" spans="1:15" ht="13.8" hidden="1" outlineLevel="1">
      <c r="A1111" s="33">
        <v>1146</v>
      </c>
      <c r="B1111" s="189" t="s">
        <v>307</v>
      </c>
      <c r="C1111" s="213">
        <v>44896</v>
      </c>
      <c r="D1111" s="189" t="s">
        <v>1013</v>
      </c>
      <c r="E1111" s="186" t="str">
        <f>IF(B1111&lt;&gt;"",VLOOKUP(B1111,Mun_SC!$A$1:$B$296,2),"")</f>
        <v>Florianópolis</v>
      </c>
      <c r="F1111" s="186" t="str">
        <f>IFERROR(VLOOKUP(E1111,Mun_SC!$D$1:$E$21,2,0),"")</f>
        <v>Miranda</v>
      </c>
      <c r="G1111" s="257"/>
      <c r="H1111" s="257"/>
      <c r="I1111" s="37" t="s">
        <v>402</v>
      </c>
      <c r="J1111" s="257">
        <v>452</v>
      </c>
      <c r="K1111" s="239">
        <f>IFERROR(VLOOKUP(I1111,ARP!$A$3:$D$31,4,0),"")</f>
        <v>152.49</v>
      </c>
      <c r="L1111" s="247">
        <f t="shared" si="3"/>
        <v>68925.48000000001</v>
      </c>
      <c r="M1111" s="218" t="s">
        <v>378</v>
      </c>
      <c r="N1111" s="205">
        <v>44866</v>
      </c>
      <c r="O1111" s="258"/>
    </row>
    <row r="1112" spans="1:15" ht="13.8" hidden="1" outlineLevel="1">
      <c r="A1112" s="22">
        <v>1147</v>
      </c>
      <c r="B1112" s="189" t="s">
        <v>307</v>
      </c>
      <c r="C1112" s="213">
        <v>44896</v>
      </c>
      <c r="D1112" s="189" t="s">
        <v>1013</v>
      </c>
      <c r="E1112" s="184" t="str">
        <f>IF(B1112&lt;&gt;"",VLOOKUP(B1112,Mun_SC!$A$1:$B$296,2),"")</f>
        <v>Florianópolis</v>
      </c>
      <c r="F1112" s="184" t="str">
        <f>IFERROR(VLOOKUP(E1112,Mun_SC!$D$1:$E$21,2,0),"")</f>
        <v>Miranda</v>
      </c>
      <c r="G1112" s="257"/>
      <c r="H1112" s="257"/>
      <c r="I1112" s="26" t="s">
        <v>406</v>
      </c>
      <c r="J1112" s="257">
        <v>819</v>
      </c>
      <c r="K1112" s="239">
        <f>IFERROR(VLOOKUP(I1112,ARP!$A$3:$D$31,4,0),"")</f>
        <v>173.6</v>
      </c>
      <c r="L1112" s="247">
        <f t="shared" si="3"/>
        <v>142178.4</v>
      </c>
      <c r="M1112" s="218" t="s">
        <v>378</v>
      </c>
      <c r="N1112" s="204">
        <v>44866</v>
      </c>
      <c r="O1112" s="258"/>
    </row>
    <row r="1113" spans="1:15" ht="13.8" hidden="1" outlineLevel="1">
      <c r="A1113" s="33">
        <v>1148</v>
      </c>
      <c r="B1113" s="192" t="s">
        <v>64</v>
      </c>
      <c r="C1113" s="213">
        <v>44896</v>
      </c>
      <c r="D1113" s="189" t="s">
        <v>1013</v>
      </c>
      <c r="E1113" s="186" t="str">
        <f>IF(B1113&lt;&gt;"",VLOOKUP(B1113,Mun_SC!$A$1:$B$296,2),"")</f>
        <v>Joinville</v>
      </c>
      <c r="F1113" s="186" t="str">
        <f>IFERROR(VLOOKUP(E1113,Mun_SC!$D$1:$E$21,2,0),"")</f>
        <v>Edival</v>
      </c>
      <c r="G1113" s="192" t="s">
        <v>1033</v>
      </c>
      <c r="H1113" s="221" t="s">
        <v>1034</v>
      </c>
      <c r="I1113" s="37" t="s">
        <v>427</v>
      </c>
      <c r="J1113" s="192">
        <v>49</v>
      </c>
      <c r="K1113" s="239">
        <f>IFERROR(VLOOKUP(I1113,ARP!$A$3:$D$31,4,0),"")</f>
        <v>115.05</v>
      </c>
      <c r="L1113" s="247">
        <f t="shared" si="3"/>
        <v>5637.45</v>
      </c>
      <c r="M1113" s="218" t="s">
        <v>378</v>
      </c>
      <c r="N1113" s="205">
        <v>44866</v>
      </c>
      <c r="O1113" s="212"/>
    </row>
    <row r="1114" spans="1:15" ht="13.8" hidden="1" outlineLevel="1">
      <c r="A1114" s="22">
        <v>1149</v>
      </c>
      <c r="B1114" s="189" t="s">
        <v>64</v>
      </c>
      <c r="C1114" s="213">
        <v>44896</v>
      </c>
      <c r="D1114" s="189" t="s">
        <v>1013</v>
      </c>
      <c r="E1114" s="184" t="str">
        <f>IF(B1114&lt;&gt;"",VLOOKUP(B1114,Mun_SC!$A$1:$B$296,2),"")</f>
        <v>Joinville</v>
      </c>
      <c r="F1114" s="184" t="str">
        <f>IFERROR(VLOOKUP(E1114,Mun_SC!$D$1:$E$21,2,0),"")</f>
        <v>Edival</v>
      </c>
      <c r="G1114" s="189" t="s">
        <v>1033</v>
      </c>
      <c r="H1114" s="209" t="s">
        <v>1034</v>
      </c>
      <c r="I1114" s="26" t="s">
        <v>424</v>
      </c>
      <c r="J1114" s="189">
        <v>9</v>
      </c>
      <c r="K1114" s="239">
        <f>IFERROR(VLOOKUP(I1114,ARP!$A$3:$D$31,4,0),"")</f>
        <v>24.49</v>
      </c>
      <c r="L1114" s="247">
        <f t="shared" si="3"/>
        <v>220.41</v>
      </c>
      <c r="M1114" s="218" t="s">
        <v>378</v>
      </c>
      <c r="N1114" s="204">
        <v>44866</v>
      </c>
      <c r="O1114" s="211"/>
    </row>
    <row r="1115" spans="1:15" ht="13.8" hidden="1" outlineLevel="1">
      <c r="A1115" s="33">
        <v>1150</v>
      </c>
      <c r="B1115" s="192" t="s">
        <v>299</v>
      </c>
      <c r="C1115" s="215">
        <v>44896</v>
      </c>
      <c r="D1115" s="192" t="s">
        <v>1013</v>
      </c>
      <c r="E1115" s="186" t="str">
        <f>IF(B1115&lt;&gt;"",VLOOKUP(B1115,Mun_SC!$A$1:$B$296,2),"")</f>
        <v>Florianópolis</v>
      </c>
      <c r="F1115" s="186" t="str">
        <f>IFERROR(VLOOKUP(E1115,Mun_SC!$D$1:$E$21,2,0),"")</f>
        <v>Miranda</v>
      </c>
      <c r="G1115" s="192" t="s">
        <v>489</v>
      </c>
      <c r="H1115" s="192" t="s">
        <v>1035</v>
      </c>
      <c r="I1115" s="37" t="s">
        <v>427</v>
      </c>
      <c r="J1115" s="192">
        <v>100</v>
      </c>
      <c r="K1115" s="239">
        <f>IFERROR(VLOOKUP(I1115,ARP!$A$3:$D$31,4,0),"")</f>
        <v>115.05</v>
      </c>
      <c r="L1115" s="247">
        <f t="shared" si="3"/>
        <v>11505</v>
      </c>
      <c r="M1115" s="218" t="s">
        <v>378</v>
      </c>
      <c r="N1115" s="205">
        <v>44896</v>
      </c>
      <c r="O1115" s="212"/>
    </row>
    <row r="1116" spans="1:15" ht="13.8" hidden="1" outlineLevel="1">
      <c r="A1116" s="22">
        <v>1151</v>
      </c>
      <c r="B1116" s="189" t="s">
        <v>299</v>
      </c>
      <c r="C1116" s="213">
        <v>44896</v>
      </c>
      <c r="D1116" s="189" t="s">
        <v>1013</v>
      </c>
      <c r="E1116" s="184" t="str">
        <f>IF(B1116&lt;&gt;"",VLOOKUP(B1116,Mun_SC!$A$1:$B$296,2),"")</f>
        <v>Florianópolis</v>
      </c>
      <c r="F1116" s="184" t="str">
        <f>IFERROR(VLOOKUP(E1116,Mun_SC!$D$1:$E$21,2,0),"")</f>
        <v>Miranda</v>
      </c>
      <c r="G1116" s="189" t="s">
        <v>489</v>
      </c>
      <c r="H1116" s="189" t="s">
        <v>1035</v>
      </c>
      <c r="I1116" s="26" t="s">
        <v>431</v>
      </c>
      <c r="J1116" s="189">
        <v>200</v>
      </c>
      <c r="K1116" s="239">
        <f>IFERROR(VLOOKUP(I1116,ARP!$A$3:$D$31,4,0),"")</f>
        <v>45.39</v>
      </c>
      <c r="L1116" s="247">
        <f t="shared" si="3"/>
        <v>9078</v>
      </c>
      <c r="M1116" s="218" t="s">
        <v>378</v>
      </c>
      <c r="N1116" s="204">
        <v>44896</v>
      </c>
      <c r="O1116" s="211"/>
    </row>
    <row r="1117" spans="1:15" ht="13.8" hidden="1" outlineLevel="1">
      <c r="A1117" s="33">
        <v>1152</v>
      </c>
      <c r="B1117" s="192" t="s">
        <v>299</v>
      </c>
      <c r="C1117" s="215">
        <v>44896</v>
      </c>
      <c r="D1117" s="192" t="s">
        <v>1013</v>
      </c>
      <c r="E1117" s="186" t="str">
        <f>IF(B1117&lt;&gt;"",VLOOKUP(B1117,Mun_SC!$A$1:$B$296,2),"")</f>
        <v>Florianópolis</v>
      </c>
      <c r="F1117" s="186" t="str">
        <f>IFERROR(VLOOKUP(E1117,Mun_SC!$D$1:$E$21,2,0),"")</f>
        <v>Miranda</v>
      </c>
      <c r="G1117" s="192" t="s">
        <v>489</v>
      </c>
      <c r="H1117" s="192" t="s">
        <v>1035</v>
      </c>
      <c r="I1117" s="37" t="s">
        <v>429</v>
      </c>
      <c r="J1117" s="192">
        <v>100</v>
      </c>
      <c r="K1117" s="239">
        <f>IFERROR(VLOOKUP(I1117,ARP!$A$3:$D$31,4,0),"")</f>
        <v>9.8000000000000007</v>
      </c>
      <c r="L1117" s="247">
        <f t="shared" si="3"/>
        <v>980.00000000000011</v>
      </c>
      <c r="M1117" s="218" t="s">
        <v>378</v>
      </c>
      <c r="N1117" s="205">
        <v>44896</v>
      </c>
      <c r="O1117" s="212"/>
    </row>
    <row r="1118" spans="1:15" ht="13.8" hidden="1" outlineLevel="1">
      <c r="A1118" s="22">
        <v>1153</v>
      </c>
      <c r="B1118" s="189" t="s">
        <v>320</v>
      </c>
      <c r="C1118" s="213">
        <v>44896</v>
      </c>
      <c r="D1118" s="189" t="s">
        <v>1013</v>
      </c>
      <c r="E1118" s="184" t="str">
        <f>IF(B1118&lt;&gt;"",VLOOKUP(B1118,Mun_SC!$A$1:$B$296,2),"")</f>
        <v>Florianópolis</v>
      </c>
      <c r="F1118" s="184" t="str">
        <f>IFERROR(VLOOKUP(E1118,Mun_SC!$D$1:$E$21,2,0),"")</f>
        <v>Miranda</v>
      </c>
      <c r="G1118" s="189" t="s">
        <v>1036</v>
      </c>
      <c r="H1118" s="189" t="s">
        <v>1037</v>
      </c>
      <c r="I1118" s="26" t="s">
        <v>427</v>
      </c>
      <c r="J1118" s="189">
        <v>30</v>
      </c>
      <c r="K1118" s="239">
        <f>IFERROR(VLOOKUP(I1118,ARP!$A$3:$D$31,4,0),"")</f>
        <v>115.05</v>
      </c>
      <c r="L1118" s="247">
        <f t="shared" si="3"/>
        <v>3451.5</v>
      </c>
      <c r="M1118" s="218" t="s">
        <v>378</v>
      </c>
      <c r="N1118" s="204">
        <v>44896</v>
      </c>
      <c r="O1118" s="211"/>
    </row>
    <row r="1119" spans="1:15" ht="13.8" hidden="1" outlineLevel="1">
      <c r="A1119" s="33">
        <v>1154</v>
      </c>
      <c r="B1119" s="192" t="s">
        <v>320</v>
      </c>
      <c r="C1119" s="215">
        <v>44896</v>
      </c>
      <c r="D1119" s="192" t="s">
        <v>1013</v>
      </c>
      <c r="E1119" s="186" t="str">
        <f>IF(B1119&lt;&gt;"",VLOOKUP(B1119,Mun_SC!$A$1:$B$296,2),"")</f>
        <v>Florianópolis</v>
      </c>
      <c r="F1119" s="186" t="str">
        <f>IFERROR(VLOOKUP(E1119,Mun_SC!$D$1:$E$21,2,0),"")</f>
        <v>Miranda</v>
      </c>
      <c r="G1119" s="192" t="s">
        <v>1036</v>
      </c>
      <c r="H1119" s="192" t="s">
        <v>1037</v>
      </c>
      <c r="I1119" s="37" t="s">
        <v>424</v>
      </c>
      <c r="J1119" s="192">
        <v>50</v>
      </c>
      <c r="K1119" s="239">
        <f>IFERROR(VLOOKUP(I1119,ARP!$A$3:$D$31,4,0),"")</f>
        <v>24.49</v>
      </c>
      <c r="L1119" s="247">
        <f t="shared" si="3"/>
        <v>1224.5</v>
      </c>
      <c r="M1119" s="218" t="s">
        <v>378</v>
      </c>
      <c r="N1119" s="205">
        <v>44896</v>
      </c>
      <c r="O1119" s="212"/>
    </row>
    <row r="1120" spans="1:15" ht="13.8" hidden="1" outlineLevel="1">
      <c r="A1120" s="22">
        <v>1155</v>
      </c>
      <c r="B1120" s="189" t="s">
        <v>320</v>
      </c>
      <c r="C1120" s="213">
        <v>44896</v>
      </c>
      <c r="D1120" s="189" t="s">
        <v>1013</v>
      </c>
      <c r="E1120" s="184" t="str">
        <f>IF(B1120&lt;&gt;"",VLOOKUP(B1120,Mun_SC!$A$1:$B$296,2),"")</f>
        <v>Florianópolis</v>
      </c>
      <c r="F1120" s="184" t="str">
        <f>IFERROR(VLOOKUP(E1120,Mun_SC!$D$1:$E$21,2,0),"")</f>
        <v>Miranda</v>
      </c>
      <c r="G1120" s="189" t="s">
        <v>1036</v>
      </c>
      <c r="H1120" s="189" t="s">
        <v>1037</v>
      </c>
      <c r="I1120" s="26" t="s">
        <v>429</v>
      </c>
      <c r="J1120" s="189">
        <v>45</v>
      </c>
      <c r="K1120" s="239">
        <f>IFERROR(VLOOKUP(I1120,ARP!$A$3:$D$31,4,0),"")</f>
        <v>9.8000000000000007</v>
      </c>
      <c r="L1120" s="247">
        <f t="shared" si="3"/>
        <v>441.00000000000006</v>
      </c>
      <c r="M1120" s="218" t="s">
        <v>378</v>
      </c>
      <c r="N1120" s="204">
        <v>44896</v>
      </c>
      <c r="O1120" s="211"/>
    </row>
    <row r="1121" spans="1:15" ht="13.8" hidden="1" outlineLevel="1">
      <c r="A1121" s="33">
        <v>1156</v>
      </c>
      <c r="B1121" s="192" t="s">
        <v>320</v>
      </c>
      <c r="C1121" s="215">
        <v>44896</v>
      </c>
      <c r="D1121" s="192" t="s">
        <v>1013</v>
      </c>
      <c r="E1121" s="186" t="str">
        <f>IF(B1121&lt;&gt;"",VLOOKUP(B1121,Mun_SC!$A$1:$B$296,2),"")</f>
        <v>Florianópolis</v>
      </c>
      <c r="F1121" s="186" t="str">
        <f>IFERROR(VLOOKUP(E1121,Mun_SC!$D$1:$E$21,2,0),"")</f>
        <v>Miranda</v>
      </c>
      <c r="G1121" s="192" t="s">
        <v>1036</v>
      </c>
      <c r="H1121" s="192" t="s">
        <v>1037</v>
      </c>
      <c r="I1121" s="37" t="s">
        <v>431</v>
      </c>
      <c r="J1121" s="192">
        <v>45</v>
      </c>
      <c r="K1121" s="239">
        <f>IFERROR(VLOOKUP(I1121,ARP!$A$3:$D$31,4,0),"")</f>
        <v>45.39</v>
      </c>
      <c r="L1121" s="247">
        <f t="shared" si="3"/>
        <v>2042.55</v>
      </c>
      <c r="M1121" s="218" t="s">
        <v>378</v>
      </c>
      <c r="N1121" s="205">
        <v>44896</v>
      </c>
      <c r="O1121" s="212"/>
    </row>
    <row r="1122" spans="1:15" ht="13.8" hidden="1" outlineLevel="1">
      <c r="A1122" s="22">
        <v>1157</v>
      </c>
      <c r="B1122" s="189" t="s">
        <v>320</v>
      </c>
      <c r="C1122" s="213">
        <v>44896</v>
      </c>
      <c r="D1122" s="189" t="s">
        <v>1013</v>
      </c>
      <c r="E1122" s="184" t="str">
        <f>IF(B1122&lt;&gt;"",VLOOKUP(B1122,Mun_SC!$A$1:$B$296,2),"")</f>
        <v>Florianópolis</v>
      </c>
      <c r="F1122" s="184" t="str">
        <f>IFERROR(VLOOKUP(E1122,Mun_SC!$D$1:$E$21,2,0),"")</f>
        <v>Miranda</v>
      </c>
      <c r="G1122" s="189" t="s">
        <v>1036</v>
      </c>
      <c r="H1122" s="189" t="s">
        <v>1037</v>
      </c>
      <c r="I1122" s="26" t="s">
        <v>404</v>
      </c>
      <c r="J1122" s="189">
        <v>15</v>
      </c>
      <c r="K1122" s="239">
        <f>IFERROR(VLOOKUP(I1122,ARP!$A$3:$D$31,4,0),"")</f>
        <v>259.7</v>
      </c>
      <c r="L1122" s="247">
        <f t="shared" si="3"/>
        <v>3895.5</v>
      </c>
      <c r="M1122" s="218" t="s">
        <v>378</v>
      </c>
      <c r="N1122" s="204">
        <v>44896</v>
      </c>
      <c r="O1122" s="211"/>
    </row>
    <row r="1123" spans="1:15" ht="13.8" hidden="1" outlineLevel="1">
      <c r="A1123" s="33">
        <v>1158</v>
      </c>
      <c r="B1123" s="192" t="s">
        <v>320</v>
      </c>
      <c r="C1123" s="215">
        <v>44896</v>
      </c>
      <c r="D1123" s="192" t="s">
        <v>1013</v>
      </c>
      <c r="E1123" s="186" t="str">
        <f>IF(B1123&lt;&gt;"",VLOOKUP(B1123,Mun_SC!$A$1:$B$296,2),"")</f>
        <v>Florianópolis</v>
      </c>
      <c r="F1123" s="186" t="str">
        <f>IFERROR(VLOOKUP(E1123,Mun_SC!$D$1:$E$21,2,0),"")</f>
        <v>Miranda</v>
      </c>
      <c r="G1123" s="192" t="s">
        <v>1036</v>
      </c>
      <c r="H1123" s="192" t="s">
        <v>1037</v>
      </c>
      <c r="I1123" s="37" t="s">
        <v>402</v>
      </c>
      <c r="J1123" s="192">
        <v>15</v>
      </c>
      <c r="K1123" s="239">
        <f>IFERROR(VLOOKUP(I1123,ARP!$A$3:$D$31,4,0),"")</f>
        <v>152.49</v>
      </c>
      <c r="L1123" s="247">
        <f t="shared" si="3"/>
        <v>2287.3500000000004</v>
      </c>
      <c r="M1123" s="218" t="s">
        <v>378</v>
      </c>
      <c r="N1123" s="205">
        <v>44896</v>
      </c>
      <c r="O1123" s="212"/>
    </row>
    <row r="1124" spans="1:15" ht="13.8" hidden="1" outlineLevel="1">
      <c r="A1124" s="22">
        <v>1159</v>
      </c>
      <c r="B1124" s="189" t="s">
        <v>320</v>
      </c>
      <c r="C1124" s="213">
        <v>44896</v>
      </c>
      <c r="D1124" s="189" t="s">
        <v>1013</v>
      </c>
      <c r="E1124" s="184" t="str">
        <f>IF(B1124&lt;&gt;"",VLOOKUP(B1124,Mun_SC!$A$1:$B$296,2),"")</f>
        <v>Florianópolis</v>
      </c>
      <c r="F1124" s="184" t="str">
        <f>IFERROR(VLOOKUP(E1124,Mun_SC!$D$1:$E$21,2,0),"")</f>
        <v>Miranda</v>
      </c>
      <c r="G1124" s="189" t="s">
        <v>1036</v>
      </c>
      <c r="H1124" s="189" t="s">
        <v>1037</v>
      </c>
      <c r="I1124" s="26" t="s">
        <v>405</v>
      </c>
      <c r="J1124" s="189">
        <v>25</v>
      </c>
      <c r="K1124" s="239">
        <f>IFERROR(VLOOKUP(I1124,ARP!$A$3:$D$31,4,0),"")</f>
        <v>434.8</v>
      </c>
      <c r="L1124" s="247">
        <f t="shared" si="3"/>
        <v>10870</v>
      </c>
      <c r="M1124" s="218" t="s">
        <v>378</v>
      </c>
      <c r="N1124" s="204">
        <v>44896</v>
      </c>
      <c r="O1124" s="211"/>
    </row>
    <row r="1125" spans="1:15" ht="13.8" hidden="1" outlineLevel="1">
      <c r="A1125" s="33">
        <v>1160</v>
      </c>
      <c r="B1125" s="192" t="s">
        <v>320</v>
      </c>
      <c r="C1125" s="215">
        <v>44896</v>
      </c>
      <c r="D1125" s="192" t="s">
        <v>1013</v>
      </c>
      <c r="E1125" s="186" t="str">
        <f>IF(B1125&lt;&gt;"",VLOOKUP(B1125,Mun_SC!$A$1:$B$296,2),"")</f>
        <v>Florianópolis</v>
      </c>
      <c r="F1125" s="186" t="str">
        <f>IFERROR(VLOOKUP(E1125,Mun_SC!$D$1:$E$21,2,0),"")</f>
        <v>Miranda</v>
      </c>
      <c r="G1125" s="192" t="s">
        <v>1036</v>
      </c>
      <c r="H1125" s="192" t="s">
        <v>1037</v>
      </c>
      <c r="I1125" s="37" t="s">
        <v>406</v>
      </c>
      <c r="J1125" s="192">
        <v>25</v>
      </c>
      <c r="K1125" s="239">
        <f>IFERROR(VLOOKUP(I1125,ARP!$A$3:$D$31,4,0),"")</f>
        <v>173.6</v>
      </c>
      <c r="L1125" s="247">
        <f t="shared" si="3"/>
        <v>4340</v>
      </c>
      <c r="M1125" s="218" t="s">
        <v>378</v>
      </c>
      <c r="N1125" s="205">
        <v>44896</v>
      </c>
      <c r="O1125" s="212"/>
    </row>
    <row r="1126" spans="1:15" ht="13.8" hidden="1" outlineLevel="1">
      <c r="A1126" s="22">
        <v>1161</v>
      </c>
      <c r="B1126" s="189" t="s">
        <v>201</v>
      </c>
      <c r="C1126" s="213">
        <v>44896</v>
      </c>
      <c r="D1126" s="189" t="s">
        <v>1013</v>
      </c>
      <c r="E1126" s="184" t="str">
        <f>IF(B1126&lt;&gt;"",VLOOKUP(B1126,Mun_SC!$A$1:$B$296,2),"")</f>
        <v>Joinville</v>
      </c>
      <c r="F1126" s="184" t="str">
        <f>IFERROR(VLOOKUP(E1126,Mun_SC!$D$1:$E$21,2,0),"")</f>
        <v>Edival</v>
      </c>
      <c r="G1126" s="189" t="s">
        <v>1038</v>
      </c>
      <c r="H1126" s="189" t="s">
        <v>1039</v>
      </c>
      <c r="I1126" s="26" t="s">
        <v>427</v>
      </c>
      <c r="J1126" s="189">
        <v>110</v>
      </c>
      <c r="K1126" s="239">
        <f>IFERROR(VLOOKUP(I1126,ARP!$A$3:$D$31,4,0),"")</f>
        <v>115.05</v>
      </c>
      <c r="L1126" s="247">
        <f t="shared" si="3"/>
        <v>12655.5</v>
      </c>
      <c r="M1126" s="218" t="s">
        <v>378</v>
      </c>
      <c r="N1126" s="204">
        <v>44896</v>
      </c>
      <c r="O1126" s="211"/>
    </row>
    <row r="1127" spans="1:15" ht="13.8" hidden="1" outlineLevel="1">
      <c r="A1127" s="33">
        <v>1162</v>
      </c>
      <c r="B1127" s="192" t="s">
        <v>201</v>
      </c>
      <c r="C1127" s="215">
        <v>44896</v>
      </c>
      <c r="D1127" s="192" t="s">
        <v>1013</v>
      </c>
      <c r="E1127" s="186" t="str">
        <f>IF(B1127&lt;&gt;"",VLOOKUP(B1127,Mun_SC!$A$1:$B$296,2),"")</f>
        <v>Joinville</v>
      </c>
      <c r="F1127" s="186" t="str">
        <f>IFERROR(VLOOKUP(E1127,Mun_SC!$D$1:$E$21,2,0),"")</f>
        <v>Edival</v>
      </c>
      <c r="G1127" s="192" t="s">
        <v>1038</v>
      </c>
      <c r="H1127" s="192" t="s">
        <v>1039</v>
      </c>
      <c r="I1127" s="37" t="s">
        <v>429</v>
      </c>
      <c r="J1127" s="192">
        <v>296</v>
      </c>
      <c r="K1127" s="239">
        <f>IFERROR(VLOOKUP(I1127,ARP!$A$3:$D$31,4,0),"")</f>
        <v>9.8000000000000007</v>
      </c>
      <c r="L1127" s="247">
        <f t="shared" si="3"/>
        <v>2900.8</v>
      </c>
      <c r="M1127" s="218" t="s">
        <v>378</v>
      </c>
      <c r="N1127" s="205">
        <v>44896</v>
      </c>
      <c r="O1127" s="212"/>
    </row>
    <row r="1128" spans="1:15" ht="13.8" hidden="1" outlineLevel="1">
      <c r="A1128" s="22">
        <v>1163</v>
      </c>
      <c r="B1128" s="189" t="s">
        <v>201</v>
      </c>
      <c r="C1128" s="213">
        <v>44896</v>
      </c>
      <c r="D1128" s="189" t="s">
        <v>1013</v>
      </c>
      <c r="E1128" s="184" t="str">
        <f>IF(B1128&lt;&gt;"",VLOOKUP(B1128,Mun_SC!$A$1:$B$296,2),"")</f>
        <v>Joinville</v>
      </c>
      <c r="F1128" s="184" t="str">
        <f>IFERROR(VLOOKUP(E1128,Mun_SC!$D$1:$E$21,2,0),"")</f>
        <v>Edival</v>
      </c>
      <c r="G1128" s="189" t="s">
        <v>1038</v>
      </c>
      <c r="H1128" s="189" t="s">
        <v>1039</v>
      </c>
      <c r="I1128" s="26" t="s">
        <v>431</v>
      </c>
      <c r="J1128" s="189">
        <v>88</v>
      </c>
      <c r="K1128" s="239">
        <f>IFERROR(VLOOKUP(I1128,ARP!$A$3:$D$31,4,0),"")</f>
        <v>45.39</v>
      </c>
      <c r="L1128" s="247">
        <f t="shared" si="3"/>
        <v>3994.32</v>
      </c>
      <c r="M1128" s="218" t="s">
        <v>378</v>
      </c>
      <c r="N1128" s="204">
        <v>44896</v>
      </c>
      <c r="O1128" s="211"/>
    </row>
    <row r="1129" spans="1:15" ht="13.8" hidden="1" outlineLevel="1">
      <c r="A1129" s="33">
        <v>1164</v>
      </c>
      <c r="B1129" s="192" t="s">
        <v>201</v>
      </c>
      <c r="C1129" s="215">
        <v>44896</v>
      </c>
      <c r="D1129" s="192" t="s">
        <v>1013</v>
      </c>
      <c r="E1129" s="186" t="str">
        <f>IF(B1129&lt;&gt;"",VLOOKUP(B1129,Mun_SC!$A$1:$B$296,2),"")</f>
        <v>Joinville</v>
      </c>
      <c r="F1129" s="186" t="str">
        <f>IFERROR(VLOOKUP(E1129,Mun_SC!$D$1:$E$21,2,0),"")</f>
        <v>Edival</v>
      </c>
      <c r="G1129" s="192" t="s">
        <v>1038</v>
      </c>
      <c r="H1129" s="192" t="s">
        <v>1039</v>
      </c>
      <c r="I1129" s="37" t="s">
        <v>404</v>
      </c>
      <c r="J1129" s="192">
        <v>65</v>
      </c>
      <c r="K1129" s="239">
        <f>IFERROR(VLOOKUP(I1129,ARP!$A$3:$D$31,4,0),"")</f>
        <v>259.7</v>
      </c>
      <c r="L1129" s="247">
        <f t="shared" si="3"/>
        <v>16880.5</v>
      </c>
      <c r="M1129" s="218" t="s">
        <v>378</v>
      </c>
      <c r="N1129" s="205">
        <v>44896</v>
      </c>
      <c r="O1129" s="212"/>
    </row>
    <row r="1130" spans="1:15" ht="13.8" hidden="1" outlineLevel="1">
      <c r="A1130" s="22">
        <v>1165</v>
      </c>
      <c r="B1130" s="189" t="s">
        <v>201</v>
      </c>
      <c r="C1130" s="213">
        <v>44896</v>
      </c>
      <c r="D1130" s="189" t="s">
        <v>1013</v>
      </c>
      <c r="E1130" s="184" t="str">
        <f>IF(B1130&lt;&gt;"",VLOOKUP(B1130,Mun_SC!$A$1:$B$296,2),"")</f>
        <v>Joinville</v>
      </c>
      <c r="F1130" s="184" t="str">
        <f>IFERROR(VLOOKUP(E1130,Mun_SC!$D$1:$E$21,2,0),"")</f>
        <v>Edival</v>
      </c>
      <c r="G1130" s="189" t="s">
        <v>1038</v>
      </c>
      <c r="H1130" s="189" t="s">
        <v>1039</v>
      </c>
      <c r="I1130" s="26" t="s">
        <v>402</v>
      </c>
      <c r="J1130" s="189">
        <v>66</v>
      </c>
      <c r="K1130" s="239">
        <f>IFERROR(VLOOKUP(I1130,ARP!$A$3:$D$31,4,0),"")</f>
        <v>152.49</v>
      </c>
      <c r="L1130" s="247">
        <f t="shared" si="3"/>
        <v>10064.34</v>
      </c>
      <c r="M1130" s="218" t="s">
        <v>378</v>
      </c>
      <c r="N1130" s="204">
        <v>44896</v>
      </c>
      <c r="O1130" s="211"/>
    </row>
    <row r="1131" spans="1:15" ht="13.8" hidden="1" outlineLevel="1">
      <c r="A1131" s="33">
        <v>1166</v>
      </c>
      <c r="B1131" s="192" t="s">
        <v>201</v>
      </c>
      <c r="C1131" s="215">
        <v>44896</v>
      </c>
      <c r="D1131" s="192" t="s">
        <v>1013</v>
      </c>
      <c r="E1131" s="186" t="str">
        <f>IF(B1131&lt;&gt;"",VLOOKUP(B1131,Mun_SC!$A$1:$B$296,2),"")</f>
        <v>Joinville</v>
      </c>
      <c r="F1131" s="186" t="str">
        <f>IFERROR(VLOOKUP(E1131,Mun_SC!$D$1:$E$21,2,0),"")</f>
        <v>Edival</v>
      </c>
      <c r="G1131" s="192" t="s">
        <v>1038</v>
      </c>
      <c r="H1131" s="192" t="s">
        <v>1039</v>
      </c>
      <c r="I1131" s="37" t="s">
        <v>405</v>
      </c>
      <c r="J1131" s="192">
        <v>42</v>
      </c>
      <c r="K1131" s="239">
        <f>IFERROR(VLOOKUP(I1131,ARP!$A$3:$D$31,4,0),"")</f>
        <v>434.8</v>
      </c>
      <c r="L1131" s="247">
        <f t="shared" si="3"/>
        <v>18261.600000000002</v>
      </c>
      <c r="M1131" s="218" t="s">
        <v>378</v>
      </c>
      <c r="N1131" s="205">
        <v>44896</v>
      </c>
      <c r="O1131" s="212"/>
    </row>
    <row r="1132" spans="1:15" ht="13.8" hidden="1" outlineLevel="1">
      <c r="A1132" s="22">
        <v>1167</v>
      </c>
      <c r="B1132" s="189" t="s">
        <v>201</v>
      </c>
      <c r="C1132" s="213">
        <v>44896</v>
      </c>
      <c r="D1132" s="189" t="s">
        <v>1013</v>
      </c>
      <c r="E1132" s="184" t="str">
        <f>IF(B1132&lt;&gt;"",VLOOKUP(B1132,Mun_SC!$A$1:$B$296,2),"")</f>
        <v>Joinville</v>
      </c>
      <c r="F1132" s="184" t="str">
        <f>IFERROR(VLOOKUP(E1132,Mun_SC!$D$1:$E$21,2,0),"")</f>
        <v>Edival</v>
      </c>
      <c r="G1132" s="189" t="s">
        <v>1038</v>
      </c>
      <c r="H1132" s="189" t="s">
        <v>1039</v>
      </c>
      <c r="I1132" s="26" t="s">
        <v>406</v>
      </c>
      <c r="J1132" s="189">
        <v>44</v>
      </c>
      <c r="K1132" s="239">
        <f>IFERROR(VLOOKUP(I1132,ARP!$A$3:$D$31,4,0),"")</f>
        <v>173.6</v>
      </c>
      <c r="L1132" s="247">
        <f t="shared" si="3"/>
        <v>7638.4</v>
      </c>
      <c r="M1132" s="218" t="s">
        <v>378</v>
      </c>
      <c r="N1132" s="204">
        <v>44896</v>
      </c>
      <c r="O1132" s="211"/>
    </row>
    <row r="1133" spans="1:15" ht="13.8" hidden="1" outlineLevel="1">
      <c r="A1133" s="33">
        <v>1168</v>
      </c>
      <c r="B1133" s="192" t="s">
        <v>300</v>
      </c>
      <c r="C1133" s="215">
        <v>44896</v>
      </c>
      <c r="D1133" s="192" t="s">
        <v>1013</v>
      </c>
      <c r="E1133" s="186" t="str">
        <f>IF(B1133&lt;&gt;"",VLOOKUP(B1133,Mun_SC!$A$1:$B$296,2),"")</f>
        <v>Joinville</v>
      </c>
      <c r="F1133" s="186" t="str">
        <f>IFERROR(VLOOKUP(E1133,Mun_SC!$D$1:$E$21,2,0),"")</f>
        <v>Edival</v>
      </c>
      <c r="G1133" s="192" t="s">
        <v>1040</v>
      </c>
      <c r="H1133" s="192" t="s">
        <v>1041</v>
      </c>
      <c r="I1133" s="37" t="s">
        <v>427</v>
      </c>
      <c r="J1133" s="192">
        <v>57</v>
      </c>
      <c r="K1133" s="239">
        <f>IFERROR(VLOOKUP(I1133,ARP!$A$3:$D$31,4,0),"")</f>
        <v>115.05</v>
      </c>
      <c r="L1133" s="247">
        <f t="shared" si="3"/>
        <v>6557.8499999999995</v>
      </c>
      <c r="M1133" s="218" t="s">
        <v>378</v>
      </c>
      <c r="N1133" s="205">
        <v>44896</v>
      </c>
      <c r="O1133" s="212"/>
    </row>
    <row r="1134" spans="1:15" ht="13.8" hidden="1" outlineLevel="1">
      <c r="A1134" s="22">
        <v>1169</v>
      </c>
      <c r="B1134" s="189" t="s">
        <v>300</v>
      </c>
      <c r="C1134" s="213">
        <v>44896</v>
      </c>
      <c r="D1134" s="189" t="s">
        <v>1013</v>
      </c>
      <c r="E1134" s="184" t="str">
        <f>IF(B1134&lt;&gt;"",VLOOKUP(B1134,Mun_SC!$A$1:$B$296,2),"")</f>
        <v>Joinville</v>
      </c>
      <c r="F1134" s="184" t="str">
        <f>IFERROR(VLOOKUP(E1134,Mun_SC!$D$1:$E$21,2,0),"")</f>
        <v>Edival</v>
      </c>
      <c r="G1134" s="189" t="s">
        <v>1040</v>
      </c>
      <c r="H1134" s="189" t="s">
        <v>1041</v>
      </c>
      <c r="I1134" s="26" t="s">
        <v>429</v>
      </c>
      <c r="J1134" s="189">
        <v>68</v>
      </c>
      <c r="K1134" s="239">
        <f>IFERROR(VLOOKUP(I1134,ARP!$A$3:$D$31,4,0),"")</f>
        <v>9.8000000000000007</v>
      </c>
      <c r="L1134" s="247">
        <f t="shared" si="3"/>
        <v>666.40000000000009</v>
      </c>
      <c r="M1134" s="218" t="s">
        <v>378</v>
      </c>
      <c r="N1134" s="204">
        <v>44896</v>
      </c>
      <c r="O1134" s="211"/>
    </row>
    <row r="1135" spans="1:15" ht="13.8" hidden="1" outlineLevel="1">
      <c r="A1135" s="33">
        <v>1170</v>
      </c>
      <c r="B1135" s="192" t="s">
        <v>300</v>
      </c>
      <c r="C1135" s="215">
        <v>44896</v>
      </c>
      <c r="D1135" s="192" t="s">
        <v>1013</v>
      </c>
      <c r="E1135" s="186" t="str">
        <f>IF(B1135&lt;&gt;"",VLOOKUP(B1135,Mun_SC!$A$1:$B$296,2),"")</f>
        <v>Joinville</v>
      </c>
      <c r="F1135" s="186" t="str">
        <f>IFERROR(VLOOKUP(E1135,Mun_SC!$D$1:$E$21,2,0),"")</f>
        <v>Edival</v>
      </c>
      <c r="G1135" s="192" t="s">
        <v>1040</v>
      </c>
      <c r="H1135" s="192" t="s">
        <v>1041</v>
      </c>
      <c r="I1135" s="37" t="s">
        <v>431</v>
      </c>
      <c r="J1135" s="192">
        <v>58</v>
      </c>
      <c r="K1135" s="239">
        <f>IFERROR(VLOOKUP(I1135,ARP!$A$3:$D$31,4,0),"")</f>
        <v>45.39</v>
      </c>
      <c r="L1135" s="247">
        <f t="shared" si="3"/>
        <v>2632.62</v>
      </c>
      <c r="M1135" s="218" t="s">
        <v>378</v>
      </c>
      <c r="N1135" s="205">
        <v>44896</v>
      </c>
      <c r="O1135" s="212"/>
    </row>
    <row r="1136" spans="1:15" ht="13.8" hidden="1" outlineLevel="1">
      <c r="A1136" s="22">
        <v>1171</v>
      </c>
      <c r="B1136" s="189" t="s">
        <v>300</v>
      </c>
      <c r="C1136" s="259">
        <v>44896</v>
      </c>
      <c r="D1136" s="189" t="s">
        <v>1013</v>
      </c>
      <c r="E1136" s="189" t="str">
        <f>IF(B1136&lt;&gt;"",VLOOKUP(B1136,Mun_SC!$A$1:$B$296,2),"")</f>
        <v>Joinville</v>
      </c>
      <c r="F1136" s="189" t="str">
        <f>IFERROR(VLOOKUP(E1136,Mun_SC!$D$1:$E$21,2,0),"")</f>
        <v>Edival</v>
      </c>
      <c r="G1136" s="189" t="s">
        <v>1040</v>
      </c>
      <c r="H1136" s="189" t="s">
        <v>1041</v>
      </c>
      <c r="I1136" s="260" t="s">
        <v>404</v>
      </c>
      <c r="J1136" s="189">
        <v>29</v>
      </c>
      <c r="K1136" s="239">
        <f>IFERROR(VLOOKUP(I1136,ARP!$A$3:$D$31,4,0),"")</f>
        <v>259.7</v>
      </c>
      <c r="L1136" s="247">
        <f t="shared" si="3"/>
        <v>7531.2999999999993</v>
      </c>
      <c r="M1136" s="218" t="s">
        <v>378</v>
      </c>
      <c r="N1136" s="204">
        <v>44896</v>
      </c>
      <c r="O1136" s="261"/>
    </row>
    <row r="1137" spans="1:15" ht="13.8" hidden="1" outlineLevel="1">
      <c r="A1137" s="33">
        <v>1172</v>
      </c>
      <c r="B1137" s="186" t="s">
        <v>300</v>
      </c>
      <c r="C1137" s="215">
        <v>44896</v>
      </c>
      <c r="D1137" s="186" t="s">
        <v>1013</v>
      </c>
      <c r="E1137" s="186" t="str">
        <f>IF(B1137&lt;&gt;"",VLOOKUP(B1137,Mun_SC!$A$1:$B$296,2),"")</f>
        <v>Joinville</v>
      </c>
      <c r="F1137" s="186" t="str">
        <f>IFERROR(VLOOKUP(E1137,Mun_SC!$D$1:$E$21,2,0),"")</f>
        <v>Edival</v>
      </c>
      <c r="G1137" s="186" t="s">
        <v>1040</v>
      </c>
      <c r="H1137" s="186" t="s">
        <v>1041</v>
      </c>
      <c r="I1137" s="212" t="s">
        <v>405</v>
      </c>
      <c r="J1137" s="186">
        <v>21</v>
      </c>
      <c r="K1137" s="239">
        <f>IFERROR(VLOOKUP(I1137,ARP!$A$3:$D$31,4,0),"")</f>
        <v>434.8</v>
      </c>
      <c r="L1137" s="247">
        <f t="shared" si="3"/>
        <v>9130.8000000000011</v>
      </c>
      <c r="M1137" s="218" t="s">
        <v>378</v>
      </c>
      <c r="N1137" s="200">
        <v>44896</v>
      </c>
      <c r="O1137" s="212"/>
    </row>
    <row r="1138" spans="1:15" ht="13.8" hidden="1" outlineLevel="1">
      <c r="A1138" s="22">
        <v>1173</v>
      </c>
      <c r="B1138" s="184" t="s">
        <v>300</v>
      </c>
      <c r="C1138" s="213">
        <v>44896</v>
      </c>
      <c r="D1138" s="184" t="s">
        <v>1013</v>
      </c>
      <c r="E1138" s="184" t="str">
        <f>IF(B1138&lt;&gt;"",VLOOKUP(B1138,Mun_SC!$A$1:$B$296,2),"")</f>
        <v>Joinville</v>
      </c>
      <c r="F1138" s="184" t="str">
        <f>IFERROR(VLOOKUP(E1138,Mun_SC!$D$1:$E$21,2,0),"")</f>
        <v>Edival</v>
      </c>
      <c r="G1138" s="184" t="s">
        <v>1040</v>
      </c>
      <c r="H1138" s="184" t="s">
        <v>1041</v>
      </c>
      <c r="I1138" s="211" t="s">
        <v>402</v>
      </c>
      <c r="J1138" s="184">
        <v>27</v>
      </c>
      <c r="K1138" s="239">
        <f>IFERROR(VLOOKUP(I1138,ARP!$A$3:$D$31,4,0),"")</f>
        <v>152.49</v>
      </c>
      <c r="L1138" s="247">
        <f t="shared" si="3"/>
        <v>4117.2300000000005</v>
      </c>
      <c r="M1138" s="218" t="s">
        <v>378</v>
      </c>
      <c r="N1138" s="203">
        <v>44896</v>
      </c>
      <c r="O1138" s="211"/>
    </row>
    <row r="1139" spans="1:15" ht="13.8" hidden="1" outlineLevel="1">
      <c r="A1139" s="33">
        <v>1174</v>
      </c>
      <c r="B1139" s="186" t="s">
        <v>300</v>
      </c>
      <c r="C1139" s="215">
        <v>44896</v>
      </c>
      <c r="D1139" s="186" t="s">
        <v>1013</v>
      </c>
      <c r="E1139" s="186" t="str">
        <f>IF(B1139&lt;&gt;"",VLOOKUP(B1139,Mun_SC!$A$1:$B$296,2),"")</f>
        <v>Joinville</v>
      </c>
      <c r="F1139" s="186" t="str">
        <f>IFERROR(VLOOKUP(E1139,Mun_SC!$D$1:$E$21,2,0),"")</f>
        <v>Edival</v>
      </c>
      <c r="G1139" s="186" t="s">
        <v>1040</v>
      </c>
      <c r="H1139" s="186" t="s">
        <v>1041</v>
      </c>
      <c r="I1139" s="212" t="s">
        <v>406</v>
      </c>
      <c r="J1139" s="186">
        <v>16</v>
      </c>
      <c r="K1139" s="239">
        <f>IFERROR(VLOOKUP(I1139,ARP!$A$3:$D$31,4,0),"")</f>
        <v>173.6</v>
      </c>
      <c r="L1139" s="247">
        <f t="shared" si="3"/>
        <v>2777.6</v>
      </c>
      <c r="M1139" s="218" t="s">
        <v>378</v>
      </c>
      <c r="N1139" s="200">
        <v>44896</v>
      </c>
      <c r="O1139" s="212"/>
    </row>
    <row r="1140" spans="1:15" ht="13.8" hidden="1" outlineLevel="1">
      <c r="A1140" s="22">
        <v>1175</v>
      </c>
      <c r="B1140" s="184" t="s">
        <v>245</v>
      </c>
      <c r="C1140" s="213">
        <v>44896</v>
      </c>
      <c r="D1140" s="184" t="s">
        <v>1013</v>
      </c>
      <c r="E1140" s="184" t="str">
        <f>IF(B1140&lt;&gt;"",VLOOKUP(B1140,Mun_SC!$A$1:$B$296,2),"")</f>
        <v>Florianópolis</v>
      </c>
      <c r="F1140" s="184" t="str">
        <f>IFERROR(VLOOKUP(E1140,Mun_SC!$D$1:$E$21,2,0),"")</f>
        <v>Miranda</v>
      </c>
      <c r="G1140" s="184" t="s">
        <v>1042</v>
      </c>
      <c r="H1140" s="184" t="s">
        <v>1043</v>
      </c>
      <c r="I1140" s="211" t="s">
        <v>424</v>
      </c>
      <c r="J1140" s="184">
        <v>13</v>
      </c>
      <c r="K1140" s="239">
        <f>IFERROR(VLOOKUP(I1140,ARP!$A$3:$D$31,4,0),"")</f>
        <v>24.49</v>
      </c>
      <c r="L1140" s="247">
        <f t="shared" si="3"/>
        <v>318.37</v>
      </c>
      <c r="M1140" s="218" t="s">
        <v>378</v>
      </c>
      <c r="N1140" s="203">
        <v>44896</v>
      </c>
      <c r="O1140" s="211"/>
    </row>
    <row r="1141" spans="1:15" ht="13.8" hidden="1" outlineLevel="1">
      <c r="A1141" s="33">
        <v>1176</v>
      </c>
      <c r="B1141" s="186" t="s">
        <v>245</v>
      </c>
      <c r="C1141" s="215">
        <v>44896</v>
      </c>
      <c r="D1141" s="186" t="s">
        <v>1013</v>
      </c>
      <c r="E1141" s="186" t="str">
        <f>IF(B1141&lt;&gt;"",VLOOKUP(B1141,Mun_SC!$A$1:$B$296,2),"")</f>
        <v>Florianópolis</v>
      </c>
      <c r="F1141" s="186" t="str">
        <f>IFERROR(VLOOKUP(E1141,Mun_SC!$D$1:$E$21,2,0),"")</f>
        <v>Miranda</v>
      </c>
      <c r="G1141" s="186" t="s">
        <v>1042</v>
      </c>
      <c r="H1141" s="186" t="s">
        <v>1043</v>
      </c>
      <c r="I1141" s="212" t="s">
        <v>427</v>
      </c>
      <c r="J1141" s="186">
        <v>50</v>
      </c>
      <c r="K1141" s="239">
        <f>IFERROR(VLOOKUP(I1141,ARP!$A$3:$D$31,4,0),"")</f>
        <v>115.05</v>
      </c>
      <c r="L1141" s="247">
        <f t="shared" si="3"/>
        <v>5752.5</v>
      </c>
      <c r="M1141" s="218" t="s">
        <v>378</v>
      </c>
      <c r="N1141" s="200">
        <v>44896</v>
      </c>
      <c r="O1141" s="212"/>
    </row>
    <row r="1142" spans="1:15" ht="13.8" hidden="1" outlineLevel="1">
      <c r="A1142" s="22">
        <v>1177</v>
      </c>
      <c r="B1142" s="184" t="s">
        <v>245</v>
      </c>
      <c r="C1142" s="213">
        <v>44896</v>
      </c>
      <c r="D1142" s="184" t="s">
        <v>1013</v>
      </c>
      <c r="E1142" s="184" t="str">
        <f>IF(B1142&lt;&gt;"",VLOOKUP(B1142,Mun_SC!$A$1:$B$296,2),"")</f>
        <v>Florianópolis</v>
      </c>
      <c r="F1142" s="184" t="str">
        <f>IFERROR(VLOOKUP(E1142,Mun_SC!$D$1:$E$21,2,0),"")</f>
        <v>Miranda</v>
      </c>
      <c r="G1142" s="184" t="s">
        <v>1042</v>
      </c>
      <c r="H1142" s="184" t="s">
        <v>1043</v>
      </c>
      <c r="I1142" s="211" t="s">
        <v>429</v>
      </c>
      <c r="J1142" s="184">
        <v>100</v>
      </c>
      <c r="K1142" s="239">
        <f>IFERROR(VLOOKUP(I1142,ARP!$A$3:$D$31,4,0),"")</f>
        <v>9.8000000000000007</v>
      </c>
      <c r="L1142" s="247">
        <f t="shared" si="3"/>
        <v>980.00000000000011</v>
      </c>
      <c r="M1142" s="218" t="s">
        <v>378</v>
      </c>
      <c r="N1142" s="203">
        <v>44896</v>
      </c>
      <c r="O1142" s="211"/>
    </row>
    <row r="1143" spans="1:15" ht="13.8" hidden="1" outlineLevel="1">
      <c r="A1143" s="33">
        <v>1178</v>
      </c>
      <c r="B1143" s="186" t="s">
        <v>245</v>
      </c>
      <c r="C1143" s="215">
        <v>44896</v>
      </c>
      <c r="D1143" s="186" t="s">
        <v>1013</v>
      </c>
      <c r="E1143" s="186" t="str">
        <f>IF(B1143&lt;&gt;"",VLOOKUP(B1143,Mun_SC!$A$1:$B$296,2),"")</f>
        <v>Florianópolis</v>
      </c>
      <c r="F1143" s="186" t="str">
        <f>IFERROR(VLOOKUP(E1143,Mun_SC!$D$1:$E$21,2,0),"")</f>
        <v>Miranda</v>
      </c>
      <c r="G1143" s="186" t="s">
        <v>1042</v>
      </c>
      <c r="H1143" s="186" t="s">
        <v>1043</v>
      </c>
      <c r="I1143" s="212" t="s">
        <v>431</v>
      </c>
      <c r="J1143" s="186">
        <v>300</v>
      </c>
      <c r="K1143" s="239">
        <f>IFERROR(VLOOKUP(I1143,ARP!$A$3:$D$31,4,0),"")</f>
        <v>45.39</v>
      </c>
      <c r="L1143" s="247">
        <f t="shared" si="3"/>
        <v>13617</v>
      </c>
      <c r="M1143" s="218" t="s">
        <v>378</v>
      </c>
      <c r="N1143" s="200">
        <v>44896</v>
      </c>
      <c r="O1143" s="212"/>
    </row>
    <row r="1144" spans="1:15" ht="13.8" hidden="1" outlineLevel="1">
      <c r="A1144" s="22">
        <v>1179</v>
      </c>
      <c r="B1144" s="184" t="s">
        <v>245</v>
      </c>
      <c r="C1144" s="213">
        <v>44896</v>
      </c>
      <c r="D1144" s="184" t="s">
        <v>1013</v>
      </c>
      <c r="E1144" s="184" t="str">
        <f>IF(B1144&lt;&gt;"",VLOOKUP(B1144,Mun_SC!$A$1:$B$296,2),"")</f>
        <v>Florianópolis</v>
      </c>
      <c r="F1144" s="184" t="str">
        <f>IFERROR(VLOOKUP(E1144,Mun_SC!$D$1:$E$21,2,0),"")</f>
        <v>Miranda</v>
      </c>
      <c r="G1144" s="184" t="s">
        <v>1042</v>
      </c>
      <c r="H1144" s="184" t="s">
        <v>1043</v>
      </c>
      <c r="I1144" s="211" t="s">
        <v>404</v>
      </c>
      <c r="J1144" s="184">
        <v>50</v>
      </c>
      <c r="K1144" s="239">
        <f>IFERROR(VLOOKUP(I1144,ARP!$A$3:$D$31,4,0),"")</f>
        <v>259.7</v>
      </c>
      <c r="L1144" s="247">
        <f t="shared" si="3"/>
        <v>12985</v>
      </c>
      <c r="M1144" s="218" t="s">
        <v>378</v>
      </c>
      <c r="N1144" s="203">
        <v>44896</v>
      </c>
      <c r="O1144" s="211"/>
    </row>
    <row r="1145" spans="1:15" ht="13.8" hidden="1" outlineLevel="1">
      <c r="A1145" s="33">
        <v>1180</v>
      </c>
      <c r="B1145" s="186" t="s">
        <v>245</v>
      </c>
      <c r="C1145" s="215">
        <v>44896</v>
      </c>
      <c r="D1145" s="186" t="s">
        <v>1013</v>
      </c>
      <c r="E1145" s="186" t="str">
        <f>IF(B1145&lt;&gt;"",VLOOKUP(B1145,Mun_SC!$A$1:$B$296,2),"")</f>
        <v>Florianópolis</v>
      </c>
      <c r="F1145" s="186" t="str">
        <f>IFERROR(VLOOKUP(E1145,Mun_SC!$D$1:$E$21,2,0),"")</f>
        <v>Miranda</v>
      </c>
      <c r="G1145" s="186" t="s">
        <v>1042</v>
      </c>
      <c r="H1145" s="186" t="s">
        <v>1043</v>
      </c>
      <c r="I1145" s="212" t="s">
        <v>405</v>
      </c>
      <c r="J1145" s="186">
        <v>50</v>
      </c>
      <c r="K1145" s="239">
        <f>IFERROR(VLOOKUP(I1145,ARP!$A$3:$D$31,4,0),"")</f>
        <v>434.8</v>
      </c>
      <c r="L1145" s="247">
        <f t="shared" si="3"/>
        <v>21740</v>
      </c>
      <c r="M1145" s="218" t="s">
        <v>378</v>
      </c>
      <c r="N1145" s="200">
        <v>44896</v>
      </c>
      <c r="O1145" s="212"/>
    </row>
    <row r="1146" spans="1:15" ht="13.8" hidden="1" outlineLevel="1">
      <c r="A1146" s="22">
        <v>1181</v>
      </c>
      <c r="B1146" s="184" t="s">
        <v>245</v>
      </c>
      <c r="C1146" s="213">
        <v>44896</v>
      </c>
      <c r="D1146" s="184" t="s">
        <v>1013</v>
      </c>
      <c r="E1146" s="184" t="str">
        <f>IF(B1146&lt;&gt;"",VLOOKUP(B1146,Mun_SC!$A$1:$B$296,2),"")</f>
        <v>Florianópolis</v>
      </c>
      <c r="F1146" s="184" t="str">
        <f>IFERROR(VLOOKUP(E1146,Mun_SC!$D$1:$E$21,2,0),"")</f>
        <v>Miranda</v>
      </c>
      <c r="G1146" s="184" t="s">
        <v>1042</v>
      </c>
      <c r="H1146" s="184" t="s">
        <v>1043</v>
      </c>
      <c r="I1146" s="211" t="s">
        <v>402</v>
      </c>
      <c r="J1146" s="184">
        <v>50</v>
      </c>
      <c r="K1146" s="239">
        <f>IFERROR(VLOOKUP(I1146,ARP!$A$3:$D$31,4,0),"")</f>
        <v>152.49</v>
      </c>
      <c r="L1146" s="247">
        <f t="shared" si="3"/>
        <v>7624.5</v>
      </c>
      <c r="M1146" s="218" t="s">
        <v>378</v>
      </c>
      <c r="N1146" s="203">
        <v>44896</v>
      </c>
      <c r="O1146" s="211"/>
    </row>
    <row r="1147" spans="1:15" ht="13.8" hidden="1" outlineLevel="1">
      <c r="A1147" s="33">
        <v>1182</v>
      </c>
      <c r="B1147" s="186" t="s">
        <v>245</v>
      </c>
      <c r="C1147" s="215">
        <v>44896</v>
      </c>
      <c r="D1147" s="186" t="s">
        <v>1013</v>
      </c>
      <c r="E1147" s="186" t="str">
        <f>IF(B1147&lt;&gt;"",VLOOKUP(B1147,Mun_SC!$A$1:$B$296,2),"")</f>
        <v>Florianópolis</v>
      </c>
      <c r="F1147" s="186" t="str">
        <f>IFERROR(VLOOKUP(E1147,Mun_SC!$D$1:$E$21,2,0),"")</f>
        <v>Miranda</v>
      </c>
      <c r="G1147" s="186" t="s">
        <v>1042</v>
      </c>
      <c r="H1147" s="186" t="s">
        <v>1043</v>
      </c>
      <c r="I1147" s="212" t="s">
        <v>406</v>
      </c>
      <c r="J1147" s="186">
        <v>50</v>
      </c>
      <c r="K1147" s="239">
        <f>IFERROR(VLOOKUP(I1147,ARP!$A$3:$D$31,4,0),"")</f>
        <v>173.6</v>
      </c>
      <c r="L1147" s="247">
        <f t="shared" si="3"/>
        <v>8680</v>
      </c>
      <c r="M1147" s="218" t="s">
        <v>378</v>
      </c>
      <c r="N1147" s="200">
        <v>44896</v>
      </c>
      <c r="O1147" s="212"/>
    </row>
    <row r="1148" spans="1:15" ht="13.8" hidden="1" outlineLevel="1">
      <c r="A1148" s="22">
        <v>1183</v>
      </c>
      <c r="B1148" s="184" t="s">
        <v>116</v>
      </c>
      <c r="C1148" s="213">
        <v>44896</v>
      </c>
      <c r="D1148" s="184" t="s">
        <v>1013</v>
      </c>
      <c r="E1148" s="184" t="str">
        <f>IF(B1148&lt;&gt;"",VLOOKUP(B1148,Mun_SC!$A$1:$B$296,2),"")</f>
        <v>Joinville</v>
      </c>
      <c r="F1148" s="184" t="str">
        <f>IFERROR(VLOOKUP(E1148,Mun_SC!$D$1:$E$21,2,0),"")</f>
        <v>Edival</v>
      </c>
      <c r="G1148" s="184" t="s">
        <v>1044</v>
      </c>
      <c r="H1148" s="184" t="s">
        <v>1045</v>
      </c>
      <c r="I1148" s="211" t="s">
        <v>427</v>
      </c>
      <c r="J1148" s="184">
        <v>60</v>
      </c>
      <c r="K1148" s="239">
        <f>IFERROR(VLOOKUP(I1148,ARP!$A$3:$D$31,4,0),"")</f>
        <v>115.05</v>
      </c>
      <c r="L1148" s="247">
        <f t="shared" si="3"/>
        <v>6903</v>
      </c>
      <c r="M1148" s="218" t="s">
        <v>378</v>
      </c>
      <c r="N1148" s="203">
        <v>44896</v>
      </c>
      <c r="O1148" s="211"/>
    </row>
    <row r="1149" spans="1:15" ht="13.8" hidden="1" outlineLevel="1">
      <c r="A1149" s="33">
        <v>1184</v>
      </c>
      <c r="B1149" s="186" t="s">
        <v>116</v>
      </c>
      <c r="C1149" s="215">
        <v>44896</v>
      </c>
      <c r="D1149" s="186" t="s">
        <v>1013</v>
      </c>
      <c r="E1149" s="186" t="str">
        <f>IF(B1149&lt;&gt;"",VLOOKUP(B1149,Mun_SC!$A$1:$B$296,2),"")</f>
        <v>Joinville</v>
      </c>
      <c r="F1149" s="186" t="str">
        <f>IFERROR(VLOOKUP(E1149,Mun_SC!$D$1:$E$21,2,0),"")</f>
        <v>Edival</v>
      </c>
      <c r="G1149" s="186" t="s">
        <v>1044</v>
      </c>
      <c r="H1149" s="186" t="s">
        <v>1045</v>
      </c>
      <c r="I1149" s="212" t="s">
        <v>429</v>
      </c>
      <c r="J1149" s="186">
        <v>150</v>
      </c>
      <c r="K1149" s="239">
        <f>IFERROR(VLOOKUP(I1149,ARP!$A$3:$D$31,4,0),"")</f>
        <v>9.8000000000000007</v>
      </c>
      <c r="L1149" s="247">
        <f t="shared" si="3"/>
        <v>1470</v>
      </c>
      <c r="M1149" s="218" t="s">
        <v>378</v>
      </c>
      <c r="N1149" s="200">
        <v>44896</v>
      </c>
      <c r="O1149" s="212"/>
    </row>
    <row r="1150" spans="1:15" ht="13.8" hidden="1" outlineLevel="1">
      <c r="A1150" s="22">
        <v>1185</v>
      </c>
      <c r="B1150" s="184" t="s">
        <v>116</v>
      </c>
      <c r="C1150" s="213">
        <v>44896</v>
      </c>
      <c r="D1150" s="184" t="s">
        <v>1013</v>
      </c>
      <c r="E1150" s="184" t="str">
        <f>IF(B1150&lt;&gt;"",VLOOKUP(B1150,Mun_SC!$A$1:$B$296,2),"")</f>
        <v>Joinville</v>
      </c>
      <c r="F1150" s="184" t="str">
        <f>IFERROR(VLOOKUP(E1150,Mun_SC!$D$1:$E$21,2,0),"")</f>
        <v>Edival</v>
      </c>
      <c r="G1150" s="184" t="s">
        <v>1044</v>
      </c>
      <c r="H1150" s="184" t="s">
        <v>1045</v>
      </c>
      <c r="I1150" s="211" t="s">
        <v>431</v>
      </c>
      <c r="J1150" s="184">
        <v>90</v>
      </c>
      <c r="K1150" s="239">
        <f>IFERROR(VLOOKUP(I1150,ARP!$A$3:$D$31,4,0),"")</f>
        <v>45.39</v>
      </c>
      <c r="L1150" s="247">
        <f t="shared" si="3"/>
        <v>4085.1</v>
      </c>
      <c r="M1150" s="218" t="s">
        <v>378</v>
      </c>
      <c r="N1150" s="203">
        <v>44896</v>
      </c>
      <c r="O1150" s="211"/>
    </row>
    <row r="1151" spans="1:15" ht="13.8" hidden="1" outlineLevel="1">
      <c r="A1151" s="33">
        <v>1186</v>
      </c>
      <c r="B1151" s="186" t="s">
        <v>116</v>
      </c>
      <c r="C1151" s="215">
        <v>44896</v>
      </c>
      <c r="D1151" s="186" t="s">
        <v>1013</v>
      </c>
      <c r="E1151" s="186" t="str">
        <f>IF(B1151&lt;&gt;"",VLOOKUP(B1151,Mun_SC!$A$1:$B$296,2),"")</f>
        <v>Joinville</v>
      </c>
      <c r="F1151" s="186" t="str">
        <f>IFERROR(VLOOKUP(E1151,Mun_SC!$D$1:$E$21,2,0),"")</f>
        <v>Edival</v>
      </c>
      <c r="G1151" s="186" t="s">
        <v>1044</v>
      </c>
      <c r="H1151" s="186" t="s">
        <v>1045</v>
      </c>
      <c r="I1151" s="212" t="s">
        <v>404</v>
      </c>
      <c r="J1151" s="186">
        <v>25</v>
      </c>
      <c r="K1151" s="239">
        <f>IFERROR(VLOOKUP(I1151,ARP!$A$3:$D$31,4,0),"")</f>
        <v>259.7</v>
      </c>
      <c r="L1151" s="247">
        <f t="shared" si="3"/>
        <v>6492.5</v>
      </c>
      <c r="M1151" s="218" t="s">
        <v>378</v>
      </c>
      <c r="N1151" s="200">
        <v>44896</v>
      </c>
      <c r="O1151" s="212"/>
    </row>
    <row r="1152" spans="1:15" ht="13.8" hidden="1" outlineLevel="1">
      <c r="A1152" s="22">
        <v>1187</v>
      </c>
      <c r="B1152" s="184" t="s">
        <v>116</v>
      </c>
      <c r="C1152" s="213">
        <v>44896</v>
      </c>
      <c r="D1152" s="184" t="s">
        <v>1013</v>
      </c>
      <c r="E1152" s="184" t="str">
        <f>IF(B1152&lt;&gt;"",VLOOKUP(B1152,Mun_SC!$A$1:$B$296,2),"")</f>
        <v>Joinville</v>
      </c>
      <c r="F1152" s="184" t="str">
        <f>IFERROR(VLOOKUP(E1152,Mun_SC!$D$1:$E$21,2,0),"")</f>
        <v>Edival</v>
      </c>
      <c r="G1152" s="184" t="s">
        <v>1044</v>
      </c>
      <c r="H1152" s="184" t="s">
        <v>1045</v>
      </c>
      <c r="I1152" s="211" t="s">
        <v>405</v>
      </c>
      <c r="J1152" s="184">
        <v>30</v>
      </c>
      <c r="K1152" s="239">
        <f>IFERROR(VLOOKUP(I1152,ARP!$A$3:$D$31,4,0),"")</f>
        <v>434.8</v>
      </c>
      <c r="L1152" s="247">
        <f t="shared" si="3"/>
        <v>13044</v>
      </c>
      <c r="M1152" s="218" t="s">
        <v>378</v>
      </c>
      <c r="N1152" s="203">
        <v>44896</v>
      </c>
      <c r="O1152" s="211"/>
    </row>
    <row r="1153" spans="1:15" ht="13.8" hidden="1" outlineLevel="1">
      <c r="A1153" s="33">
        <v>1188</v>
      </c>
      <c r="B1153" s="186" t="s">
        <v>116</v>
      </c>
      <c r="C1153" s="215">
        <v>44896</v>
      </c>
      <c r="D1153" s="186" t="s">
        <v>1013</v>
      </c>
      <c r="E1153" s="186" t="str">
        <f>IF(B1153&lt;&gt;"",VLOOKUP(B1153,Mun_SC!$A$1:$B$296,2),"")</f>
        <v>Joinville</v>
      </c>
      <c r="F1153" s="186" t="str">
        <f>IFERROR(VLOOKUP(E1153,Mun_SC!$D$1:$E$21,2,0),"")</f>
        <v>Edival</v>
      </c>
      <c r="G1153" s="186" t="s">
        <v>1044</v>
      </c>
      <c r="H1153" s="186" t="s">
        <v>1045</v>
      </c>
      <c r="I1153" s="212" t="s">
        <v>402</v>
      </c>
      <c r="J1153" s="186">
        <v>25</v>
      </c>
      <c r="K1153" s="239">
        <f>IFERROR(VLOOKUP(I1153,ARP!$A$3:$D$31,4,0),"")</f>
        <v>152.49</v>
      </c>
      <c r="L1153" s="247">
        <f t="shared" si="3"/>
        <v>3812.25</v>
      </c>
      <c r="M1153" s="218" t="s">
        <v>378</v>
      </c>
      <c r="N1153" s="200">
        <v>44896</v>
      </c>
      <c r="O1153" s="212"/>
    </row>
    <row r="1154" spans="1:15" ht="13.8" hidden="1" outlineLevel="1">
      <c r="A1154" s="22">
        <v>1189</v>
      </c>
      <c r="B1154" s="184" t="s">
        <v>116</v>
      </c>
      <c r="C1154" s="213">
        <v>44896</v>
      </c>
      <c r="D1154" s="184" t="s">
        <v>1013</v>
      </c>
      <c r="E1154" s="184" t="str">
        <f>IF(B1154&lt;&gt;"",VLOOKUP(B1154,Mun_SC!$A$1:$B$296,2),"")</f>
        <v>Joinville</v>
      </c>
      <c r="F1154" s="184" t="str">
        <f>IFERROR(VLOOKUP(E1154,Mun_SC!$D$1:$E$21,2,0),"")</f>
        <v>Edival</v>
      </c>
      <c r="G1154" s="184" t="s">
        <v>1044</v>
      </c>
      <c r="H1154" s="184" t="s">
        <v>1045</v>
      </c>
      <c r="I1154" s="211" t="s">
        <v>406</v>
      </c>
      <c r="J1154" s="184">
        <v>30</v>
      </c>
      <c r="K1154" s="239">
        <f>IFERROR(VLOOKUP(I1154,ARP!$A$3:$D$31,4,0),"")</f>
        <v>173.6</v>
      </c>
      <c r="L1154" s="247">
        <f t="shared" si="3"/>
        <v>5208</v>
      </c>
      <c r="M1154" s="218" t="s">
        <v>378</v>
      </c>
      <c r="N1154" s="203">
        <v>44896</v>
      </c>
      <c r="O1154" s="211"/>
    </row>
    <row r="1155" spans="1:15" ht="13.8" hidden="1" outlineLevel="1">
      <c r="A1155" s="33">
        <v>1190</v>
      </c>
      <c r="B1155" s="186" t="s">
        <v>111</v>
      </c>
      <c r="C1155" s="215">
        <v>44896</v>
      </c>
      <c r="D1155" s="186" t="s">
        <v>1013</v>
      </c>
      <c r="E1155" s="186" t="str">
        <f>IF(B1155&lt;&gt;"",VLOOKUP(B1155,Mun_SC!$A$1:$B$296,2),"")</f>
        <v>Blumenau</v>
      </c>
      <c r="F1155" s="186" t="str">
        <f>IFERROR(VLOOKUP(E1155,Mun_SC!$D$1:$E$21,2,0),"")</f>
        <v>Campestrini</v>
      </c>
      <c r="G1155" s="186" t="s">
        <v>1046</v>
      </c>
      <c r="H1155" s="186" t="s">
        <v>1047</v>
      </c>
      <c r="I1155" s="212" t="s">
        <v>424</v>
      </c>
      <c r="J1155" s="186">
        <v>38</v>
      </c>
      <c r="K1155" s="239">
        <f>IFERROR(VLOOKUP(I1155,ARP!$A$3:$D$31,4,0),"")</f>
        <v>24.49</v>
      </c>
      <c r="L1155" s="247">
        <f t="shared" si="3"/>
        <v>930.61999999999989</v>
      </c>
      <c r="M1155" s="218" t="s">
        <v>378</v>
      </c>
      <c r="N1155" s="200">
        <v>44896</v>
      </c>
      <c r="O1155" s="212"/>
    </row>
    <row r="1156" spans="1:15" ht="13.8" hidden="1" outlineLevel="1">
      <c r="A1156" s="22">
        <v>1191</v>
      </c>
      <c r="B1156" s="184" t="s">
        <v>111</v>
      </c>
      <c r="C1156" s="213">
        <v>44896</v>
      </c>
      <c r="D1156" s="184" t="s">
        <v>1013</v>
      </c>
      <c r="E1156" s="184" t="str">
        <f>IF(B1156&lt;&gt;"",VLOOKUP(B1156,Mun_SC!$A$1:$B$296,2),"")</f>
        <v>Blumenau</v>
      </c>
      <c r="F1156" s="184" t="str">
        <f>IFERROR(VLOOKUP(E1156,Mun_SC!$D$1:$E$21,2,0),"")</f>
        <v>Campestrini</v>
      </c>
      <c r="G1156" s="184" t="s">
        <v>1046</v>
      </c>
      <c r="H1156" s="184" t="s">
        <v>1047</v>
      </c>
      <c r="I1156" s="211" t="s">
        <v>427</v>
      </c>
      <c r="J1156" s="184">
        <v>150</v>
      </c>
      <c r="K1156" s="239">
        <f>IFERROR(VLOOKUP(I1156,ARP!$A$3:$D$31,4,0),"")</f>
        <v>115.05</v>
      </c>
      <c r="L1156" s="247">
        <f t="shared" si="3"/>
        <v>17257.5</v>
      </c>
      <c r="M1156" s="218" t="s">
        <v>378</v>
      </c>
      <c r="N1156" s="203">
        <v>44896</v>
      </c>
      <c r="O1156" s="211"/>
    </row>
    <row r="1157" spans="1:15" ht="13.8" hidden="1" outlineLevel="1">
      <c r="A1157" s="33">
        <v>1192</v>
      </c>
      <c r="B1157" s="186" t="s">
        <v>111</v>
      </c>
      <c r="C1157" s="215">
        <v>44896</v>
      </c>
      <c r="D1157" s="186" t="s">
        <v>1013</v>
      </c>
      <c r="E1157" s="186" t="str">
        <f>IF(B1157&lt;&gt;"",VLOOKUP(B1157,Mun_SC!$A$1:$B$296,2),"")</f>
        <v>Blumenau</v>
      </c>
      <c r="F1157" s="186" t="str">
        <f>IFERROR(VLOOKUP(E1157,Mun_SC!$D$1:$E$21,2,0),"")</f>
        <v>Campestrini</v>
      </c>
      <c r="G1157" s="186" t="s">
        <v>1046</v>
      </c>
      <c r="H1157" s="186" t="s">
        <v>1047</v>
      </c>
      <c r="I1157" s="212" t="s">
        <v>429</v>
      </c>
      <c r="J1157" s="186">
        <v>150</v>
      </c>
      <c r="K1157" s="239">
        <f>IFERROR(VLOOKUP(I1157,ARP!$A$3:$D$31,4,0),"")</f>
        <v>9.8000000000000007</v>
      </c>
      <c r="L1157" s="247">
        <f t="shared" si="3"/>
        <v>1470</v>
      </c>
      <c r="M1157" s="218" t="s">
        <v>378</v>
      </c>
      <c r="N1157" s="200">
        <v>44896</v>
      </c>
      <c r="O1157" s="212"/>
    </row>
    <row r="1158" spans="1:15" ht="13.8" hidden="1" outlineLevel="1">
      <c r="A1158" s="22">
        <v>1193</v>
      </c>
      <c r="B1158" s="184" t="s">
        <v>111</v>
      </c>
      <c r="C1158" s="213">
        <v>44896</v>
      </c>
      <c r="D1158" s="184" t="s">
        <v>1013</v>
      </c>
      <c r="E1158" s="184" t="str">
        <f>IF(B1158&lt;&gt;"",VLOOKUP(B1158,Mun_SC!$A$1:$B$296,2),"")</f>
        <v>Blumenau</v>
      </c>
      <c r="F1158" s="184" t="str">
        <f>IFERROR(VLOOKUP(E1158,Mun_SC!$D$1:$E$21,2,0),"")</f>
        <v>Campestrini</v>
      </c>
      <c r="G1158" s="184" t="s">
        <v>1046</v>
      </c>
      <c r="H1158" s="184" t="s">
        <v>1047</v>
      </c>
      <c r="I1158" s="211" t="s">
        <v>431</v>
      </c>
      <c r="J1158" s="184">
        <v>150</v>
      </c>
      <c r="K1158" s="239">
        <f>IFERROR(VLOOKUP(I1158,ARP!$A$3:$D$31,4,0),"")</f>
        <v>45.39</v>
      </c>
      <c r="L1158" s="247">
        <f t="shared" si="3"/>
        <v>6808.5</v>
      </c>
      <c r="M1158" s="218" t="s">
        <v>378</v>
      </c>
      <c r="N1158" s="203">
        <v>44896</v>
      </c>
      <c r="O1158" s="211"/>
    </row>
    <row r="1159" spans="1:15" ht="13.8" hidden="1" outlineLevel="1">
      <c r="A1159" s="33">
        <v>1194</v>
      </c>
      <c r="B1159" s="186" t="s">
        <v>111</v>
      </c>
      <c r="C1159" s="215">
        <v>44896</v>
      </c>
      <c r="D1159" s="186" t="s">
        <v>1013</v>
      </c>
      <c r="E1159" s="186" t="str">
        <f>IF(B1159&lt;&gt;"",VLOOKUP(B1159,Mun_SC!$A$1:$B$296,2),"")</f>
        <v>Blumenau</v>
      </c>
      <c r="F1159" s="186" t="str">
        <f>IFERROR(VLOOKUP(E1159,Mun_SC!$D$1:$E$21,2,0),"")</f>
        <v>Campestrini</v>
      </c>
      <c r="G1159" s="186" t="s">
        <v>1046</v>
      </c>
      <c r="H1159" s="186" t="s">
        <v>1047</v>
      </c>
      <c r="I1159" s="212" t="s">
        <v>404</v>
      </c>
      <c r="J1159" s="186">
        <v>150</v>
      </c>
      <c r="K1159" s="239">
        <f>IFERROR(VLOOKUP(I1159,ARP!$A$3:$D$31,4,0),"")</f>
        <v>259.7</v>
      </c>
      <c r="L1159" s="247">
        <f t="shared" si="3"/>
        <v>38955</v>
      </c>
      <c r="M1159" s="218" t="s">
        <v>378</v>
      </c>
      <c r="N1159" s="200">
        <v>44896</v>
      </c>
      <c r="O1159" s="212"/>
    </row>
    <row r="1160" spans="1:15" ht="13.8" hidden="1" outlineLevel="1">
      <c r="A1160" s="22">
        <v>1195</v>
      </c>
      <c r="B1160" s="184" t="s">
        <v>111</v>
      </c>
      <c r="C1160" s="213">
        <v>44896</v>
      </c>
      <c r="D1160" s="184" t="s">
        <v>1013</v>
      </c>
      <c r="E1160" s="184" t="str">
        <f>IF(B1160&lt;&gt;"",VLOOKUP(B1160,Mun_SC!$A$1:$B$296,2),"")</f>
        <v>Blumenau</v>
      </c>
      <c r="F1160" s="184" t="str">
        <f>IFERROR(VLOOKUP(E1160,Mun_SC!$D$1:$E$21,2,0),"")</f>
        <v>Campestrini</v>
      </c>
      <c r="G1160" s="184" t="s">
        <v>1046</v>
      </c>
      <c r="H1160" s="184" t="s">
        <v>1047</v>
      </c>
      <c r="I1160" s="211" t="s">
        <v>405</v>
      </c>
      <c r="J1160" s="184">
        <v>150</v>
      </c>
      <c r="K1160" s="239">
        <f>IFERROR(VLOOKUP(I1160,ARP!$A$3:$D$31,4,0),"")</f>
        <v>434.8</v>
      </c>
      <c r="L1160" s="247">
        <f t="shared" si="3"/>
        <v>65220</v>
      </c>
      <c r="M1160" s="218" t="s">
        <v>378</v>
      </c>
      <c r="N1160" s="203">
        <v>44896</v>
      </c>
      <c r="O1160" s="211"/>
    </row>
    <row r="1161" spans="1:15" ht="13.8" hidden="1" outlineLevel="1">
      <c r="A1161" s="33">
        <v>1196</v>
      </c>
      <c r="B1161" s="186" t="s">
        <v>111</v>
      </c>
      <c r="C1161" s="215">
        <v>44896</v>
      </c>
      <c r="D1161" s="186" t="s">
        <v>1013</v>
      </c>
      <c r="E1161" s="186" t="str">
        <f>IF(B1161&lt;&gt;"",VLOOKUP(B1161,Mun_SC!$A$1:$B$296,2),"")</f>
        <v>Blumenau</v>
      </c>
      <c r="F1161" s="186" t="str">
        <f>IFERROR(VLOOKUP(E1161,Mun_SC!$D$1:$E$21,2,0),"")</f>
        <v>Campestrini</v>
      </c>
      <c r="G1161" s="186" t="s">
        <v>1046</v>
      </c>
      <c r="H1161" s="186" t="s">
        <v>1047</v>
      </c>
      <c r="I1161" s="212" t="s">
        <v>402</v>
      </c>
      <c r="J1161" s="186">
        <v>150</v>
      </c>
      <c r="K1161" s="239">
        <f>IFERROR(VLOOKUP(I1161,ARP!$A$3:$D$31,4,0),"")</f>
        <v>152.49</v>
      </c>
      <c r="L1161" s="247">
        <f t="shared" si="3"/>
        <v>22873.5</v>
      </c>
      <c r="M1161" s="218" t="s">
        <v>378</v>
      </c>
      <c r="N1161" s="200">
        <v>44896</v>
      </c>
      <c r="O1161" s="212"/>
    </row>
    <row r="1162" spans="1:15" ht="13.8" hidden="1" outlineLevel="1">
      <c r="A1162" s="22">
        <v>1197</v>
      </c>
      <c r="B1162" s="184" t="s">
        <v>111</v>
      </c>
      <c r="C1162" s="213">
        <v>44896</v>
      </c>
      <c r="D1162" s="184" t="s">
        <v>1013</v>
      </c>
      <c r="E1162" s="184" t="str">
        <f>IF(B1162&lt;&gt;"",VLOOKUP(B1162,Mun_SC!$A$1:$B$296,2),"")</f>
        <v>Blumenau</v>
      </c>
      <c r="F1162" s="184" t="str">
        <f>IFERROR(VLOOKUP(E1162,Mun_SC!$D$1:$E$21,2,0),"")</f>
        <v>Campestrini</v>
      </c>
      <c r="G1162" s="184" t="s">
        <v>1046</v>
      </c>
      <c r="H1162" s="184" t="s">
        <v>1047</v>
      </c>
      <c r="I1162" s="211" t="s">
        <v>406</v>
      </c>
      <c r="J1162" s="184">
        <v>150</v>
      </c>
      <c r="K1162" s="239">
        <f>IFERROR(VLOOKUP(I1162,ARP!$A$3:$D$31,4,0),"")</f>
        <v>173.6</v>
      </c>
      <c r="L1162" s="247">
        <f t="shared" si="3"/>
        <v>26040</v>
      </c>
      <c r="M1162" s="218" t="s">
        <v>378</v>
      </c>
      <c r="N1162" s="203">
        <v>44896</v>
      </c>
      <c r="O1162" s="211"/>
    </row>
    <row r="1163" spans="1:15" ht="13.8" hidden="1" outlineLevel="1">
      <c r="A1163" s="33">
        <v>1198</v>
      </c>
      <c r="B1163" s="186" t="s">
        <v>302</v>
      </c>
      <c r="C1163" s="215">
        <v>44896</v>
      </c>
      <c r="D1163" s="186" t="s">
        <v>1013</v>
      </c>
      <c r="E1163" s="186" t="str">
        <f>IF(B1163&lt;&gt;"",VLOOKUP(B1163,Mun_SC!$A$1:$B$296,2),"")</f>
        <v>Florianópolis</v>
      </c>
      <c r="F1163" s="186" t="str">
        <f>IFERROR(VLOOKUP(E1163,Mun_SC!$D$1:$E$21,2,0),"")</f>
        <v>Miranda</v>
      </c>
      <c r="G1163" s="186" t="s">
        <v>1048</v>
      </c>
      <c r="H1163" s="186" t="s">
        <v>1049</v>
      </c>
      <c r="I1163" s="212" t="s">
        <v>424</v>
      </c>
      <c r="J1163" s="186">
        <v>20</v>
      </c>
      <c r="K1163" s="239">
        <f>IFERROR(VLOOKUP(I1163,ARP!$A$3:$D$31,4,0),"")</f>
        <v>24.49</v>
      </c>
      <c r="L1163" s="247">
        <f t="shared" si="3"/>
        <v>489.79999999999995</v>
      </c>
      <c r="M1163" s="218" t="s">
        <v>378</v>
      </c>
      <c r="N1163" s="200">
        <v>44896</v>
      </c>
      <c r="O1163" s="212"/>
    </row>
    <row r="1164" spans="1:15" ht="13.8" hidden="1" outlineLevel="1">
      <c r="A1164" s="22">
        <v>1199</v>
      </c>
      <c r="B1164" s="184" t="s">
        <v>302</v>
      </c>
      <c r="C1164" s="213">
        <v>44896</v>
      </c>
      <c r="D1164" s="184" t="s">
        <v>1013</v>
      </c>
      <c r="E1164" s="184" t="str">
        <f>IF(B1164&lt;&gt;"",VLOOKUP(B1164,Mun_SC!$A$1:$B$296,2),"")</f>
        <v>Florianópolis</v>
      </c>
      <c r="F1164" s="184" t="str">
        <f>IFERROR(VLOOKUP(E1164,Mun_SC!$D$1:$E$21,2,0),"")</f>
        <v>Miranda</v>
      </c>
      <c r="G1164" s="184" t="s">
        <v>1048</v>
      </c>
      <c r="H1164" s="184" t="s">
        <v>1049</v>
      </c>
      <c r="I1164" s="211" t="s">
        <v>427</v>
      </c>
      <c r="J1164" s="184">
        <v>40</v>
      </c>
      <c r="K1164" s="239">
        <f>IFERROR(VLOOKUP(I1164,ARP!$A$3:$D$31,4,0),"")</f>
        <v>115.05</v>
      </c>
      <c r="L1164" s="247">
        <f t="shared" si="3"/>
        <v>4602</v>
      </c>
      <c r="M1164" s="218" t="s">
        <v>378</v>
      </c>
      <c r="N1164" s="203">
        <v>44896</v>
      </c>
      <c r="O1164" s="211"/>
    </row>
    <row r="1165" spans="1:15" ht="13.8" hidden="1" outlineLevel="1">
      <c r="A1165" s="33">
        <v>1200</v>
      </c>
      <c r="B1165" s="186" t="s">
        <v>302</v>
      </c>
      <c r="C1165" s="215">
        <v>44896</v>
      </c>
      <c r="D1165" s="186" t="s">
        <v>1013</v>
      </c>
      <c r="E1165" s="186" t="str">
        <f>IF(B1165&lt;&gt;"",VLOOKUP(B1165,Mun_SC!$A$1:$B$296,2),"")</f>
        <v>Florianópolis</v>
      </c>
      <c r="F1165" s="186" t="str">
        <f>IFERROR(VLOOKUP(E1165,Mun_SC!$D$1:$E$21,2,0),"")</f>
        <v>Miranda</v>
      </c>
      <c r="G1165" s="186" t="s">
        <v>1048</v>
      </c>
      <c r="H1165" s="186" t="s">
        <v>1049</v>
      </c>
      <c r="I1165" s="212" t="s">
        <v>429</v>
      </c>
      <c r="J1165" s="186">
        <v>80</v>
      </c>
      <c r="K1165" s="239">
        <f>IFERROR(VLOOKUP(I1165,ARP!$A$3:$D$31,4,0),"")</f>
        <v>9.8000000000000007</v>
      </c>
      <c r="L1165" s="247">
        <f t="shared" si="3"/>
        <v>784</v>
      </c>
      <c r="M1165" s="218" t="s">
        <v>378</v>
      </c>
      <c r="N1165" s="200">
        <v>44896</v>
      </c>
      <c r="O1165" s="212"/>
    </row>
    <row r="1166" spans="1:15" ht="13.8" hidden="1" outlineLevel="1">
      <c r="A1166" s="22">
        <v>1201</v>
      </c>
      <c r="B1166" s="184" t="s">
        <v>302</v>
      </c>
      <c r="C1166" s="213">
        <v>44896</v>
      </c>
      <c r="D1166" s="184" t="s">
        <v>1013</v>
      </c>
      <c r="E1166" s="184" t="str">
        <f>IF(B1166&lt;&gt;"",VLOOKUP(B1166,Mun_SC!$A$1:$B$296,2),"")</f>
        <v>Florianópolis</v>
      </c>
      <c r="F1166" s="184" t="str">
        <f>IFERROR(VLOOKUP(E1166,Mun_SC!$D$1:$E$21,2,0),"")</f>
        <v>Miranda</v>
      </c>
      <c r="G1166" s="184" t="s">
        <v>1048</v>
      </c>
      <c r="H1166" s="184" t="s">
        <v>1049</v>
      </c>
      <c r="I1166" s="211" t="s">
        <v>431</v>
      </c>
      <c r="J1166" s="184">
        <v>80</v>
      </c>
      <c r="K1166" s="239">
        <f>IFERROR(VLOOKUP(I1166,ARP!$A$3:$D$31,4,0),"")</f>
        <v>45.39</v>
      </c>
      <c r="L1166" s="247">
        <f t="shared" si="3"/>
        <v>3631.2</v>
      </c>
      <c r="M1166" s="218" t="s">
        <v>378</v>
      </c>
      <c r="N1166" s="203">
        <v>44896</v>
      </c>
      <c r="O1166" s="211"/>
    </row>
    <row r="1167" spans="1:15" ht="13.8" hidden="1" outlineLevel="1">
      <c r="A1167" s="33">
        <v>1202</v>
      </c>
      <c r="B1167" s="186" t="s">
        <v>302</v>
      </c>
      <c r="C1167" s="215">
        <v>44896</v>
      </c>
      <c r="D1167" s="186" t="s">
        <v>1013</v>
      </c>
      <c r="E1167" s="186" t="str">
        <f>IF(B1167&lt;&gt;"",VLOOKUP(B1167,Mun_SC!$A$1:$B$296,2),"")</f>
        <v>Florianópolis</v>
      </c>
      <c r="F1167" s="186" t="str">
        <f>IFERROR(VLOOKUP(E1167,Mun_SC!$D$1:$E$21,2,0),"")</f>
        <v>Miranda</v>
      </c>
      <c r="G1167" s="186" t="s">
        <v>1048</v>
      </c>
      <c r="H1167" s="186" t="s">
        <v>1049</v>
      </c>
      <c r="I1167" s="212" t="s">
        <v>404</v>
      </c>
      <c r="J1167" s="186">
        <v>25</v>
      </c>
      <c r="K1167" s="239">
        <f>IFERROR(VLOOKUP(I1167,ARP!$A$3:$D$31,4,0),"")</f>
        <v>259.7</v>
      </c>
      <c r="L1167" s="247">
        <f t="shared" si="3"/>
        <v>6492.5</v>
      </c>
      <c r="M1167" s="218" t="s">
        <v>378</v>
      </c>
      <c r="N1167" s="200">
        <v>44896</v>
      </c>
      <c r="O1167" s="212"/>
    </row>
    <row r="1168" spans="1:15" ht="13.8" hidden="1" outlineLevel="1">
      <c r="A1168" s="22">
        <v>1203</v>
      </c>
      <c r="B1168" s="184" t="s">
        <v>302</v>
      </c>
      <c r="C1168" s="213">
        <v>44896</v>
      </c>
      <c r="D1168" s="184" t="s">
        <v>1013</v>
      </c>
      <c r="E1168" s="184" t="str">
        <f>IF(B1168&lt;&gt;"",VLOOKUP(B1168,Mun_SC!$A$1:$B$296,2),"")</f>
        <v>Florianópolis</v>
      </c>
      <c r="F1168" s="184" t="str">
        <f>IFERROR(VLOOKUP(E1168,Mun_SC!$D$1:$E$21,2,0),"")</f>
        <v>Miranda</v>
      </c>
      <c r="G1168" s="184" t="s">
        <v>1048</v>
      </c>
      <c r="H1168" s="184" t="s">
        <v>1049</v>
      </c>
      <c r="I1168" s="211" t="s">
        <v>405</v>
      </c>
      <c r="J1168" s="184">
        <v>42</v>
      </c>
      <c r="K1168" s="239">
        <f>IFERROR(VLOOKUP(I1168,ARP!$A$3:$D$31,4,0),"")</f>
        <v>434.8</v>
      </c>
      <c r="L1168" s="247">
        <f t="shared" si="3"/>
        <v>18261.600000000002</v>
      </c>
      <c r="M1168" s="218" t="s">
        <v>378</v>
      </c>
      <c r="N1168" s="203">
        <v>44896</v>
      </c>
      <c r="O1168" s="211"/>
    </row>
    <row r="1169" spans="1:15" ht="13.8" hidden="1" outlineLevel="1">
      <c r="A1169" s="33">
        <v>1204</v>
      </c>
      <c r="B1169" s="186" t="s">
        <v>302</v>
      </c>
      <c r="C1169" s="215">
        <v>44896</v>
      </c>
      <c r="D1169" s="186" t="s">
        <v>1013</v>
      </c>
      <c r="E1169" s="186" t="str">
        <f>IF(B1169&lt;&gt;"",VLOOKUP(B1169,Mun_SC!$A$1:$B$296,2),"")</f>
        <v>Florianópolis</v>
      </c>
      <c r="F1169" s="186" t="str">
        <f>IFERROR(VLOOKUP(E1169,Mun_SC!$D$1:$E$21,2,0),"")</f>
        <v>Miranda</v>
      </c>
      <c r="G1169" s="186" t="s">
        <v>1048</v>
      </c>
      <c r="H1169" s="186" t="s">
        <v>1049</v>
      </c>
      <c r="I1169" s="212" t="s">
        <v>402</v>
      </c>
      <c r="J1169" s="186">
        <v>25</v>
      </c>
      <c r="K1169" s="239">
        <f>IFERROR(VLOOKUP(I1169,ARP!$A$3:$D$31,4,0),"")</f>
        <v>152.49</v>
      </c>
      <c r="L1169" s="247">
        <f t="shared" si="3"/>
        <v>3812.25</v>
      </c>
      <c r="M1169" s="218" t="s">
        <v>378</v>
      </c>
      <c r="N1169" s="200">
        <v>44896</v>
      </c>
      <c r="O1169" s="212"/>
    </row>
    <row r="1170" spans="1:15" ht="13.8" hidden="1" outlineLevel="1">
      <c r="A1170" s="22">
        <v>1205</v>
      </c>
      <c r="B1170" s="184" t="s">
        <v>302</v>
      </c>
      <c r="C1170" s="213">
        <v>44896</v>
      </c>
      <c r="D1170" s="184" t="s">
        <v>1013</v>
      </c>
      <c r="E1170" s="184" t="str">
        <f>IF(B1170&lt;&gt;"",VLOOKUP(B1170,Mun_SC!$A$1:$B$296,2),"")</f>
        <v>Florianópolis</v>
      </c>
      <c r="F1170" s="184" t="str">
        <f>IFERROR(VLOOKUP(E1170,Mun_SC!$D$1:$E$21,2,0),"")</f>
        <v>Miranda</v>
      </c>
      <c r="G1170" s="184" t="s">
        <v>1048</v>
      </c>
      <c r="H1170" s="184" t="s">
        <v>1049</v>
      </c>
      <c r="I1170" s="211" t="s">
        <v>406</v>
      </c>
      <c r="J1170" s="184">
        <v>42</v>
      </c>
      <c r="K1170" s="239">
        <f>IFERROR(VLOOKUP(I1170,ARP!$A$3:$D$31,4,0),"")</f>
        <v>173.6</v>
      </c>
      <c r="L1170" s="247">
        <f t="shared" si="3"/>
        <v>7291.2</v>
      </c>
      <c r="M1170" s="218" t="s">
        <v>378</v>
      </c>
      <c r="N1170" s="203">
        <v>44896</v>
      </c>
      <c r="O1170" s="211"/>
    </row>
    <row r="1171" spans="1:15" ht="13.8" hidden="1" outlineLevel="1">
      <c r="A1171" s="33">
        <v>1206</v>
      </c>
      <c r="B1171" s="186" t="s">
        <v>152</v>
      </c>
      <c r="C1171" s="215">
        <v>44896</v>
      </c>
      <c r="D1171" s="186" t="s">
        <v>1013</v>
      </c>
      <c r="E1171" s="186" t="str">
        <f>IF(B1171&lt;&gt;"",VLOOKUP(B1171,Mun_SC!$A$1:$B$296,2),"")</f>
        <v>Florianópolis</v>
      </c>
      <c r="F1171" s="186" t="str">
        <f>IFERROR(VLOOKUP(E1171,Mun_SC!$D$1:$E$21,2,0),"")</f>
        <v>Miranda</v>
      </c>
      <c r="G1171" s="186" t="s">
        <v>1048</v>
      </c>
      <c r="H1171" s="186" t="s">
        <v>1050</v>
      </c>
      <c r="I1171" s="212" t="s">
        <v>424</v>
      </c>
      <c r="J1171" s="186">
        <v>100</v>
      </c>
      <c r="K1171" s="239">
        <f>IFERROR(VLOOKUP(I1171,ARP!$A$3:$D$31,4,0),"")</f>
        <v>24.49</v>
      </c>
      <c r="L1171" s="247">
        <f t="shared" si="3"/>
        <v>2449</v>
      </c>
      <c r="M1171" s="218" t="s">
        <v>378</v>
      </c>
      <c r="N1171" s="200">
        <v>44896</v>
      </c>
      <c r="O1171" s="212"/>
    </row>
    <row r="1172" spans="1:15" ht="13.8" hidden="1" outlineLevel="1">
      <c r="A1172" s="22">
        <v>1207</v>
      </c>
      <c r="B1172" s="184" t="s">
        <v>152</v>
      </c>
      <c r="C1172" s="213">
        <v>44896</v>
      </c>
      <c r="D1172" s="184" t="s">
        <v>1013</v>
      </c>
      <c r="E1172" s="184" t="str">
        <f>IF(B1172&lt;&gt;"",VLOOKUP(B1172,Mun_SC!$A$1:$B$296,2),"")</f>
        <v>Florianópolis</v>
      </c>
      <c r="F1172" s="184" t="str">
        <f>IFERROR(VLOOKUP(E1172,Mun_SC!$D$1:$E$21,2,0),"")</f>
        <v>Miranda</v>
      </c>
      <c r="G1172" s="184" t="s">
        <v>1048</v>
      </c>
      <c r="H1172" s="184" t="s">
        <v>1050</v>
      </c>
      <c r="I1172" s="211" t="s">
        <v>427</v>
      </c>
      <c r="J1172" s="184">
        <v>250</v>
      </c>
      <c r="K1172" s="239">
        <f>IFERROR(VLOOKUP(I1172,ARP!$A$3:$D$31,4,0),"")</f>
        <v>115.05</v>
      </c>
      <c r="L1172" s="247">
        <f t="shared" si="3"/>
        <v>28762.5</v>
      </c>
      <c r="M1172" s="218" t="s">
        <v>378</v>
      </c>
      <c r="N1172" s="203">
        <v>44896</v>
      </c>
      <c r="O1172" s="211"/>
    </row>
    <row r="1173" spans="1:15" ht="13.8" hidden="1" outlineLevel="1">
      <c r="A1173" s="33">
        <v>1208</v>
      </c>
      <c r="B1173" s="186" t="s">
        <v>152</v>
      </c>
      <c r="C1173" s="215">
        <v>44896</v>
      </c>
      <c r="D1173" s="186" t="s">
        <v>1013</v>
      </c>
      <c r="E1173" s="186" t="str">
        <f>IF(B1173&lt;&gt;"",VLOOKUP(B1173,Mun_SC!$A$1:$B$296,2),"")</f>
        <v>Florianópolis</v>
      </c>
      <c r="F1173" s="186" t="str">
        <f>IFERROR(VLOOKUP(E1173,Mun_SC!$D$1:$E$21,2,0),"")</f>
        <v>Miranda</v>
      </c>
      <c r="G1173" s="186" t="s">
        <v>1048</v>
      </c>
      <c r="H1173" s="186" t="s">
        <v>1050</v>
      </c>
      <c r="I1173" s="212" t="s">
        <v>429</v>
      </c>
      <c r="J1173" s="186">
        <v>250</v>
      </c>
      <c r="K1173" s="239">
        <f>IFERROR(VLOOKUP(I1173,ARP!$A$3:$D$31,4,0),"")</f>
        <v>9.8000000000000007</v>
      </c>
      <c r="L1173" s="247">
        <f t="shared" si="3"/>
        <v>2450</v>
      </c>
      <c r="M1173" s="218" t="s">
        <v>378</v>
      </c>
      <c r="N1173" s="200">
        <v>44896</v>
      </c>
      <c r="O1173" s="212"/>
    </row>
    <row r="1174" spans="1:15" ht="13.8" hidden="1" outlineLevel="1">
      <c r="A1174" s="22">
        <v>1209</v>
      </c>
      <c r="B1174" s="184" t="s">
        <v>152</v>
      </c>
      <c r="C1174" s="213">
        <v>44896</v>
      </c>
      <c r="D1174" s="184" t="s">
        <v>1013</v>
      </c>
      <c r="E1174" s="184" t="str">
        <f>IF(B1174&lt;&gt;"",VLOOKUP(B1174,Mun_SC!$A$1:$B$296,2),"")</f>
        <v>Florianópolis</v>
      </c>
      <c r="F1174" s="184" t="str">
        <f>IFERROR(VLOOKUP(E1174,Mun_SC!$D$1:$E$21,2,0),"")</f>
        <v>Miranda</v>
      </c>
      <c r="G1174" s="184" t="s">
        <v>1048</v>
      </c>
      <c r="H1174" s="184" t="s">
        <v>1050</v>
      </c>
      <c r="I1174" s="211" t="s">
        <v>431</v>
      </c>
      <c r="J1174" s="184">
        <v>500</v>
      </c>
      <c r="K1174" s="239">
        <f>IFERROR(VLOOKUP(I1174,ARP!$A$3:$D$31,4,0),"")</f>
        <v>45.39</v>
      </c>
      <c r="L1174" s="247">
        <f t="shared" si="3"/>
        <v>22695</v>
      </c>
      <c r="M1174" s="218" t="s">
        <v>378</v>
      </c>
      <c r="N1174" s="203">
        <v>44896</v>
      </c>
      <c r="O1174" s="211"/>
    </row>
    <row r="1175" spans="1:15" ht="13.8" hidden="1" outlineLevel="1">
      <c r="A1175" s="33">
        <v>1210</v>
      </c>
      <c r="B1175" s="186" t="s">
        <v>152</v>
      </c>
      <c r="C1175" s="215">
        <v>44896</v>
      </c>
      <c r="D1175" s="186" t="s">
        <v>1013</v>
      </c>
      <c r="E1175" s="186" t="str">
        <f>IF(B1175&lt;&gt;"",VLOOKUP(B1175,Mun_SC!$A$1:$B$296,2),"")</f>
        <v>Florianópolis</v>
      </c>
      <c r="F1175" s="186" t="str">
        <f>IFERROR(VLOOKUP(E1175,Mun_SC!$D$1:$E$21,2,0),"")</f>
        <v>Miranda</v>
      </c>
      <c r="G1175" s="186" t="s">
        <v>1048</v>
      </c>
      <c r="H1175" s="186" t="s">
        <v>1050</v>
      </c>
      <c r="I1175" s="212" t="s">
        <v>404</v>
      </c>
      <c r="J1175" s="186">
        <v>250</v>
      </c>
      <c r="K1175" s="239">
        <f>IFERROR(VLOOKUP(I1175,ARP!$A$3:$D$31,4,0),"")</f>
        <v>259.7</v>
      </c>
      <c r="L1175" s="247">
        <f t="shared" si="3"/>
        <v>64925</v>
      </c>
      <c r="M1175" s="218" t="s">
        <v>378</v>
      </c>
      <c r="N1175" s="200">
        <v>44896</v>
      </c>
      <c r="O1175" s="212"/>
    </row>
    <row r="1176" spans="1:15" ht="13.8" hidden="1" outlineLevel="1">
      <c r="A1176" s="22">
        <v>1211</v>
      </c>
      <c r="B1176" s="184" t="s">
        <v>152</v>
      </c>
      <c r="C1176" s="213">
        <v>44896</v>
      </c>
      <c r="D1176" s="184" t="s">
        <v>1013</v>
      </c>
      <c r="E1176" s="184" t="str">
        <f>IF(B1176&lt;&gt;"",VLOOKUP(B1176,Mun_SC!$A$1:$B$296,2),"")</f>
        <v>Florianópolis</v>
      </c>
      <c r="F1176" s="184" t="str">
        <f>IFERROR(VLOOKUP(E1176,Mun_SC!$D$1:$E$21,2,0),"")</f>
        <v>Miranda</v>
      </c>
      <c r="G1176" s="184" t="s">
        <v>1048</v>
      </c>
      <c r="H1176" s="184" t="s">
        <v>1050</v>
      </c>
      <c r="I1176" s="211" t="s">
        <v>405</v>
      </c>
      <c r="J1176" s="184">
        <v>125</v>
      </c>
      <c r="K1176" s="239">
        <f>IFERROR(VLOOKUP(I1176,ARP!$A$3:$D$31,4,0),"")</f>
        <v>434.8</v>
      </c>
      <c r="L1176" s="247">
        <f t="shared" si="3"/>
        <v>54350</v>
      </c>
      <c r="M1176" s="218" t="s">
        <v>378</v>
      </c>
      <c r="N1176" s="203">
        <v>44896</v>
      </c>
      <c r="O1176" s="211"/>
    </row>
    <row r="1177" spans="1:15" ht="13.8" hidden="1" outlineLevel="1">
      <c r="A1177" s="33">
        <v>1212</v>
      </c>
      <c r="B1177" s="186" t="s">
        <v>152</v>
      </c>
      <c r="C1177" s="215">
        <v>44896</v>
      </c>
      <c r="D1177" s="186" t="s">
        <v>1013</v>
      </c>
      <c r="E1177" s="186" t="str">
        <f>IF(B1177&lt;&gt;"",VLOOKUP(B1177,Mun_SC!$A$1:$B$296,2),"")</f>
        <v>Florianópolis</v>
      </c>
      <c r="F1177" s="186" t="str">
        <f>IFERROR(VLOOKUP(E1177,Mun_SC!$D$1:$E$21,2,0),"")</f>
        <v>Miranda</v>
      </c>
      <c r="G1177" s="186" t="s">
        <v>1048</v>
      </c>
      <c r="H1177" s="186" t="s">
        <v>1050</v>
      </c>
      <c r="I1177" s="212" t="s">
        <v>402</v>
      </c>
      <c r="J1177" s="186">
        <v>250</v>
      </c>
      <c r="K1177" s="239">
        <f>IFERROR(VLOOKUP(I1177,ARP!$A$3:$D$31,4,0),"")</f>
        <v>152.49</v>
      </c>
      <c r="L1177" s="247">
        <f t="shared" si="3"/>
        <v>38122.5</v>
      </c>
      <c r="M1177" s="218" t="s">
        <v>378</v>
      </c>
      <c r="N1177" s="200">
        <v>44896</v>
      </c>
      <c r="O1177" s="212"/>
    </row>
    <row r="1178" spans="1:15" ht="13.8" hidden="1" outlineLevel="1">
      <c r="A1178" s="22">
        <v>1213</v>
      </c>
      <c r="B1178" s="184" t="s">
        <v>152</v>
      </c>
      <c r="C1178" s="213">
        <v>44896</v>
      </c>
      <c r="D1178" s="184" t="s">
        <v>1013</v>
      </c>
      <c r="E1178" s="184" t="str">
        <f>IF(B1178&lt;&gt;"",VLOOKUP(B1178,Mun_SC!$A$1:$B$296,2),"")</f>
        <v>Florianópolis</v>
      </c>
      <c r="F1178" s="184" t="str">
        <f>IFERROR(VLOOKUP(E1178,Mun_SC!$D$1:$E$21,2,0),"")</f>
        <v>Miranda</v>
      </c>
      <c r="G1178" s="184" t="s">
        <v>1048</v>
      </c>
      <c r="H1178" s="184" t="s">
        <v>1050</v>
      </c>
      <c r="I1178" s="211" t="s">
        <v>406</v>
      </c>
      <c r="J1178" s="184">
        <v>125</v>
      </c>
      <c r="K1178" s="239">
        <f>IFERROR(VLOOKUP(I1178,ARP!$A$3:$D$31,4,0),"")</f>
        <v>173.6</v>
      </c>
      <c r="L1178" s="247">
        <f t="shared" si="3"/>
        <v>21700</v>
      </c>
      <c r="M1178" s="218" t="s">
        <v>378</v>
      </c>
      <c r="N1178" s="203">
        <v>44896</v>
      </c>
      <c r="O1178" s="211"/>
    </row>
    <row r="1179" spans="1:15" ht="13.8" hidden="1" outlineLevel="1">
      <c r="A1179" s="33">
        <v>1214</v>
      </c>
      <c r="B1179" s="186" t="s">
        <v>29</v>
      </c>
      <c r="C1179" s="215">
        <v>44896</v>
      </c>
      <c r="D1179" s="186" t="s">
        <v>1013</v>
      </c>
      <c r="E1179" s="186" t="str">
        <f>IF(B1179&lt;&gt;"",VLOOKUP(B1179,Mun_SC!$A$1:$B$296,2),"")</f>
        <v>Florianópolis</v>
      </c>
      <c r="F1179" s="186" t="str">
        <f>IFERROR(VLOOKUP(E1179,Mun_SC!$D$1:$E$21,2,0),"")</f>
        <v>Miranda</v>
      </c>
      <c r="G1179" s="186" t="s">
        <v>1051</v>
      </c>
      <c r="H1179" s="186" t="s">
        <v>1052</v>
      </c>
      <c r="I1179" s="212" t="s">
        <v>424</v>
      </c>
      <c r="J1179" s="186">
        <v>100</v>
      </c>
      <c r="K1179" s="239">
        <f>IFERROR(VLOOKUP(I1179,ARP!$A$3:$D$31,4,0),"")</f>
        <v>24.49</v>
      </c>
      <c r="L1179" s="247">
        <f t="shared" si="3"/>
        <v>2449</v>
      </c>
      <c r="M1179" s="218" t="s">
        <v>378</v>
      </c>
      <c r="N1179" s="200">
        <v>44896</v>
      </c>
      <c r="O1179" s="212"/>
    </row>
    <row r="1180" spans="1:15" ht="13.8" hidden="1" outlineLevel="1">
      <c r="A1180" s="22">
        <v>1215</v>
      </c>
      <c r="B1180" s="184" t="s">
        <v>29</v>
      </c>
      <c r="C1180" s="213">
        <v>44896</v>
      </c>
      <c r="D1180" s="184" t="s">
        <v>1013</v>
      </c>
      <c r="E1180" s="184" t="str">
        <f>IF(B1180&lt;&gt;"",VLOOKUP(B1180,Mun_SC!$A$1:$B$296,2),"")</f>
        <v>Florianópolis</v>
      </c>
      <c r="F1180" s="184" t="str">
        <f>IFERROR(VLOOKUP(E1180,Mun_SC!$D$1:$E$21,2,0),"")</f>
        <v>Miranda</v>
      </c>
      <c r="G1180" s="184" t="s">
        <v>1051</v>
      </c>
      <c r="H1180" s="184" t="s">
        <v>1052</v>
      </c>
      <c r="I1180" s="211" t="s">
        <v>427</v>
      </c>
      <c r="J1180" s="184">
        <v>250</v>
      </c>
      <c r="K1180" s="239">
        <f>IFERROR(VLOOKUP(I1180,ARP!$A$3:$D$31,4,0),"")</f>
        <v>115.05</v>
      </c>
      <c r="L1180" s="247">
        <f t="shared" si="3"/>
        <v>28762.5</v>
      </c>
      <c r="M1180" s="218" t="s">
        <v>378</v>
      </c>
      <c r="N1180" s="203">
        <v>44896</v>
      </c>
      <c r="O1180" s="211"/>
    </row>
    <row r="1181" spans="1:15" ht="13.8" hidden="1" outlineLevel="1">
      <c r="A1181" s="33">
        <v>1216</v>
      </c>
      <c r="B1181" s="186" t="s">
        <v>29</v>
      </c>
      <c r="C1181" s="215">
        <v>44896</v>
      </c>
      <c r="D1181" s="186" t="s">
        <v>1013</v>
      </c>
      <c r="E1181" s="186" t="str">
        <f>IF(B1181&lt;&gt;"",VLOOKUP(B1181,Mun_SC!$A$1:$B$296,2),"")</f>
        <v>Florianópolis</v>
      </c>
      <c r="F1181" s="186" t="str">
        <f>IFERROR(VLOOKUP(E1181,Mun_SC!$D$1:$E$21,2,0),"")</f>
        <v>Miranda</v>
      </c>
      <c r="G1181" s="186" t="s">
        <v>1051</v>
      </c>
      <c r="H1181" s="186" t="s">
        <v>1052</v>
      </c>
      <c r="I1181" s="212" t="s">
        <v>429</v>
      </c>
      <c r="J1181" s="186">
        <v>250</v>
      </c>
      <c r="K1181" s="239">
        <f>IFERROR(VLOOKUP(I1181,ARP!$A$3:$D$31,4,0),"")</f>
        <v>9.8000000000000007</v>
      </c>
      <c r="L1181" s="247">
        <f t="shared" si="3"/>
        <v>2450</v>
      </c>
      <c r="M1181" s="218" t="s">
        <v>378</v>
      </c>
      <c r="N1181" s="200">
        <v>44896</v>
      </c>
      <c r="O1181" s="212"/>
    </row>
    <row r="1182" spans="1:15" ht="13.8" hidden="1" outlineLevel="1">
      <c r="A1182" s="22">
        <v>1217</v>
      </c>
      <c r="B1182" s="184" t="s">
        <v>29</v>
      </c>
      <c r="C1182" s="213">
        <v>44896</v>
      </c>
      <c r="D1182" s="184" t="s">
        <v>1013</v>
      </c>
      <c r="E1182" s="184" t="str">
        <f>IF(B1182&lt;&gt;"",VLOOKUP(B1182,Mun_SC!$A$1:$B$296,2),"")</f>
        <v>Florianópolis</v>
      </c>
      <c r="F1182" s="184" t="str">
        <f>IFERROR(VLOOKUP(E1182,Mun_SC!$D$1:$E$21,2,0),"")</f>
        <v>Miranda</v>
      </c>
      <c r="G1182" s="184" t="s">
        <v>1051</v>
      </c>
      <c r="H1182" s="184" t="s">
        <v>1052</v>
      </c>
      <c r="I1182" s="211" t="s">
        <v>431</v>
      </c>
      <c r="J1182" s="184">
        <v>250</v>
      </c>
      <c r="K1182" s="239">
        <f>IFERROR(VLOOKUP(I1182,ARP!$A$3:$D$31,4,0),"")</f>
        <v>45.39</v>
      </c>
      <c r="L1182" s="247">
        <f t="shared" si="3"/>
        <v>11347.5</v>
      </c>
      <c r="M1182" s="218" t="s">
        <v>378</v>
      </c>
      <c r="N1182" s="203">
        <v>44896</v>
      </c>
      <c r="O1182" s="211"/>
    </row>
    <row r="1183" spans="1:15" ht="13.8" hidden="1" outlineLevel="1">
      <c r="A1183" s="33">
        <v>1218</v>
      </c>
      <c r="B1183" s="186" t="s">
        <v>29</v>
      </c>
      <c r="C1183" s="215">
        <v>44896</v>
      </c>
      <c r="D1183" s="186" t="s">
        <v>1013</v>
      </c>
      <c r="E1183" s="186" t="str">
        <f>IF(B1183&lt;&gt;"",VLOOKUP(B1183,Mun_SC!$A$1:$B$296,2),"")</f>
        <v>Florianópolis</v>
      </c>
      <c r="F1183" s="186" t="str">
        <f>IFERROR(VLOOKUP(E1183,Mun_SC!$D$1:$E$21,2,0),"")</f>
        <v>Miranda</v>
      </c>
      <c r="G1183" s="186" t="s">
        <v>1051</v>
      </c>
      <c r="H1183" s="186" t="s">
        <v>1052</v>
      </c>
      <c r="I1183" s="212" t="s">
        <v>404</v>
      </c>
      <c r="J1183" s="186">
        <v>100</v>
      </c>
      <c r="K1183" s="239">
        <f>IFERROR(VLOOKUP(I1183,ARP!$A$3:$D$31,4,0),"")</f>
        <v>259.7</v>
      </c>
      <c r="L1183" s="247">
        <f t="shared" si="3"/>
        <v>25970</v>
      </c>
      <c r="M1183" s="218" t="s">
        <v>378</v>
      </c>
      <c r="N1183" s="200">
        <v>44896</v>
      </c>
      <c r="O1183" s="212"/>
    </row>
    <row r="1184" spans="1:15" ht="13.8" hidden="1" outlineLevel="1">
      <c r="A1184" s="22">
        <v>1219</v>
      </c>
      <c r="B1184" s="184" t="s">
        <v>29</v>
      </c>
      <c r="C1184" s="213">
        <v>44896</v>
      </c>
      <c r="D1184" s="184" t="s">
        <v>1013</v>
      </c>
      <c r="E1184" s="184" t="str">
        <f>IF(B1184&lt;&gt;"",VLOOKUP(B1184,Mun_SC!$A$1:$B$296,2),"")</f>
        <v>Florianópolis</v>
      </c>
      <c r="F1184" s="184" t="str">
        <f>IFERROR(VLOOKUP(E1184,Mun_SC!$D$1:$E$21,2,0),"")</f>
        <v>Miranda</v>
      </c>
      <c r="G1184" s="184" t="s">
        <v>1051</v>
      </c>
      <c r="H1184" s="184" t="s">
        <v>1052</v>
      </c>
      <c r="I1184" s="211" t="s">
        <v>405</v>
      </c>
      <c r="J1184" s="184">
        <v>100</v>
      </c>
      <c r="K1184" s="239">
        <f>IFERROR(VLOOKUP(I1184,ARP!$A$3:$D$31,4,0),"")</f>
        <v>434.8</v>
      </c>
      <c r="L1184" s="247">
        <f t="shared" si="3"/>
        <v>43480</v>
      </c>
      <c r="M1184" s="218" t="s">
        <v>378</v>
      </c>
      <c r="N1184" s="203">
        <v>44896</v>
      </c>
      <c r="O1184" s="211"/>
    </row>
    <row r="1185" spans="1:15" ht="13.8" hidden="1" outlineLevel="1">
      <c r="A1185" s="33">
        <v>1220</v>
      </c>
      <c r="B1185" s="186" t="s">
        <v>29</v>
      </c>
      <c r="C1185" s="215">
        <v>44896</v>
      </c>
      <c r="D1185" s="186" t="s">
        <v>1013</v>
      </c>
      <c r="E1185" s="186" t="str">
        <f>IF(B1185&lt;&gt;"",VLOOKUP(B1185,Mun_SC!$A$1:$B$296,2),"")</f>
        <v>Florianópolis</v>
      </c>
      <c r="F1185" s="186" t="str">
        <f>IFERROR(VLOOKUP(E1185,Mun_SC!$D$1:$E$21,2,0),"")</f>
        <v>Miranda</v>
      </c>
      <c r="G1185" s="186" t="s">
        <v>1051</v>
      </c>
      <c r="H1185" s="186" t="s">
        <v>1052</v>
      </c>
      <c r="I1185" s="212" t="s">
        <v>402</v>
      </c>
      <c r="J1185" s="186">
        <v>100</v>
      </c>
      <c r="K1185" s="239">
        <f>IFERROR(VLOOKUP(I1185,ARP!$A$3:$D$31,4,0),"")</f>
        <v>152.49</v>
      </c>
      <c r="L1185" s="247">
        <f t="shared" si="3"/>
        <v>15249</v>
      </c>
      <c r="M1185" s="218" t="s">
        <v>378</v>
      </c>
      <c r="N1185" s="200">
        <v>44896</v>
      </c>
      <c r="O1185" s="212"/>
    </row>
    <row r="1186" spans="1:15" ht="13.8" hidden="1" outlineLevel="1">
      <c r="A1186" s="22">
        <v>1221</v>
      </c>
      <c r="B1186" s="184" t="s">
        <v>29</v>
      </c>
      <c r="C1186" s="213">
        <v>44896</v>
      </c>
      <c r="D1186" s="184" t="s">
        <v>1013</v>
      </c>
      <c r="E1186" s="184" t="str">
        <f>IF(B1186&lt;&gt;"",VLOOKUP(B1186,Mun_SC!$A$1:$B$296,2),"")</f>
        <v>Florianópolis</v>
      </c>
      <c r="F1186" s="184" t="str">
        <f>IFERROR(VLOOKUP(E1186,Mun_SC!$D$1:$E$21,2,0),"")</f>
        <v>Miranda</v>
      </c>
      <c r="G1186" s="184" t="s">
        <v>1051</v>
      </c>
      <c r="H1186" s="184" t="s">
        <v>1052</v>
      </c>
      <c r="I1186" s="211" t="s">
        <v>406</v>
      </c>
      <c r="J1186" s="184">
        <v>100</v>
      </c>
      <c r="K1186" s="239">
        <f>IFERROR(VLOOKUP(I1186,ARP!$A$3:$D$31,4,0),"")</f>
        <v>173.6</v>
      </c>
      <c r="L1186" s="247">
        <f t="shared" si="3"/>
        <v>17360</v>
      </c>
      <c r="M1186" s="218" t="s">
        <v>378</v>
      </c>
      <c r="N1186" s="203">
        <v>44896</v>
      </c>
      <c r="O1186" s="211"/>
    </row>
    <row r="1187" spans="1:15" ht="13.8" hidden="1" outlineLevel="1">
      <c r="A1187" s="33">
        <v>1222</v>
      </c>
      <c r="B1187" s="186" t="s">
        <v>163</v>
      </c>
      <c r="C1187" s="215">
        <v>44896</v>
      </c>
      <c r="D1187" s="186" t="s">
        <v>1013</v>
      </c>
      <c r="E1187" s="186" t="str">
        <f>IF(B1187&lt;&gt;"",VLOOKUP(B1187,Mun_SC!$A$1:$B$296,2),"")</f>
        <v>Tubarão</v>
      </c>
      <c r="F1187" s="186" t="str">
        <f>IFERROR(VLOOKUP(E1187,Mun_SC!$D$1:$E$21,2,0),"")</f>
        <v>Anderson</v>
      </c>
      <c r="G1187" s="186" t="s">
        <v>1053</v>
      </c>
      <c r="H1187" s="186" t="s">
        <v>1052</v>
      </c>
      <c r="I1187" s="212" t="s">
        <v>424</v>
      </c>
      <c r="J1187" s="186">
        <v>10</v>
      </c>
      <c r="K1187" s="239">
        <f>IFERROR(VLOOKUP(I1187,ARP!$A$3:$D$31,4,0),"")</f>
        <v>24.49</v>
      </c>
      <c r="L1187" s="247">
        <f t="shared" si="3"/>
        <v>244.89999999999998</v>
      </c>
      <c r="M1187" s="218" t="s">
        <v>378</v>
      </c>
      <c r="N1187" s="200">
        <v>44896</v>
      </c>
      <c r="O1187" s="212"/>
    </row>
    <row r="1188" spans="1:15" ht="13.8" hidden="1" outlineLevel="1">
      <c r="A1188" s="22">
        <v>1223</v>
      </c>
      <c r="B1188" s="184" t="s">
        <v>163</v>
      </c>
      <c r="C1188" s="213">
        <v>44896</v>
      </c>
      <c r="D1188" s="184" t="s">
        <v>1013</v>
      </c>
      <c r="E1188" s="184" t="str">
        <f>IF(B1188&lt;&gt;"",VLOOKUP(B1188,Mun_SC!$A$1:$B$296,2),"")</f>
        <v>Tubarão</v>
      </c>
      <c r="F1188" s="184" t="str">
        <f>IFERROR(VLOOKUP(E1188,Mun_SC!$D$1:$E$21,2,0),"")</f>
        <v>Anderson</v>
      </c>
      <c r="G1188" s="184" t="s">
        <v>1053</v>
      </c>
      <c r="H1188" s="184" t="s">
        <v>1054</v>
      </c>
      <c r="I1188" s="211" t="s">
        <v>427</v>
      </c>
      <c r="J1188" s="184">
        <v>120</v>
      </c>
      <c r="K1188" s="239">
        <f>IFERROR(VLOOKUP(I1188,ARP!$A$3:$D$31,4,0),"")</f>
        <v>115.05</v>
      </c>
      <c r="L1188" s="247">
        <f t="shared" si="3"/>
        <v>13806</v>
      </c>
      <c r="M1188" s="218" t="s">
        <v>378</v>
      </c>
      <c r="N1188" s="203">
        <v>44896</v>
      </c>
      <c r="O1188" s="211"/>
    </row>
    <row r="1189" spans="1:15" ht="13.8" hidden="1" outlineLevel="1">
      <c r="A1189" s="33">
        <v>1224</v>
      </c>
      <c r="B1189" s="186" t="s">
        <v>163</v>
      </c>
      <c r="C1189" s="215">
        <v>44896</v>
      </c>
      <c r="D1189" s="186" t="s">
        <v>1013</v>
      </c>
      <c r="E1189" s="186" t="str">
        <f>IF(B1189&lt;&gt;"",VLOOKUP(B1189,Mun_SC!$A$1:$B$296,2),"")</f>
        <v>Tubarão</v>
      </c>
      <c r="F1189" s="186" t="str">
        <f>IFERROR(VLOOKUP(E1189,Mun_SC!$D$1:$E$21,2,0),"")</f>
        <v>Anderson</v>
      </c>
      <c r="G1189" s="186" t="s">
        <v>1053</v>
      </c>
      <c r="H1189" s="186" t="s">
        <v>1054</v>
      </c>
      <c r="I1189" s="212" t="s">
        <v>429</v>
      </c>
      <c r="J1189" s="186">
        <v>120</v>
      </c>
      <c r="K1189" s="239">
        <f>IFERROR(VLOOKUP(I1189,ARP!$A$3:$D$31,4,0),"")</f>
        <v>9.8000000000000007</v>
      </c>
      <c r="L1189" s="247">
        <f t="shared" si="3"/>
        <v>1176</v>
      </c>
      <c r="M1189" s="218" t="s">
        <v>378</v>
      </c>
      <c r="N1189" s="200">
        <v>44896</v>
      </c>
      <c r="O1189" s="212"/>
    </row>
    <row r="1190" spans="1:15" ht="13.8" hidden="1" outlineLevel="1">
      <c r="A1190" s="22">
        <v>1225</v>
      </c>
      <c r="B1190" s="184" t="s">
        <v>163</v>
      </c>
      <c r="C1190" s="213">
        <v>44896</v>
      </c>
      <c r="D1190" s="184" t="s">
        <v>1013</v>
      </c>
      <c r="E1190" s="184" t="str">
        <f>IF(B1190&lt;&gt;"",VLOOKUP(B1190,Mun_SC!$A$1:$B$296,2),"")</f>
        <v>Tubarão</v>
      </c>
      <c r="F1190" s="184" t="str">
        <f>IFERROR(VLOOKUP(E1190,Mun_SC!$D$1:$E$21,2,0),"")</f>
        <v>Anderson</v>
      </c>
      <c r="G1190" s="184" t="s">
        <v>1053</v>
      </c>
      <c r="H1190" s="184" t="s">
        <v>1054</v>
      </c>
      <c r="I1190" s="211" t="s">
        <v>431</v>
      </c>
      <c r="J1190" s="184">
        <v>90</v>
      </c>
      <c r="K1190" s="239">
        <f>IFERROR(VLOOKUP(I1190,ARP!$A$3:$D$31,4,0),"")</f>
        <v>45.39</v>
      </c>
      <c r="L1190" s="247">
        <f t="shared" si="3"/>
        <v>4085.1</v>
      </c>
      <c r="M1190" s="218" t="s">
        <v>378</v>
      </c>
      <c r="N1190" s="203">
        <v>44896</v>
      </c>
      <c r="O1190" s="211"/>
    </row>
    <row r="1191" spans="1:15" ht="13.8" hidden="1" outlineLevel="1">
      <c r="A1191" s="33">
        <v>1226</v>
      </c>
      <c r="B1191" s="186" t="s">
        <v>163</v>
      </c>
      <c r="C1191" s="215">
        <v>44896</v>
      </c>
      <c r="D1191" s="186" t="s">
        <v>1013</v>
      </c>
      <c r="E1191" s="186" t="str">
        <f>IF(B1191&lt;&gt;"",VLOOKUP(B1191,Mun_SC!$A$1:$B$296,2),"")</f>
        <v>Tubarão</v>
      </c>
      <c r="F1191" s="186" t="str">
        <f>IFERROR(VLOOKUP(E1191,Mun_SC!$D$1:$E$21,2,0),"")</f>
        <v>Anderson</v>
      </c>
      <c r="G1191" s="186" t="s">
        <v>1053</v>
      </c>
      <c r="H1191" s="186" t="s">
        <v>1054</v>
      </c>
      <c r="I1191" s="212" t="s">
        <v>404</v>
      </c>
      <c r="J1191" s="186">
        <v>80</v>
      </c>
      <c r="K1191" s="239">
        <f>IFERROR(VLOOKUP(I1191,ARP!$A$3:$D$31,4,0),"")</f>
        <v>259.7</v>
      </c>
      <c r="L1191" s="247">
        <f t="shared" si="3"/>
        <v>20776</v>
      </c>
      <c r="M1191" s="218" t="s">
        <v>378</v>
      </c>
      <c r="N1191" s="200">
        <v>44896</v>
      </c>
      <c r="O1191" s="212"/>
    </row>
    <row r="1192" spans="1:15" ht="13.8" hidden="1" outlineLevel="1">
      <c r="A1192" s="22">
        <v>1227</v>
      </c>
      <c r="B1192" s="184" t="s">
        <v>163</v>
      </c>
      <c r="C1192" s="213">
        <v>44896</v>
      </c>
      <c r="D1192" s="184" t="s">
        <v>1013</v>
      </c>
      <c r="E1192" s="184" t="str">
        <f>IF(B1192&lt;&gt;"",VLOOKUP(B1192,Mun_SC!$A$1:$B$296,2),"")</f>
        <v>Tubarão</v>
      </c>
      <c r="F1192" s="184" t="str">
        <f>IFERROR(VLOOKUP(E1192,Mun_SC!$D$1:$E$21,2,0),"")</f>
        <v>Anderson</v>
      </c>
      <c r="G1192" s="184" t="s">
        <v>1053</v>
      </c>
      <c r="H1192" s="184" t="s">
        <v>1054</v>
      </c>
      <c r="I1192" s="211" t="s">
        <v>405</v>
      </c>
      <c r="J1192" s="184">
        <v>40</v>
      </c>
      <c r="K1192" s="239">
        <f>IFERROR(VLOOKUP(I1192,ARP!$A$3:$D$31,4,0),"")</f>
        <v>434.8</v>
      </c>
      <c r="L1192" s="247">
        <f t="shared" si="3"/>
        <v>17392</v>
      </c>
      <c r="M1192" s="218" t="s">
        <v>378</v>
      </c>
      <c r="N1192" s="203">
        <v>44896</v>
      </c>
      <c r="O1192" s="211"/>
    </row>
    <row r="1193" spans="1:15" ht="13.8" hidden="1" outlineLevel="1">
      <c r="A1193" s="33">
        <v>1228</v>
      </c>
      <c r="B1193" s="186" t="s">
        <v>163</v>
      </c>
      <c r="C1193" s="215">
        <v>44896</v>
      </c>
      <c r="D1193" s="186" t="s">
        <v>1013</v>
      </c>
      <c r="E1193" s="186" t="str">
        <f>IF(B1193&lt;&gt;"",VLOOKUP(B1193,Mun_SC!$A$1:$B$296,2),"")</f>
        <v>Tubarão</v>
      </c>
      <c r="F1193" s="186" t="str">
        <f>IFERROR(VLOOKUP(E1193,Mun_SC!$D$1:$E$21,2,0),"")</f>
        <v>Anderson</v>
      </c>
      <c r="G1193" s="186" t="s">
        <v>1053</v>
      </c>
      <c r="H1193" s="186" t="s">
        <v>1054</v>
      </c>
      <c r="I1193" s="212" t="s">
        <v>402</v>
      </c>
      <c r="J1193" s="186">
        <v>80</v>
      </c>
      <c r="K1193" s="239">
        <f>IFERROR(VLOOKUP(I1193,ARP!$A$3:$D$31,4,0),"")</f>
        <v>152.49</v>
      </c>
      <c r="L1193" s="247">
        <f t="shared" si="3"/>
        <v>12199.2</v>
      </c>
      <c r="M1193" s="218" t="s">
        <v>378</v>
      </c>
      <c r="N1193" s="200">
        <v>44896</v>
      </c>
      <c r="O1193" s="212"/>
    </row>
    <row r="1194" spans="1:15" ht="13.8" hidden="1" outlineLevel="1">
      <c r="A1194" s="22">
        <v>1229</v>
      </c>
      <c r="B1194" s="184" t="s">
        <v>163</v>
      </c>
      <c r="C1194" s="213">
        <v>44896</v>
      </c>
      <c r="D1194" s="184" t="s">
        <v>1013</v>
      </c>
      <c r="E1194" s="184" t="str">
        <f>IF(B1194&lt;&gt;"",VLOOKUP(B1194,Mun_SC!$A$1:$B$296,2),"")</f>
        <v>Tubarão</v>
      </c>
      <c r="F1194" s="184" t="str">
        <f>IFERROR(VLOOKUP(E1194,Mun_SC!$D$1:$E$21,2,0),"")</f>
        <v>Anderson</v>
      </c>
      <c r="G1194" s="184" t="s">
        <v>1053</v>
      </c>
      <c r="H1194" s="184" t="s">
        <v>1054</v>
      </c>
      <c r="I1194" s="211" t="s">
        <v>406</v>
      </c>
      <c r="J1194" s="184">
        <v>40</v>
      </c>
      <c r="K1194" s="239">
        <f>IFERROR(VLOOKUP(I1194,ARP!$A$3:$D$31,4,0),"")</f>
        <v>173.6</v>
      </c>
      <c r="L1194" s="247">
        <f t="shared" si="3"/>
        <v>6944</v>
      </c>
      <c r="M1194" s="218" t="s">
        <v>378</v>
      </c>
      <c r="N1194" s="203">
        <v>44896</v>
      </c>
      <c r="O1194" s="211"/>
    </row>
    <row r="1195" spans="1:15" ht="13.8" hidden="1" outlineLevel="1">
      <c r="A1195" s="33">
        <v>1230</v>
      </c>
      <c r="B1195" s="186" t="s">
        <v>299</v>
      </c>
      <c r="C1195" s="215">
        <v>44896</v>
      </c>
      <c r="D1195" s="186" t="s">
        <v>1013</v>
      </c>
      <c r="E1195" s="186" t="str">
        <f>IF(B1195&lt;&gt;"",VLOOKUP(B1195,Mun_SC!$A$1:$B$296,2),"")</f>
        <v>Florianópolis</v>
      </c>
      <c r="F1195" s="186" t="str">
        <f>IFERROR(VLOOKUP(E1195,Mun_SC!$D$1:$E$21,2,0),"")</f>
        <v>Miranda</v>
      </c>
      <c r="G1195" s="186" t="s">
        <v>1055</v>
      </c>
      <c r="H1195" s="186" t="s">
        <v>1056</v>
      </c>
      <c r="I1195" s="212" t="s">
        <v>424</v>
      </c>
      <c r="J1195" s="186">
        <v>500</v>
      </c>
      <c r="K1195" s="239">
        <f>IFERROR(VLOOKUP(I1195,ARP!$A$3:$D$31,4,0),"")</f>
        <v>24.49</v>
      </c>
      <c r="L1195" s="247">
        <f t="shared" si="3"/>
        <v>12245</v>
      </c>
      <c r="M1195" s="218" t="s">
        <v>378</v>
      </c>
      <c r="N1195" s="200">
        <v>44896</v>
      </c>
      <c r="O1195" s="212"/>
    </row>
    <row r="1196" spans="1:15" ht="13.8" hidden="1" outlineLevel="1">
      <c r="A1196" s="22">
        <v>1231</v>
      </c>
      <c r="B1196" s="184" t="s">
        <v>299</v>
      </c>
      <c r="C1196" s="213">
        <v>44896</v>
      </c>
      <c r="D1196" s="184" t="s">
        <v>1013</v>
      </c>
      <c r="E1196" s="184" t="str">
        <f>IF(B1196&lt;&gt;"",VLOOKUP(B1196,Mun_SC!$A$1:$B$296,2),"")</f>
        <v>Florianópolis</v>
      </c>
      <c r="F1196" s="184" t="str">
        <f>IFERROR(VLOOKUP(E1196,Mun_SC!$D$1:$E$21,2,0),"")</f>
        <v>Miranda</v>
      </c>
      <c r="G1196" s="184" t="s">
        <v>1055</v>
      </c>
      <c r="H1196" s="184" t="s">
        <v>1056</v>
      </c>
      <c r="I1196" s="211" t="s">
        <v>427</v>
      </c>
      <c r="J1196" s="184">
        <v>200</v>
      </c>
      <c r="K1196" s="239">
        <f>IFERROR(VLOOKUP(I1196,ARP!$A$3:$D$31,4,0),"")</f>
        <v>115.05</v>
      </c>
      <c r="L1196" s="247">
        <f t="shared" si="3"/>
        <v>23010</v>
      </c>
      <c r="M1196" s="218" t="s">
        <v>378</v>
      </c>
      <c r="N1196" s="203">
        <v>44896</v>
      </c>
      <c r="O1196" s="211"/>
    </row>
    <row r="1197" spans="1:15" ht="13.8" hidden="1" outlineLevel="1">
      <c r="A1197" s="33">
        <v>1232</v>
      </c>
      <c r="B1197" s="186" t="s">
        <v>299</v>
      </c>
      <c r="C1197" s="215">
        <v>44896</v>
      </c>
      <c r="D1197" s="186" t="s">
        <v>1013</v>
      </c>
      <c r="E1197" s="186" t="str">
        <f>IF(B1197&lt;&gt;"",VLOOKUP(B1197,Mun_SC!$A$1:$B$296,2),"")</f>
        <v>Florianópolis</v>
      </c>
      <c r="F1197" s="186" t="str">
        <f>IFERROR(VLOOKUP(E1197,Mun_SC!$D$1:$E$21,2,0),"")</f>
        <v>Miranda</v>
      </c>
      <c r="G1197" s="186" t="s">
        <v>1055</v>
      </c>
      <c r="H1197" s="186" t="s">
        <v>1056</v>
      </c>
      <c r="I1197" s="212" t="s">
        <v>429</v>
      </c>
      <c r="J1197" s="186">
        <v>300</v>
      </c>
      <c r="K1197" s="239">
        <f>IFERROR(VLOOKUP(I1197,ARP!$A$3:$D$31,4,0),"")</f>
        <v>9.8000000000000007</v>
      </c>
      <c r="L1197" s="247">
        <f t="shared" si="3"/>
        <v>2940</v>
      </c>
      <c r="M1197" s="218" t="s">
        <v>378</v>
      </c>
      <c r="N1197" s="200">
        <v>44896</v>
      </c>
      <c r="O1197" s="212"/>
    </row>
    <row r="1198" spans="1:15" ht="13.8" hidden="1" outlineLevel="1">
      <c r="A1198" s="22">
        <v>1233</v>
      </c>
      <c r="B1198" s="184" t="s">
        <v>299</v>
      </c>
      <c r="C1198" s="213">
        <v>44896</v>
      </c>
      <c r="D1198" s="184" t="s">
        <v>1013</v>
      </c>
      <c r="E1198" s="184" t="str">
        <f>IF(B1198&lt;&gt;"",VLOOKUP(B1198,Mun_SC!$A$1:$B$296,2),"")</f>
        <v>Florianópolis</v>
      </c>
      <c r="F1198" s="184" t="str">
        <f>IFERROR(VLOOKUP(E1198,Mun_SC!$D$1:$E$21,2,0),"")</f>
        <v>Miranda</v>
      </c>
      <c r="G1198" s="184" t="s">
        <v>1055</v>
      </c>
      <c r="H1198" s="184" t="s">
        <v>1056</v>
      </c>
      <c r="I1198" s="211" t="s">
        <v>431</v>
      </c>
      <c r="J1198" s="184">
        <v>200</v>
      </c>
      <c r="K1198" s="239">
        <f>IFERROR(VLOOKUP(I1198,ARP!$A$3:$D$31,4,0),"")</f>
        <v>45.39</v>
      </c>
      <c r="L1198" s="247">
        <f t="shared" si="3"/>
        <v>9078</v>
      </c>
      <c r="M1198" s="218" t="s">
        <v>378</v>
      </c>
      <c r="N1198" s="203">
        <v>44896</v>
      </c>
      <c r="O1198" s="211"/>
    </row>
    <row r="1199" spans="1:15" ht="13.8" hidden="1" outlineLevel="1">
      <c r="A1199" s="33">
        <v>1234</v>
      </c>
      <c r="B1199" s="186" t="s">
        <v>299</v>
      </c>
      <c r="C1199" s="215">
        <v>44896</v>
      </c>
      <c r="D1199" s="186" t="s">
        <v>1013</v>
      </c>
      <c r="E1199" s="186" t="str">
        <f>IF(B1199&lt;&gt;"",VLOOKUP(B1199,Mun_SC!$A$1:$B$296,2),"")</f>
        <v>Florianópolis</v>
      </c>
      <c r="F1199" s="186" t="str">
        <f>IFERROR(VLOOKUP(E1199,Mun_SC!$D$1:$E$21,2,0),"")</f>
        <v>Miranda</v>
      </c>
      <c r="G1199" s="186" t="s">
        <v>1055</v>
      </c>
      <c r="H1199" s="186" t="s">
        <v>1056</v>
      </c>
      <c r="I1199" s="212" t="s">
        <v>404</v>
      </c>
      <c r="J1199" s="186">
        <v>200</v>
      </c>
      <c r="K1199" s="239">
        <f>IFERROR(VLOOKUP(I1199,ARP!$A$3:$D$31,4,0),"")</f>
        <v>259.7</v>
      </c>
      <c r="L1199" s="247">
        <f t="shared" si="3"/>
        <v>51940</v>
      </c>
      <c r="M1199" s="218" t="s">
        <v>378</v>
      </c>
      <c r="N1199" s="200">
        <v>44896</v>
      </c>
      <c r="O1199" s="212"/>
    </row>
    <row r="1200" spans="1:15" ht="13.8" hidden="1" outlineLevel="1">
      <c r="A1200" s="22">
        <v>1235</v>
      </c>
      <c r="B1200" s="184" t="s">
        <v>299</v>
      </c>
      <c r="C1200" s="213">
        <v>44896</v>
      </c>
      <c r="D1200" s="184" t="s">
        <v>1013</v>
      </c>
      <c r="E1200" s="184" t="str">
        <f>IF(B1200&lt;&gt;"",VLOOKUP(B1200,Mun_SC!$A$1:$B$296,2),"")</f>
        <v>Florianópolis</v>
      </c>
      <c r="F1200" s="184" t="str">
        <f>IFERROR(VLOOKUP(E1200,Mun_SC!$D$1:$E$21,2,0),"")</f>
        <v>Miranda</v>
      </c>
      <c r="G1200" s="184" t="s">
        <v>1055</v>
      </c>
      <c r="H1200" s="184" t="s">
        <v>1056</v>
      </c>
      <c r="I1200" s="211" t="s">
        <v>405</v>
      </c>
      <c r="J1200" s="184">
        <v>40</v>
      </c>
      <c r="K1200" s="239">
        <f>IFERROR(VLOOKUP(I1200,ARP!$A$3:$D$31,4,0),"")</f>
        <v>434.8</v>
      </c>
      <c r="L1200" s="247">
        <f t="shared" si="3"/>
        <v>17392</v>
      </c>
      <c r="M1200" s="218" t="s">
        <v>378</v>
      </c>
      <c r="N1200" s="203">
        <v>44896</v>
      </c>
      <c r="O1200" s="211"/>
    </row>
    <row r="1201" spans="1:15" ht="13.8" hidden="1" outlineLevel="1">
      <c r="A1201" s="33">
        <v>1236</v>
      </c>
      <c r="B1201" s="186" t="s">
        <v>299</v>
      </c>
      <c r="C1201" s="215">
        <v>44896</v>
      </c>
      <c r="D1201" s="186" t="s">
        <v>1013</v>
      </c>
      <c r="E1201" s="186" t="str">
        <f>IF(B1201&lt;&gt;"",VLOOKUP(B1201,Mun_SC!$A$1:$B$296,2),"")</f>
        <v>Florianópolis</v>
      </c>
      <c r="F1201" s="186" t="str">
        <f>IFERROR(VLOOKUP(E1201,Mun_SC!$D$1:$E$21,2,0),"")</f>
        <v>Miranda</v>
      </c>
      <c r="G1201" s="186" t="s">
        <v>1055</v>
      </c>
      <c r="H1201" s="186" t="s">
        <v>1056</v>
      </c>
      <c r="I1201" s="212" t="s">
        <v>402</v>
      </c>
      <c r="J1201" s="186">
        <v>200</v>
      </c>
      <c r="K1201" s="239">
        <f>IFERROR(VLOOKUP(I1201,ARP!$A$3:$D$31,4,0),"")</f>
        <v>152.49</v>
      </c>
      <c r="L1201" s="247">
        <f t="shared" si="3"/>
        <v>30498</v>
      </c>
      <c r="M1201" s="218" t="s">
        <v>378</v>
      </c>
      <c r="N1201" s="200">
        <v>44896</v>
      </c>
      <c r="O1201" s="212"/>
    </row>
    <row r="1202" spans="1:15" ht="13.8" hidden="1" outlineLevel="1">
      <c r="A1202" s="22">
        <v>1237</v>
      </c>
      <c r="B1202" s="184" t="s">
        <v>299</v>
      </c>
      <c r="C1202" s="213">
        <v>44896</v>
      </c>
      <c r="D1202" s="184" t="s">
        <v>1013</v>
      </c>
      <c r="E1202" s="184" t="str">
        <f>IF(B1202&lt;&gt;"",VLOOKUP(B1202,Mun_SC!$A$1:$B$296,2),"")</f>
        <v>Florianópolis</v>
      </c>
      <c r="F1202" s="184" t="str">
        <f>IFERROR(VLOOKUP(E1202,Mun_SC!$D$1:$E$21,2,0),"")</f>
        <v>Miranda</v>
      </c>
      <c r="G1202" s="184" t="s">
        <v>1055</v>
      </c>
      <c r="H1202" s="184" t="s">
        <v>1056</v>
      </c>
      <c r="I1202" s="211" t="s">
        <v>406</v>
      </c>
      <c r="J1202" s="184">
        <v>40</v>
      </c>
      <c r="K1202" s="239">
        <f>IFERROR(VLOOKUP(I1202,ARP!$A$3:$D$31,4,0),"")</f>
        <v>173.6</v>
      </c>
      <c r="L1202" s="247">
        <f t="shared" si="3"/>
        <v>6944</v>
      </c>
      <c r="M1202" s="218" t="s">
        <v>378</v>
      </c>
      <c r="N1202" s="203">
        <v>44896</v>
      </c>
      <c r="O1202" s="211"/>
    </row>
    <row r="1203" spans="1:15" ht="13.8" hidden="1" outlineLevel="1">
      <c r="A1203" s="33">
        <v>1238</v>
      </c>
      <c r="B1203" s="186" t="s">
        <v>44</v>
      </c>
      <c r="C1203" s="215">
        <v>44896</v>
      </c>
      <c r="D1203" s="186" t="s">
        <v>1013</v>
      </c>
      <c r="E1203" s="186" t="str">
        <f>IF(B1203&lt;&gt;"",VLOOKUP(B1203,Mun_SC!$A$1:$B$296,2),"")</f>
        <v>Florianópolis</v>
      </c>
      <c r="F1203" s="186" t="str">
        <f>IFERROR(VLOOKUP(E1203,Mun_SC!$D$1:$E$21,2,0),"")</f>
        <v>Miranda</v>
      </c>
      <c r="G1203" s="186" t="s">
        <v>1057</v>
      </c>
      <c r="H1203" s="186" t="s">
        <v>1058</v>
      </c>
      <c r="I1203" s="212" t="s">
        <v>424</v>
      </c>
      <c r="J1203" s="186">
        <v>125</v>
      </c>
      <c r="K1203" s="239">
        <f>IFERROR(VLOOKUP(I1203,ARP!$A$3:$D$31,4,0),"")</f>
        <v>24.49</v>
      </c>
      <c r="L1203" s="247">
        <f t="shared" si="3"/>
        <v>3061.25</v>
      </c>
      <c r="M1203" s="218" t="s">
        <v>378</v>
      </c>
      <c r="N1203" s="200">
        <v>44896</v>
      </c>
      <c r="O1203" s="212"/>
    </row>
    <row r="1204" spans="1:15" ht="13.8" hidden="1" outlineLevel="1">
      <c r="A1204" s="22">
        <v>1239</v>
      </c>
      <c r="B1204" s="184" t="s">
        <v>44</v>
      </c>
      <c r="C1204" s="213">
        <v>44896</v>
      </c>
      <c r="D1204" s="184" t="s">
        <v>1013</v>
      </c>
      <c r="E1204" s="184" t="str">
        <f>IF(B1204&lt;&gt;"",VLOOKUP(B1204,Mun_SC!$A$1:$B$296,2),"")</f>
        <v>Florianópolis</v>
      </c>
      <c r="F1204" s="184" t="str">
        <f>IFERROR(VLOOKUP(E1204,Mun_SC!$D$1:$E$21,2,0),"")</f>
        <v>Miranda</v>
      </c>
      <c r="G1204" s="184" t="s">
        <v>1057</v>
      </c>
      <c r="H1204" s="184" t="s">
        <v>1059</v>
      </c>
      <c r="I1204" s="211" t="s">
        <v>427</v>
      </c>
      <c r="J1204" s="184">
        <v>500</v>
      </c>
      <c r="K1204" s="239">
        <f>IFERROR(VLOOKUP(I1204,ARP!$A$3:$D$31,4,0),"")</f>
        <v>115.05</v>
      </c>
      <c r="L1204" s="247">
        <f t="shared" si="3"/>
        <v>57525</v>
      </c>
      <c r="M1204" s="218" t="s">
        <v>378</v>
      </c>
      <c r="N1204" s="203">
        <v>44896</v>
      </c>
      <c r="O1204" s="211"/>
    </row>
    <row r="1205" spans="1:15" ht="13.8" hidden="1" outlineLevel="1">
      <c r="A1205" s="33">
        <v>1240</v>
      </c>
      <c r="B1205" s="186" t="s">
        <v>44</v>
      </c>
      <c r="C1205" s="215">
        <v>44896</v>
      </c>
      <c r="D1205" s="186" t="s">
        <v>1013</v>
      </c>
      <c r="E1205" s="186" t="str">
        <f>IF(B1205&lt;&gt;"",VLOOKUP(B1205,Mun_SC!$A$1:$B$296,2),"")</f>
        <v>Florianópolis</v>
      </c>
      <c r="F1205" s="186" t="str">
        <f>IFERROR(VLOOKUP(E1205,Mun_SC!$D$1:$E$21,2,0),"")</f>
        <v>Miranda</v>
      </c>
      <c r="G1205" s="186" t="s">
        <v>1057</v>
      </c>
      <c r="H1205" s="186" t="s">
        <v>1059</v>
      </c>
      <c r="I1205" s="212" t="s">
        <v>429</v>
      </c>
      <c r="J1205" s="186">
        <v>300</v>
      </c>
      <c r="K1205" s="239">
        <f>IFERROR(VLOOKUP(I1205,ARP!$A$3:$D$31,4,0),"")</f>
        <v>9.8000000000000007</v>
      </c>
      <c r="L1205" s="247">
        <f t="shared" si="3"/>
        <v>2940</v>
      </c>
      <c r="M1205" s="218" t="s">
        <v>378</v>
      </c>
      <c r="N1205" s="200">
        <v>44896</v>
      </c>
      <c r="O1205" s="212"/>
    </row>
    <row r="1206" spans="1:15" ht="13.8" hidden="1" outlineLevel="1">
      <c r="A1206" s="22">
        <v>1241</v>
      </c>
      <c r="B1206" s="184" t="s">
        <v>44</v>
      </c>
      <c r="C1206" s="213">
        <v>44896</v>
      </c>
      <c r="D1206" s="184" t="s">
        <v>1013</v>
      </c>
      <c r="E1206" s="184" t="str">
        <f>IF(B1206&lt;&gt;"",VLOOKUP(B1206,Mun_SC!$A$1:$B$296,2),"")</f>
        <v>Florianópolis</v>
      </c>
      <c r="F1206" s="184" t="str">
        <f>IFERROR(VLOOKUP(E1206,Mun_SC!$D$1:$E$21,2,0),"")</f>
        <v>Miranda</v>
      </c>
      <c r="G1206" s="184" t="s">
        <v>1057</v>
      </c>
      <c r="H1206" s="184" t="s">
        <v>1059</v>
      </c>
      <c r="I1206" s="211" t="s">
        <v>431</v>
      </c>
      <c r="J1206" s="184">
        <v>300</v>
      </c>
      <c r="K1206" s="239">
        <f>IFERROR(VLOOKUP(I1206,ARP!$A$3:$D$31,4,0),"")</f>
        <v>45.39</v>
      </c>
      <c r="L1206" s="247">
        <f t="shared" si="3"/>
        <v>13617</v>
      </c>
      <c r="M1206" s="218" t="s">
        <v>378</v>
      </c>
      <c r="N1206" s="203">
        <v>44896</v>
      </c>
      <c r="O1206" s="211"/>
    </row>
    <row r="1207" spans="1:15" ht="13.8" hidden="1" outlineLevel="1">
      <c r="A1207" s="33">
        <v>1242</v>
      </c>
      <c r="B1207" s="186" t="s">
        <v>44</v>
      </c>
      <c r="C1207" s="215">
        <v>44896</v>
      </c>
      <c r="D1207" s="186" t="s">
        <v>1013</v>
      </c>
      <c r="E1207" s="186" t="str">
        <f>IF(B1207&lt;&gt;"",VLOOKUP(B1207,Mun_SC!$A$1:$B$296,2),"")</f>
        <v>Florianópolis</v>
      </c>
      <c r="F1207" s="186" t="str">
        <f>IFERROR(VLOOKUP(E1207,Mun_SC!$D$1:$E$21,2,0),"")</f>
        <v>Miranda</v>
      </c>
      <c r="G1207" s="186" t="s">
        <v>1057</v>
      </c>
      <c r="H1207" s="186" t="s">
        <v>1059</v>
      </c>
      <c r="I1207" s="212" t="s">
        <v>404</v>
      </c>
      <c r="J1207" s="186">
        <v>200</v>
      </c>
      <c r="K1207" s="239">
        <f>IFERROR(VLOOKUP(I1207,ARP!$A$3:$D$31,4,0),"")</f>
        <v>259.7</v>
      </c>
      <c r="L1207" s="247">
        <f t="shared" si="3"/>
        <v>51940</v>
      </c>
      <c r="M1207" s="218" t="s">
        <v>378</v>
      </c>
      <c r="N1207" s="200">
        <v>44896</v>
      </c>
      <c r="O1207" s="212"/>
    </row>
    <row r="1208" spans="1:15" ht="13.8" hidden="1" outlineLevel="1">
      <c r="A1208" s="22">
        <v>1243</v>
      </c>
      <c r="B1208" s="184" t="s">
        <v>44</v>
      </c>
      <c r="C1208" s="213">
        <v>44896</v>
      </c>
      <c r="D1208" s="184" t="s">
        <v>1013</v>
      </c>
      <c r="E1208" s="184" t="str">
        <f>IF(B1208&lt;&gt;"",VLOOKUP(B1208,Mun_SC!$A$1:$B$296,2),"")</f>
        <v>Florianópolis</v>
      </c>
      <c r="F1208" s="184" t="str">
        <f>IFERROR(VLOOKUP(E1208,Mun_SC!$D$1:$E$21,2,0),"")</f>
        <v>Miranda</v>
      </c>
      <c r="G1208" s="184" t="s">
        <v>1057</v>
      </c>
      <c r="H1208" s="184" t="s">
        <v>1059</v>
      </c>
      <c r="I1208" s="211" t="s">
        <v>405</v>
      </c>
      <c r="J1208" s="184">
        <v>100</v>
      </c>
      <c r="K1208" s="239">
        <f>IFERROR(VLOOKUP(I1208,ARP!$A$3:$D$31,4,0),"")</f>
        <v>434.8</v>
      </c>
      <c r="L1208" s="247">
        <f t="shared" si="3"/>
        <v>43480</v>
      </c>
      <c r="M1208" s="218" t="s">
        <v>378</v>
      </c>
      <c r="N1208" s="203">
        <v>44896</v>
      </c>
      <c r="O1208" s="211"/>
    </row>
    <row r="1209" spans="1:15" ht="13.8" hidden="1" outlineLevel="1">
      <c r="A1209" s="33">
        <v>1244</v>
      </c>
      <c r="B1209" s="186" t="s">
        <v>44</v>
      </c>
      <c r="C1209" s="215">
        <v>44896</v>
      </c>
      <c r="D1209" s="186" t="s">
        <v>1013</v>
      </c>
      <c r="E1209" s="186" t="str">
        <f>IF(B1209&lt;&gt;"",VLOOKUP(B1209,Mun_SC!$A$1:$B$296,2),"")</f>
        <v>Florianópolis</v>
      </c>
      <c r="F1209" s="186" t="str">
        <f>IFERROR(VLOOKUP(E1209,Mun_SC!$D$1:$E$21,2,0),"")</f>
        <v>Miranda</v>
      </c>
      <c r="G1209" s="186" t="s">
        <v>1057</v>
      </c>
      <c r="H1209" s="186" t="s">
        <v>1059</v>
      </c>
      <c r="I1209" s="212" t="s">
        <v>402</v>
      </c>
      <c r="J1209" s="186">
        <v>200</v>
      </c>
      <c r="K1209" s="239">
        <f>IFERROR(VLOOKUP(I1209,ARP!$A$3:$D$31,4,0),"")</f>
        <v>152.49</v>
      </c>
      <c r="L1209" s="247">
        <f t="shared" si="3"/>
        <v>30498</v>
      </c>
      <c r="M1209" s="218" t="s">
        <v>378</v>
      </c>
      <c r="N1209" s="200">
        <v>44896</v>
      </c>
      <c r="O1209" s="212"/>
    </row>
    <row r="1210" spans="1:15" ht="13.8" hidden="1" outlineLevel="1">
      <c r="A1210" s="22">
        <v>1245</v>
      </c>
      <c r="B1210" s="184" t="s">
        <v>44</v>
      </c>
      <c r="C1210" s="213">
        <v>44896</v>
      </c>
      <c r="D1210" s="184" t="s">
        <v>1013</v>
      </c>
      <c r="E1210" s="184" t="str">
        <f>IF(B1210&lt;&gt;"",VLOOKUP(B1210,Mun_SC!$A$1:$B$296,2),"")</f>
        <v>Florianópolis</v>
      </c>
      <c r="F1210" s="184" t="str">
        <f>IFERROR(VLOOKUP(E1210,Mun_SC!$D$1:$E$21,2,0),"")</f>
        <v>Miranda</v>
      </c>
      <c r="G1210" s="184" t="s">
        <v>1057</v>
      </c>
      <c r="H1210" s="184" t="s">
        <v>1059</v>
      </c>
      <c r="I1210" s="211" t="s">
        <v>406</v>
      </c>
      <c r="J1210" s="184">
        <v>100</v>
      </c>
      <c r="K1210" s="239">
        <f>IFERROR(VLOOKUP(I1210,ARP!$A$3:$D$31,4,0),"")</f>
        <v>173.6</v>
      </c>
      <c r="L1210" s="247">
        <f t="shared" si="3"/>
        <v>17360</v>
      </c>
      <c r="M1210" s="218" t="s">
        <v>378</v>
      </c>
      <c r="N1210" s="203">
        <v>44896</v>
      </c>
      <c r="O1210" s="211"/>
    </row>
    <row r="1211" spans="1:15" ht="13.8" hidden="1" outlineLevel="1">
      <c r="A1211" s="33">
        <v>1246</v>
      </c>
      <c r="B1211" s="186" t="s">
        <v>340</v>
      </c>
      <c r="C1211" s="215">
        <v>44896</v>
      </c>
      <c r="D1211" s="186" t="s">
        <v>1013</v>
      </c>
      <c r="E1211" s="186" t="str">
        <f>IF(B1211&lt;&gt;"",VLOOKUP(B1211,Mun_SC!$A$1:$B$296,2),"")</f>
        <v>Tubarão</v>
      </c>
      <c r="F1211" s="186" t="str">
        <f>IFERROR(VLOOKUP(E1211,Mun_SC!$D$1:$E$21,2,0),"")</f>
        <v>Anderson</v>
      </c>
      <c r="G1211" s="186" t="s">
        <v>1060</v>
      </c>
      <c r="H1211" s="186" t="s">
        <v>1061</v>
      </c>
      <c r="I1211" s="212" t="s">
        <v>427</v>
      </c>
      <c r="J1211" s="186">
        <v>100</v>
      </c>
      <c r="K1211" s="164">
        <f>IFERROR(VLOOKUP(I1211,ARP!$A$3:$D$31,4,0),"")</f>
        <v>115.05</v>
      </c>
      <c r="L1211" s="247">
        <f t="shared" si="3"/>
        <v>11505</v>
      </c>
      <c r="M1211" s="218" t="s">
        <v>378</v>
      </c>
      <c r="N1211" s="200">
        <v>44896</v>
      </c>
      <c r="O1211" s="212"/>
    </row>
    <row r="1212" spans="1:15" ht="13.8" hidden="1" outlineLevel="1">
      <c r="A1212" s="22">
        <v>1247</v>
      </c>
      <c r="B1212" s="184" t="s">
        <v>340</v>
      </c>
      <c r="C1212" s="213">
        <v>44896</v>
      </c>
      <c r="D1212" s="184" t="s">
        <v>1013</v>
      </c>
      <c r="E1212" s="184" t="str">
        <f>IF(B1212&lt;&gt;"",VLOOKUP(B1212,Mun_SC!$A$1:$B$296,2),"")</f>
        <v>Tubarão</v>
      </c>
      <c r="F1212" s="184" t="str">
        <f>IFERROR(VLOOKUP(E1212,Mun_SC!$D$1:$E$21,2,0),"")</f>
        <v>Anderson</v>
      </c>
      <c r="G1212" s="184" t="s">
        <v>1060</v>
      </c>
      <c r="H1212" s="184" t="s">
        <v>1061</v>
      </c>
      <c r="I1212" s="211" t="s">
        <v>429</v>
      </c>
      <c r="J1212" s="184">
        <v>100</v>
      </c>
      <c r="K1212" s="164">
        <f>IFERROR(VLOOKUP(I1212,ARP!$A$3:$D$31,4,0),"")</f>
        <v>9.8000000000000007</v>
      </c>
      <c r="L1212" s="247">
        <f t="shared" si="3"/>
        <v>980.00000000000011</v>
      </c>
      <c r="M1212" s="218" t="s">
        <v>378</v>
      </c>
      <c r="N1212" s="203">
        <v>44896</v>
      </c>
      <c r="O1212" s="211"/>
    </row>
    <row r="1213" spans="1:15" ht="13.8" hidden="1" outlineLevel="1">
      <c r="A1213" s="33">
        <v>1248</v>
      </c>
      <c r="B1213" s="186" t="s">
        <v>340</v>
      </c>
      <c r="C1213" s="215">
        <v>44896</v>
      </c>
      <c r="D1213" s="186" t="s">
        <v>1013</v>
      </c>
      <c r="E1213" s="186" t="str">
        <f>IF(B1213&lt;&gt;"",VLOOKUP(B1213,Mun_SC!$A$1:$B$296,2),"")</f>
        <v>Tubarão</v>
      </c>
      <c r="F1213" s="186" t="str">
        <f>IFERROR(VLOOKUP(E1213,Mun_SC!$D$1:$E$21,2,0),"")</f>
        <v>Anderson</v>
      </c>
      <c r="G1213" s="186" t="s">
        <v>1060</v>
      </c>
      <c r="H1213" s="186" t="s">
        <v>1061</v>
      </c>
      <c r="I1213" s="212" t="s">
        <v>431</v>
      </c>
      <c r="J1213" s="186">
        <v>100</v>
      </c>
      <c r="K1213" s="164">
        <f>IFERROR(VLOOKUP(I1213,ARP!$A$3:$D$31,4,0),"")</f>
        <v>45.39</v>
      </c>
      <c r="L1213" s="247">
        <f t="shared" si="3"/>
        <v>4539</v>
      </c>
      <c r="M1213" s="218" t="s">
        <v>378</v>
      </c>
      <c r="N1213" s="200">
        <v>44896</v>
      </c>
      <c r="O1213" s="212"/>
    </row>
    <row r="1214" spans="1:15" ht="13.8" hidden="1" outlineLevel="1">
      <c r="A1214" s="22">
        <v>1249</v>
      </c>
      <c r="B1214" s="184" t="s">
        <v>249</v>
      </c>
      <c r="C1214" s="213">
        <v>44896</v>
      </c>
      <c r="D1214" s="184" t="s">
        <v>1013</v>
      </c>
      <c r="E1214" s="184" t="str">
        <f>IF(B1214&lt;&gt;"",VLOOKUP(B1214,Mun_SC!$A$1:$B$296,2),"")</f>
        <v>Canoinhas</v>
      </c>
      <c r="F1214" s="184" t="str">
        <f>IFERROR(VLOOKUP(E1214,Mun_SC!$D$1:$E$21,2,0),"")</f>
        <v>Geter</v>
      </c>
      <c r="G1214" s="184" t="s">
        <v>1062</v>
      </c>
      <c r="H1214" s="184" t="s">
        <v>1063</v>
      </c>
      <c r="I1214" s="211" t="s">
        <v>424</v>
      </c>
      <c r="J1214" s="184">
        <v>175</v>
      </c>
      <c r="K1214" s="239">
        <f>IFERROR(VLOOKUP(I1214,ARP!$A$3:$D$31,4,0),"")</f>
        <v>24.49</v>
      </c>
      <c r="L1214" s="247">
        <f t="shared" si="3"/>
        <v>4285.75</v>
      </c>
      <c r="M1214" s="218" t="s">
        <v>378</v>
      </c>
      <c r="N1214" s="203">
        <v>44896</v>
      </c>
      <c r="O1214" s="211"/>
    </row>
    <row r="1215" spans="1:15" ht="13.8" hidden="1" outlineLevel="1">
      <c r="A1215" s="33">
        <v>1250</v>
      </c>
      <c r="B1215" s="186" t="s">
        <v>249</v>
      </c>
      <c r="C1215" s="215">
        <v>44896</v>
      </c>
      <c r="D1215" s="186" t="s">
        <v>1013</v>
      </c>
      <c r="E1215" s="186" t="str">
        <f>IF(B1215&lt;&gt;"",VLOOKUP(B1215,Mun_SC!$A$1:$B$296,2),"")</f>
        <v>Canoinhas</v>
      </c>
      <c r="F1215" s="186" t="str">
        <f>IFERROR(VLOOKUP(E1215,Mun_SC!$D$1:$E$21,2,0),"")</f>
        <v>Geter</v>
      </c>
      <c r="G1215" s="186" t="s">
        <v>1062</v>
      </c>
      <c r="H1215" s="186" t="s">
        <v>1063</v>
      </c>
      <c r="I1215" s="212" t="s">
        <v>427</v>
      </c>
      <c r="J1215" s="186">
        <v>400</v>
      </c>
      <c r="K1215" s="239">
        <f>IFERROR(VLOOKUP(I1215,ARP!$A$3:$D$31,4,0),"")</f>
        <v>115.05</v>
      </c>
      <c r="L1215" s="247">
        <f t="shared" si="3"/>
        <v>46020</v>
      </c>
      <c r="M1215" s="218" t="s">
        <v>378</v>
      </c>
      <c r="N1215" s="200">
        <v>44896</v>
      </c>
      <c r="O1215" s="212"/>
    </row>
    <row r="1216" spans="1:15" ht="13.8" hidden="1" outlineLevel="1">
      <c r="A1216" s="22">
        <v>1251</v>
      </c>
      <c r="B1216" s="184" t="s">
        <v>249</v>
      </c>
      <c r="C1216" s="213">
        <v>44896</v>
      </c>
      <c r="D1216" s="184" t="s">
        <v>1013</v>
      </c>
      <c r="E1216" s="184" t="str">
        <f>IF(B1216&lt;&gt;"",VLOOKUP(B1216,Mun_SC!$A$1:$B$296,2),"")</f>
        <v>Canoinhas</v>
      </c>
      <c r="F1216" s="184" t="str">
        <f>IFERROR(VLOOKUP(E1216,Mun_SC!$D$1:$E$21,2,0),"")</f>
        <v>Geter</v>
      </c>
      <c r="G1216" s="184" t="s">
        <v>1062</v>
      </c>
      <c r="H1216" s="184" t="s">
        <v>1063</v>
      </c>
      <c r="I1216" s="211" t="s">
        <v>429</v>
      </c>
      <c r="J1216" s="184">
        <v>400</v>
      </c>
      <c r="K1216" s="239">
        <f>IFERROR(VLOOKUP(I1216,ARP!$A$3:$D$31,4,0),"")</f>
        <v>9.8000000000000007</v>
      </c>
      <c r="L1216" s="247">
        <f t="shared" si="3"/>
        <v>3920.0000000000005</v>
      </c>
      <c r="M1216" s="218" t="s">
        <v>378</v>
      </c>
      <c r="N1216" s="203">
        <v>44896</v>
      </c>
      <c r="O1216" s="211"/>
    </row>
    <row r="1217" spans="1:15" ht="13.8" hidden="1" outlineLevel="1">
      <c r="A1217" s="33">
        <v>1252</v>
      </c>
      <c r="B1217" s="186" t="s">
        <v>249</v>
      </c>
      <c r="C1217" s="215">
        <v>44896</v>
      </c>
      <c r="D1217" s="186" t="s">
        <v>1013</v>
      </c>
      <c r="E1217" s="186" t="str">
        <f>IF(B1217&lt;&gt;"",VLOOKUP(B1217,Mun_SC!$A$1:$B$296,2),"")</f>
        <v>Canoinhas</v>
      </c>
      <c r="F1217" s="186" t="str">
        <f>IFERROR(VLOOKUP(E1217,Mun_SC!$D$1:$E$21,2,0),"")</f>
        <v>Geter</v>
      </c>
      <c r="G1217" s="186" t="s">
        <v>1062</v>
      </c>
      <c r="H1217" s="186" t="s">
        <v>1063</v>
      </c>
      <c r="I1217" s="212" t="s">
        <v>431</v>
      </c>
      <c r="J1217" s="186">
        <v>400</v>
      </c>
      <c r="K1217" s="239">
        <f>IFERROR(VLOOKUP(I1217,ARP!$A$3:$D$31,4,0),"")</f>
        <v>45.39</v>
      </c>
      <c r="L1217" s="247">
        <f t="shared" si="3"/>
        <v>18156</v>
      </c>
      <c r="M1217" s="218" t="s">
        <v>378</v>
      </c>
      <c r="N1217" s="200">
        <v>44896</v>
      </c>
      <c r="O1217" s="212"/>
    </row>
    <row r="1218" spans="1:15" ht="13.8" hidden="1" outlineLevel="1">
      <c r="A1218" s="22">
        <v>1253</v>
      </c>
      <c r="B1218" s="184" t="s">
        <v>249</v>
      </c>
      <c r="C1218" s="213">
        <v>44896</v>
      </c>
      <c r="D1218" s="184" t="s">
        <v>1013</v>
      </c>
      <c r="E1218" s="184" t="str">
        <f>IF(B1218&lt;&gt;"",VLOOKUP(B1218,Mun_SC!$A$1:$B$296,2),"")</f>
        <v>Canoinhas</v>
      </c>
      <c r="F1218" s="184" t="str">
        <f>IFERROR(VLOOKUP(E1218,Mun_SC!$D$1:$E$21,2,0),"")</f>
        <v>Geter</v>
      </c>
      <c r="G1218" s="184" t="s">
        <v>1062</v>
      </c>
      <c r="H1218" s="184" t="s">
        <v>1063</v>
      </c>
      <c r="I1218" s="211" t="s">
        <v>404</v>
      </c>
      <c r="J1218" s="184">
        <v>300</v>
      </c>
      <c r="K1218" s="239">
        <f>IFERROR(VLOOKUP(I1218,ARP!$A$3:$D$31,4,0),"")</f>
        <v>259.7</v>
      </c>
      <c r="L1218" s="247">
        <f t="shared" si="3"/>
        <v>77910</v>
      </c>
      <c r="M1218" s="218" t="s">
        <v>378</v>
      </c>
      <c r="N1218" s="203">
        <v>44896</v>
      </c>
      <c r="O1218" s="211"/>
    </row>
    <row r="1219" spans="1:15" ht="13.8" hidden="1" outlineLevel="1">
      <c r="A1219" s="33">
        <v>1254</v>
      </c>
      <c r="B1219" s="186" t="s">
        <v>249</v>
      </c>
      <c r="C1219" s="215">
        <v>44896</v>
      </c>
      <c r="D1219" s="186" t="s">
        <v>1013</v>
      </c>
      <c r="E1219" s="186" t="str">
        <f>IF(B1219&lt;&gt;"",VLOOKUP(B1219,Mun_SC!$A$1:$B$296,2),"")</f>
        <v>Canoinhas</v>
      </c>
      <c r="F1219" s="186" t="str">
        <f>IFERROR(VLOOKUP(E1219,Mun_SC!$D$1:$E$21,2,0),"")</f>
        <v>Geter</v>
      </c>
      <c r="G1219" s="186" t="s">
        <v>1062</v>
      </c>
      <c r="H1219" s="186" t="s">
        <v>1063</v>
      </c>
      <c r="I1219" s="212" t="s">
        <v>405</v>
      </c>
      <c r="J1219" s="186">
        <v>150</v>
      </c>
      <c r="K1219" s="239">
        <f>IFERROR(VLOOKUP(I1219,ARP!$A$3:$D$31,4,0),"")</f>
        <v>434.8</v>
      </c>
      <c r="L1219" s="247">
        <f t="shared" si="3"/>
        <v>65220</v>
      </c>
      <c r="M1219" s="218" t="s">
        <v>378</v>
      </c>
      <c r="N1219" s="200">
        <v>44896</v>
      </c>
      <c r="O1219" s="212"/>
    </row>
    <row r="1220" spans="1:15" ht="13.8" hidden="1" outlineLevel="1">
      <c r="A1220" s="22">
        <v>1255</v>
      </c>
      <c r="B1220" s="184" t="s">
        <v>249</v>
      </c>
      <c r="C1220" s="213">
        <v>44896</v>
      </c>
      <c r="D1220" s="184" t="s">
        <v>1013</v>
      </c>
      <c r="E1220" s="184" t="str">
        <f>IF(B1220&lt;&gt;"",VLOOKUP(B1220,Mun_SC!$A$1:$B$296,2),"")</f>
        <v>Canoinhas</v>
      </c>
      <c r="F1220" s="184" t="str">
        <f>IFERROR(VLOOKUP(E1220,Mun_SC!$D$1:$E$21,2,0),"")</f>
        <v>Geter</v>
      </c>
      <c r="G1220" s="184" t="s">
        <v>1062</v>
      </c>
      <c r="H1220" s="184" t="s">
        <v>1063</v>
      </c>
      <c r="I1220" s="211" t="s">
        <v>402</v>
      </c>
      <c r="J1220" s="184">
        <v>300</v>
      </c>
      <c r="K1220" s="239">
        <f>IFERROR(VLOOKUP(I1220,ARP!$A$3:$D$31,4,0),"")</f>
        <v>152.49</v>
      </c>
      <c r="L1220" s="247">
        <f t="shared" si="3"/>
        <v>45747</v>
      </c>
      <c r="M1220" s="218" t="s">
        <v>378</v>
      </c>
      <c r="N1220" s="203">
        <v>44896</v>
      </c>
      <c r="O1220" s="211"/>
    </row>
    <row r="1221" spans="1:15" ht="13.8" hidden="1" outlineLevel="1">
      <c r="A1221" s="33">
        <v>1256</v>
      </c>
      <c r="B1221" s="186" t="s">
        <v>249</v>
      </c>
      <c r="C1221" s="215">
        <v>44896</v>
      </c>
      <c r="D1221" s="186" t="s">
        <v>1013</v>
      </c>
      <c r="E1221" s="186" t="str">
        <f>IF(B1221&lt;&gt;"",VLOOKUP(B1221,Mun_SC!$A$1:$B$296,2),"")</f>
        <v>Canoinhas</v>
      </c>
      <c r="F1221" s="186" t="str">
        <f>IFERROR(VLOOKUP(E1221,Mun_SC!$D$1:$E$21,2,0),"")</f>
        <v>Geter</v>
      </c>
      <c r="G1221" s="186" t="s">
        <v>1062</v>
      </c>
      <c r="H1221" s="186" t="s">
        <v>1063</v>
      </c>
      <c r="I1221" s="212" t="s">
        <v>406</v>
      </c>
      <c r="J1221" s="186">
        <v>150</v>
      </c>
      <c r="K1221" s="239">
        <f>IFERROR(VLOOKUP(I1221,ARP!$A$3:$D$31,4,0),"")</f>
        <v>173.6</v>
      </c>
      <c r="L1221" s="247">
        <f t="shared" si="3"/>
        <v>26040</v>
      </c>
      <c r="M1221" s="218" t="s">
        <v>378</v>
      </c>
      <c r="N1221" s="200">
        <v>44896</v>
      </c>
      <c r="O1221" s="212"/>
    </row>
    <row r="1222" spans="1:15" ht="13.8" hidden="1" outlineLevel="1">
      <c r="A1222" s="22">
        <v>1257</v>
      </c>
      <c r="B1222" s="184" t="s">
        <v>286</v>
      </c>
      <c r="C1222" s="213">
        <v>44896</v>
      </c>
      <c r="D1222" s="184" t="s">
        <v>1013</v>
      </c>
      <c r="E1222" s="184" t="str">
        <f>IF(B1222&lt;&gt;"",VLOOKUP(B1222,Mun_SC!$A$1:$B$296,2),"")</f>
        <v>Blumenau</v>
      </c>
      <c r="F1222" s="184" t="str">
        <f>IFERROR(VLOOKUP(E1222,Mun_SC!$D$1:$E$21,2,0),"")</f>
        <v>Campestrini</v>
      </c>
      <c r="G1222" s="184" t="s">
        <v>1064</v>
      </c>
      <c r="H1222" s="184" t="s">
        <v>1065</v>
      </c>
      <c r="I1222" s="211" t="s">
        <v>424</v>
      </c>
      <c r="J1222" s="184">
        <v>25</v>
      </c>
      <c r="K1222" s="239">
        <f>IFERROR(VLOOKUP(I1222,ARP!$A$3:$D$31,4,0),"")</f>
        <v>24.49</v>
      </c>
      <c r="L1222" s="247">
        <f t="shared" si="3"/>
        <v>612.25</v>
      </c>
      <c r="M1222" s="218" t="s">
        <v>378</v>
      </c>
      <c r="N1222" s="203">
        <v>44896</v>
      </c>
      <c r="O1222" s="211"/>
    </row>
    <row r="1223" spans="1:15" ht="13.8" hidden="1" outlineLevel="1">
      <c r="A1223" s="33">
        <v>1258</v>
      </c>
      <c r="B1223" s="186" t="s">
        <v>286</v>
      </c>
      <c r="C1223" s="215">
        <v>44896</v>
      </c>
      <c r="D1223" s="186" t="s">
        <v>1013</v>
      </c>
      <c r="E1223" s="186" t="str">
        <f>IF(B1223&lt;&gt;"",VLOOKUP(B1223,Mun_SC!$A$1:$B$296,2),"")</f>
        <v>Blumenau</v>
      </c>
      <c r="F1223" s="186" t="str">
        <f>IFERROR(VLOOKUP(E1223,Mun_SC!$D$1:$E$21,2,0),"")</f>
        <v>Campestrini</v>
      </c>
      <c r="G1223" s="186" t="s">
        <v>1064</v>
      </c>
      <c r="H1223" s="186" t="s">
        <v>1065</v>
      </c>
      <c r="I1223" s="212" t="s">
        <v>427</v>
      </c>
      <c r="J1223" s="186">
        <v>100</v>
      </c>
      <c r="K1223" s="239">
        <f>IFERROR(VLOOKUP(I1223,ARP!$A$3:$D$31,4,0),"")</f>
        <v>115.05</v>
      </c>
      <c r="L1223" s="247">
        <f t="shared" si="3"/>
        <v>11505</v>
      </c>
      <c r="M1223" s="218" t="s">
        <v>378</v>
      </c>
      <c r="N1223" s="200">
        <v>44896</v>
      </c>
      <c r="O1223" s="212"/>
    </row>
    <row r="1224" spans="1:15" ht="13.8" hidden="1" outlineLevel="1">
      <c r="A1224" s="22">
        <v>1259</v>
      </c>
      <c r="B1224" s="184" t="s">
        <v>286</v>
      </c>
      <c r="C1224" s="213">
        <v>44896</v>
      </c>
      <c r="D1224" s="184" t="s">
        <v>1013</v>
      </c>
      <c r="E1224" s="184" t="str">
        <f>IF(B1224&lt;&gt;"",VLOOKUP(B1224,Mun_SC!$A$1:$B$296,2),"")</f>
        <v>Blumenau</v>
      </c>
      <c r="F1224" s="184" t="str">
        <f>IFERROR(VLOOKUP(E1224,Mun_SC!$D$1:$E$21,2,0),"")</f>
        <v>Campestrini</v>
      </c>
      <c r="G1224" s="184" t="s">
        <v>1064</v>
      </c>
      <c r="H1224" s="184" t="s">
        <v>1065</v>
      </c>
      <c r="I1224" s="211" t="s">
        <v>429</v>
      </c>
      <c r="J1224" s="184">
        <v>200</v>
      </c>
      <c r="K1224" s="239">
        <f>IFERROR(VLOOKUP(I1224,ARP!$A$3:$D$31,4,0),"")</f>
        <v>9.8000000000000007</v>
      </c>
      <c r="L1224" s="247">
        <f t="shared" si="3"/>
        <v>1960.0000000000002</v>
      </c>
      <c r="M1224" s="218" t="s">
        <v>378</v>
      </c>
      <c r="N1224" s="203">
        <v>44896</v>
      </c>
      <c r="O1224" s="211"/>
    </row>
    <row r="1225" spans="1:15" ht="13.8" hidden="1" outlineLevel="1">
      <c r="A1225" s="33">
        <v>1260</v>
      </c>
      <c r="B1225" s="186" t="s">
        <v>286</v>
      </c>
      <c r="C1225" s="215">
        <v>44896</v>
      </c>
      <c r="D1225" s="186" t="s">
        <v>1013</v>
      </c>
      <c r="E1225" s="186" t="str">
        <f>IF(B1225&lt;&gt;"",VLOOKUP(B1225,Mun_SC!$A$1:$B$296,2),"")</f>
        <v>Blumenau</v>
      </c>
      <c r="F1225" s="186" t="str">
        <f>IFERROR(VLOOKUP(E1225,Mun_SC!$D$1:$E$21,2,0),"")</f>
        <v>Campestrini</v>
      </c>
      <c r="G1225" s="186" t="s">
        <v>1064</v>
      </c>
      <c r="H1225" s="186" t="s">
        <v>1065</v>
      </c>
      <c r="I1225" s="212" t="s">
        <v>431</v>
      </c>
      <c r="J1225" s="186">
        <v>200</v>
      </c>
      <c r="K1225" s="239">
        <f>IFERROR(VLOOKUP(I1225,ARP!$A$3:$D$31,4,0),"")</f>
        <v>45.39</v>
      </c>
      <c r="L1225" s="247">
        <f t="shared" si="3"/>
        <v>9078</v>
      </c>
      <c r="M1225" s="218" t="s">
        <v>378</v>
      </c>
      <c r="N1225" s="200">
        <v>44896</v>
      </c>
      <c r="O1225" s="212"/>
    </row>
    <row r="1226" spans="1:15" ht="13.8" hidden="1" outlineLevel="1">
      <c r="A1226" s="22">
        <v>1261</v>
      </c>
      <c r="B1226" s="184" t="s">
        <v>286</v>
      </c>
      <c r="C1226" s="213">
        <v>44896</v>
      </c>
      <c r="D1226" s="184" t="s">
        <v>1013</v>
      </c>
      <c r="E1226" s="184" t="str">
        <f>IF(B1226&lt;&gt;"",VLOOKUP(B1226,Mun_SC!$A$1:$B$296,2),"")</f>
        <v>Blumenau</v>
      </c>
      <c r="F1226" s="184" t="str">
        <f>IFERROR(VLOOKUP(E1226,Mun_SC!$D$1:$E$21,2,0),"")</f>
        <v>Campestrini</v>
      </c>
      <c r="G1226" s="184" t="s">
        <v>1064</v>
      </c>
      <c r="H1226" s="184" t="s">
        <v>1065</v>
      </c>
      <c r="I1226" s="211" t="s">
        <v>404</v>
      </c>
      <c r="J1226" s="184">
        <v>150</v>
      </c>
      <c r="K1226" s="239">
        <f>IFERROR(VLOOKUP(I1226,ARP!$A$3:$D$31,4,0),"")</f>
        <v>259.7</v>
      </c>
      <c r="L1226" s="247">
        <f t="shared" si="3"/>
        <v>38955</v>
      </c>
      <c r="M1226" s="218" t="s">
        <v>378</v>
      </c>
      <c r="N1226" s="203">
        <v>44896</v>
      </c>
      <c r="O1226" s="211"/>
    </row>
    <row r="1227" spans="1:15" ht="13.8" hidden="1" outlineLevel="1">
      <c r="A1227" s="33">
        <v>1262</v>
      </c>
      <c r="B1227" s="186" t="s">
        <v>286</v>
      </c>
      <c r="C1227" s="215">
        <v>44896</v>
      </c>
      <c r="D1227" s="186" t="s">
        <v>1013</v>
      </c>
      <c r="E1227" s="186" t="str">
        <f>IF(B1227&lt;&gt;"",VLOOKUP(B1227,Mun_SC!$A$1:$B$296,2),"")</f>
        <v>Blumenau</v>
      </c>
      <c r="F1227" s="186" t="str">
        <f>IFERROR(VLOOKUP(E1227,Mun_SC!$D$1:$E$21,2,0),"")</f>
        <v>Campestrini</v>
      </c>
      <c r="G1227" s="186" t="s">
        <v>1064</v>
      </c>
      <c r="H1227" s="186" t="s">
        <v>1065</v>
      </c>
      <c r="I1227" s="212" t="s">
        <v>405</v>
      </c>
      <c r="J1227" s="186">
        <v>50</v>
      </c>
      <c r="K1227" s="239">
        <f>IFERROR(VLOOKUP(I1227,ARP!$A$3:$D$31,4,0),"")</f>
        <v>434.8</v>
      </c>
      <c r="L1227" s="247">
        <f t="shared" si="3"/>
        <v>21740</v>
      </c>
      <c r="M1227" s="218" t="s">
        <v>378</v>
      </c>
      <c r="N1227" s="200">
        <v>44896</v>
      </c>
      <c r="O1227" s="212"/>
    </row>
    <row r="1228" spans="1:15" ht="13.8" hidden="1" outlineLevel="1">
      <c r="A1228" s="22">
        <v>1263</v>
      </c>
      <c r="B1228" s="184" t="s">
        <v>286</v>
      </c>
      <c r="C1228" s="213">
        <v>44896</v>
      </c>
      <c r="D1228" s="184" t="s">
        <v>1013</v>
      </c>
      <c r="E1228" s="184" t="str">
        <f>IF(B1228&lt;&gt;"",VLOOKUP(B1228,Mun_SC!$A$1:$B$296,2),"")</f>
        <v>Blumenau</v>
      </c>
      <c r="F1228" s="184" t="str">
        <f>IFERROR(VLOOKUP(E1228,Mun_SC!$D$1:$E$21,2,0),"")</f>
        <v>Campestrini</v>
      </c>
      <c r="G1228" s="184" t="s">
        <v>1064</v>
      </c>
      <c r="H1228" s="184" t="s">
        <v>1065</v>
      </c>
      <c r="I1228" s="211" t="s">
        <v>402</v>
      </c>
      <c r="J1228" s="184">
        <v>150</v>
      </c>
      <c r="K1228" s="239">
        <f>IFERROR(VLOOKUP(I1228,ARP!$A$3:$D$31,4,0),"")</f>
        <v>152.49</v>
      </c>
      <c r="L1228" s="247">
        <f t="shared" si="3"/>
        <v>22873.5</v>
      </c>
      <c r="M1228" s="218" t="s">
        <v>378</v>
      </c>
      <c r="N1228" s="203">
        <v>44896</v>
      </c>
      <c r="O1228" s="211"/>
    </row>
    <row r="1229" spans="1:15" ht="13.8" hidden="1" outlineLevel="1">
      <c r="A1229" s="33">
        <v>1264</v>
      </c>
      <c r="B1229" s="186" t="s">
        <v>286</v>
      </c>
      <c r="C1229" s="215">
        <v>44896</v>
      </c>
      <c r="D1229" s="186" t="s">
        <v>1013</v>
      </c>
      <c r="E1229" s="186" t="str">
        <f>IF(B1229&lt;&gt;"",VLOOKUP(B1229,Mun_SC!$A$1:$B$296,2),"")</f>
        <v>Blumenau</v>
      </c>
      <c r="F1229" s="186" t="str">
        <f>IFERROR(VLOOKUP(E1229,Mun_SC!$D$1:$E$21,2,0),"")</f>
        <v>Campestrini</v>
      </c>
      <c r="G1229" s="186" t="s">
        <v>1064</v>
      </c>
      <c r="H1229" s="186" t="s">
        <v>1065</v>
      </c>
      <c r="I1229" s="212" t="s">
        <v>406</v>
      </c>
      <c r="J1229" s="186">
        <v>50</v>
      </c>
      <c r="K1229" s="239">
        <f>IFERROR(VLOOKUP(I1229,ARP!$A$3:$D$31,4,0),"")</f>
        <v>173.6</v>
      </c>
      <c r="L1229" s="247">
        <f t="shared" si="3"/>
        <v>8680</v>
      </c>
      <c r="M1229" s="218" t="s">
        <v>378</v>
      </c>
      <c r="N1229" s="200">
        <v>44896</v>
      </c>
      <c r="O1229" s="212"/>
    </row>
    <row r="1230" spans="1:15" ht="13.8" hidden="1" outlineLevel="1">
      <c r="A1230" s="22">
        <v>1265</v>
      </c>
      <c r="B1230" s="184" t="s">
        <v>163</v>
      </c>
      <c r="C1230" s="213">
        <v>44896</v>
      </c>
      <c r="D1230" s="184" t="s">
        <v>1013</v>
      </c>
      <c r="E1230" s="184" t="str">
        <f>IF(B1230&lt;&gt;"",VLOOKUP(B1230,Mun_SC!$A$1:$B$296,2),"")</f>
        <v>Tubarão</v>
      </c>
      <c r="F1230" s="184" t="str">
        <f>IFERROR(VLOOKUP(E1230,Mun_SC!$D$1:$E$21,2,0),"")</f>
        <v>Anderson</v>
      </c>
      <c r="G1230" s="184" t="s">
        <v>1066</v>
      </c>
      <c r="H1230" s="184" t="s">
        <v>1067</v>
      </c>
      <c r="I1230" s="211" t="s">
        <v>424</v>
      </c>
      <c r="J1230" s="184">
        <v>20</v>
      </c>
      <c r="K1230" s="239">
        <f>IFERROR(VLOOKUP(I1230,ARP!$A$3:$D$31,4,0),"")</f>
        <v>24.49</v>
      </c>
      <c r="L1230" s="247">
        <f t="shared" si="3"/>
        <v>489.79999999999995</v>
      </c>
      <c r="M1230" s="218" t="s">
        <v>378</v>
      </c>
      <c r="N1230" s="203">
        <v>44896</v>
      </c>
      <c r="O1230" s="211"/>
    </row>
    <row r="1231" spans="1:15" ht="13.8" hidden="1" outlineLevel="1">
      <c r="A1231" s="33">
        <v>1266</v>
      </c>
      <c r="B1231" s="186" t="s">
        <v>163</v>
      </c>
      <c r="C1231" s="215">
        <v>44896</v>
      </c>
      <c r="D1231" s="186" t="s">
        <v>1013</v>
      </c>
      <c r="E1231" s="186" t="str">
        <f>IF(B1231&lt;&gt;"",VLOOKUP(B1231,Mun_SC!$A$1:$B$296,2),"")</f>
        <v>Tubarão</v>
      </c>
      <c r="F1231" s="186" t="str">
        <f>IFERROR(VLOOKUP(E1231,Mun_SC!$D$1:$E$21,2,0),"")</f>
        <v>Anderson</v>
      </c>
      <c r="G1231" s="186" t="s">
        <v>1066</v>
      </c>
      <c r="H1231" s="186" t="s">
        <v>1067</v>
      </c>
      <c r="I1231" s="212" t="s">
        <v>427</v>
      </c>
      <c r="J1231" s="186">
        <v>120</v>
      </c>
      <c r="K1231" s="239">
        <f>IFERROR(VLOOKUP(I1231,ARP!$A$3:$D$31,4,0),"")</f>
        <v>115.05</v>
      </c>
      <c r="L1231" s="247">
        <f t="shared" si="3"/>
        <v>13806</v>
      </c>
      <c r="M1231" s="218" t="s">
        <v>378</v>
      </c>
      <c r="N1231" s="200">
        <v>44896</v>
      </c>
      <c r="O1231" s="212"/>
    </row>
    <row r="1232" spans="1:15" ht="13.8" hidden="1" outlineLevel="1">
      <c r="A1232" s="22">
        <v>1267</v>
      </c>
      <c r="B1232" s="184" t="s">
        <v>163</v>
      </c>
      <c r="C1232" s="213">
        <v>44896</v>
      </c>
      <c r="D1232" s="184" t="s">
        <v>1013</v>
      </c>
      <c r="E1232" s="184" t="str">
        <f>IF(B1232&lt;&gt;"",VLOOKUP(B1232,Mun_SC!$A$1:$B$296,2),"")</f>
        <v>Tubarão</v>
      </c>
      <c r="F1232" s="184" t="str">
        <f>IFERROR(VLOOKUP(E1232,Mun_SC!$D$1:$E$21,2,0),"")</f>
        <v>Anderson</v>
      </c>
      <c r="G1232" s="184" t="s">
        <v>1066</v>
      </c>
      <c r="H1232" s="184" t="s">
        <v>1067</v>
      </c>
      <c r="I1232" s="211" t="s">
        <v>429</v>
      </c>
      <c r="J1232" s="184">
        <v>120</v>
      </c>
      <c r="K1232" s="239">
        <f>IFERROR(VLOOKUP(I1232,ARP!$A$3:$D$31,4,0),"")</f>
        <v>9.8000000000000007</v>
      </c>
      <c r="L1232" s="247">
        <f t="shared" si="3"/>
        <v>1176</v>
      </c>
      <c r="M1232" s="218" t="s">
        <v>378</v>
      </c>
      <c r="N1232" s="203">
        <v>44896</v>
      </c>
      <c r="O1232" s="211"/>
    </row>
    <row r="1233" spans="1:15" ht="13.8" hidden="1" outlineLevel="1">
      <c r="A1233" s="33">
        <v>1268</v>
      </c>
      <c r="B1233" s="186" t="s">
        <v>163</v>
      </c>
      <c r="C1233" s="215">
        <v>44896</v>
      </c>
      <c r="D1233" s="186" t="s">
        <v>1013</v>
      </c>
      <c r="E1233" s="186" t="str">
        <f>IF(B1233&lt;&gt;"",VLOOKUP(B1233,Mun_SC!$A$1:$B$296,2),"")</f>
        <v>Tubarão</v>
      </c>
      <c r="F1233" s="186" t="str">
        <f>IFERROR(VLOOKUP(E1233,Mun_SC!$D$1:$E$21,2,0),"")</f>
        <v>Anderson</v>
      </c>
      <c r="G1233" s="186" t="s">
        <v>1066</v>
      </c>
      <c r="H1233" s="186" t="s">
        <v>1067</v>
      </c>
      <c r="I1233" s="212" t="s">
        <v>431</v>
      </c>
      <c r="J1233" s="186">
        <v>90</v>
      </c>
      <c r="K1233" s="239">
        <f>IFERROR(VLOOKUP(I1233,ARP!$A$3:$D$31,4,0),"")</f>
        <v>45.39</v>
      </c>
      <c r="L1233" s="247">
        <f t="shared" si="3"/>
        <v>4085.1</v>
      </c>
      <c r="M1233" s="218" t="s">
        <v>378</v>
      </c>
      <c r="N1233" s="200">
        <v>44896</v>
      </c>
      <c r="O1233" s="212"/>
    </row>
    <row r="1234" spans="1:15" ht="13.8" hidden="1" outlineLevel="1">
      <c r="A1234" s="22">
        <v>1269</v>
      </c>
      <c r="B1234" s="184" t="s">
        <v>163</v>
      </c>
      <c r="C1234" s="213">
        <v>44896</v>
      </c>
      <c r="D1234" s="184" t="s">
        <v>1013</v>
      </c>
      <c r="E1234" s="184" t="str">
        <f>IF(B1234&lt;&gt;"",VLOOKUP(B1234,Mun_SC!$A$1:$B$296,2),"")</f>
        <v>Tubarão</v>
      </c>
      <c r="F1234" s="184" t="str">
        <f>IFERROR(VLOOKUP(E1234,Mun_SC!$D$1:$E$21,2,0),"")</f>
        <v>Anderson</v>
      </c>
      <c r="G1234" s="184" t="s">
        <v>1066</v>
      </c>
      <c r="H1234" s="184" t="s">
        <v>1067</v>
      </c>
      <c r="I1234" s="211" t="s">
        <v>404</v>
      </c>
      <c r="J1234" s="184">
        <v>80</v>
      </c>
      <c r="K1234" s="239">
        <f>IFERROR(VLOOKUP(I1234,ARP!$A$3:$D$31,4,0),"")</f>
        <v>259.7</v>
      </c>
      <c r="L1234" s="247">
        <f t="shared" si="3"/>
        <v>20776</v>
      </c>
      <c r="M1234" s="218" t="s">
        <v>378</v>
      </c>
      <c r="N1234" s="203">
        <v>44896</v>
      </c>
      <c r="O1234" s="211"/>
    </row>
    <row r="1235" spans="1:15" ht="13.8" hidden="1" outlineLevel="1">
      <c r="A1235" s="33">
        <v>1270</v>
      </c>
      <c r="B1235" s="186" t="s">
        <v>163</v>
      </c>
      <c r="C1235" s="215">
        <v>44896</v>
      </c>
      <c r="D1235" s="186" t="s">
        <v>1013</v>
      </c>
      <c r="E1235" s="186" t="str">
        <f>IF(B1235&lt;&gt;"",VLOOKUP(B1235,Mun_SC!$A$1:$B$296,2),"")</f>
        <v>Tubarão</v>
      </c>
      <c r="F1235" s="186" t="str">
        <f>IFERROR(VLOOKUP(E1235,Mun_SC!$D$1:$E$21,2,0),"")</f>
        <v>Anderson</v>
      </c>
      <c r="G1235" s="186" t="s">
        <v>1066</v>
      </c>
      <c r="H1235" s="186" t="s">
        <v>1067</v>
      </c>
      <c r="I1235" s="212" t="s">
        <v>405</v>
      </c>
      <c r="J1235" s="186">
        <v>40</v>
      </c>
      <c r="K1235" s="239">
        <f>IFERROR(VLOOKUP(I1235,ARP!$A$3:$D$31,4,0),"")</f>
        <v>434.8</v>
      </c>
      <c r="L1235" s="247">
        <f t="shared" si="3"/>
        <v>17392</v>
      </c>
      <c r="M1235" s="218" t="s">
        <v>378</v>
      </c>
      <c r="N1235" s="200">
        <v>44896</v>
      </c>
      <c r="O1235" s="212"/>
    </row>
    <row r="1236" spans="1:15" ht="13.8" hidden="1" outlineLevel="1">
      <c r="A1236" s="22">
        <v>1271</v>
      </c>
      <c r="B1236" s="184" t="s">
        <v>163</v>
      </c>
      <c r="C1236" s="213">
        <v>44896</v>
      </c>
      <c r="D1236" s="184" t="s">
        <v>1013</v>
      </c>
      <c r="E1236" s="184" t="str">
        <f>IF(B1236&lt;&gt;"",VLOOKUP(B1236,Mun_SC!$A$1:$B$296,2),"")</f>
        <v>Tubarão</v>
      </c>
      <c r="F1236" s="184" t="str">
        <f>IFERROR(VLOOKUP(E1236,Mun_SC!$D$1:$E$21,2,0),"")</f>
        <v>Anderson</v>
      </c>
      <c r="G1236" s="184" t="s">
        <v>1066</v>
      </c>
      <c r="H1236" s="184" t="s">
        <v>1067</v>
      </c>
      <c r="I1236" s="211" t="s">
        <v>402</v>
      </c>
      <c r="J1236" s="184">
        <v>80</v>
      </c>
      <c r="K1236" s="239">
        <f>IFERROR(VLOOKUP(I1236,ARP!$A$3:$D$31,4,0),"")</f>
        <v>152.49</v>
      </c>
      <c r="L1236" s="247">
        <f t="shared" si="3"/>
        <v>12199.2</v>
      </c>
      <c r="M1236" s="218" t="s">
        <v>378</v>
      </c>
      <c r="N1236" s="203">
        <v>44896</v>
      </c>
      <c r="O1236" s="211"/>
    </row>
    <row r="1237" spans="1:15" ht="13.8" hidden="1" outlineLevel="1">
      <c r="A1237" s="33">
        <v>1272</v>
      </c>
      <c r="B1237" s="186" t="s">
        <v>97</v>
      </c>
      <c r="C1237" s="215">
        <v>44896</v>
      </c>
      <c r="D1237" s="186" t="s">
        <v>1013</v>
      </c>
      <c r="E1237" s="186" t="str">
        <f>IF(B1237&lt;&gt;"",VLOOKUP(B1237,Mun_SC!$A$1:$B$296,2),"")</f>
        <v>Blumenau</v>
      </c>
      <c r="F1237" s="186" t="str">
        <f>IFERROR(VLOOKUP(E1237,Mun_SC!$D$1:$E$21,2,0),"")</f>
        <v>Campestrini</v>
      </c>
      <c r="G1237" s="186" t="s">
        <v>1068</v>
      </c>
      <c r="H1237" s="186" t="s">
        <v>1069</v>
      </c>
      <c r="I1237" s="212" t="s">
        <v>424</v>
      </c>
      <c r="J1237" s="186">
        <v>88</v>
      </c>
      <c r="K1237" s="239">
        <f>IFERROR(VLOOKUP(I1237,ARP!$A$3:$D$31,4,0),"")</f>
        <v>24.49</v>
      </c>
      <c r="L1237" s="247">
        <f t="shared" si="3"/>
        <v>2155.12</v>
      </c>
      <c r="M1237" s="218" t="s">
        <v>378</v>
      </c>
      <c r="N1237" s="200">
        <v>44896</v>
      </c>
      <c r="O1237" s="212"/>
    </row>
    <row r="1238" spans="1:15" ht="13.8" hidden="1" outlineLevel="1">
      <c r="A1238" s="22">
        <v>1273</v>
      </c>
      <c r="B1238" s="184" t="s">
        <v>97</v>
      </c>
      <c r="C1238" s="213">
        <v>44896</v>
      </c>
      <c r="D1238" s="184" t="s">
        <v>1013</v>
      </c>
      <c r="E1238" s="184" t="str">
        <f>IF(B1238&lt;&gt;"",VLOOKUP(B1238,Mun_SC!$A$1:$B$296,2),"")</f>
        <v>Blumenau</v>
      </c>
      <c r="F1238" s="184" t="str">
        <f>IFERROR(VLOOKUP(E1238,Mun_SC!$D$1:$E$21,2,0),"")</f>
        <v>Campestrini</v>
      </c>
      <c r="G1238" s="184" t="s">
        <v>1068</v>
      </c>
      <c r="H1238" s="184" t="s">
        <v>1069</v>
      </c>
      <c r="I1238" s="211" t="s">
        <v>427</v>
      </c>
      <c r="J1238" s="184">
        <v>150</v>
      </c>
      <c r="K1238" s="239">
        <f>IFERROR(VLOOKUP(I1238,ARP!$A$3:$D$31,4,0),"")</f>
        <v>115.05</v>
      </c>
      <c r="L1238" s="247">
        <f t="shared" si="3"/>
        <v>17257.5</v>
      </c>
      <c r="M1238" s="218" t="s">
        <v>378</v>
      </c>
      <c r="N1238" s="203">
        <v>44896</v>
      </c>
      <c r="O1238" s="211"/>
    </row>
    <row r="1239" spans="1:15" ht="13.8" hidden="1" outlineLevel="1">
      <c r="A1239" s="33">
        <v>1274</v>
      </c>
      <c r="B1239" s="186" t="s">
        <v>97</v>
      </c>
      <c r="C1239" s="215">
        <v>44896</v>
      </c>
      <c r="D1239" s="186" t="s">
        <v>1013</v>
      </c>
      <c r="E1239" s="186" t="str">
        <f>IF(B1239&lt;&gt;"",VLOOKUP(B1239,Mun_SC!$A$1:$B$296,2),"")</f>
        <v>Blumenau</v>
      </c>
      <c r="F1239" s="186" t="str">
        <f>IFERROR(VLOOKUP(E1239,Mun_SC!$D$1:$E$21,2,0),"")</f>
        <v>Campestrini</v>
      </c>
      <c r="G1239" s="186" t="s">
        <v>1068</v>
      </c>
      <c r="H1239" s="186" t="s">
        <v>1069</v>
      </c>
      <c r="I1239" s="212" t="s">
        <v>429</v>
      </c>
      <c r="J1239" s="186">
        <v>250</v>
      </c>
      <c r="K1239" s="239">
        <f>IFERROR(VLOOKUP(I1239,ARP!$A$3:$D$31,4,0),"")</f>
        <v>9.8000000000000007</v>
      </c>
      <c r="L1239" s="247">
        <f t="shared" si="3"/>
        <v>2450</v>
      </c>
      <c r="M1239" s="218" t="s">
        <v>378</v>
      </c>
      <c r="N1239" s="200">
        <v>44896</v>
      </c>
      <c r="O1239" s="212"/>
    </row>
    <row r="1240" spans="1:15" ht="13.8" hidden="1" outlineLevel="1">
      <c r="A1240" s="22">
        <v>1275</v>
      </c>
      <c r="B1240" s="184" t="s">
        <v>97</v>
      </c>
      <c r="C1240" s="213">
        <v>44896</v>
      </c>
      <c r="D1240" s="184" t="s">
        <v>1013</v>
      </c>
      <c r="E1240" s="184" t="str">
        <f>IF(B1240&lt;&gt;"",VLOOKUP(B1240,Mun_SC!$A$1:$B$296,2),"")</f>
        <v>Blumenau</v>
      </c>
      <c r="F1240" s="184" t="str">
        <f>IFERROR(VLOOKUP(E1240,Mun_SC!$D$1:$E$21,2,0),"")</f>
        <v>Campestrini</v>
      </c>
      <c r="G1240" s="184" t="s">
        <v>1068</v>
      </c>
      <c r="H1240" s="184" t="s">
        <v>1069</v>
      </c>
      <c r="I1240" s="211" t="s">
        <v>431</v>
      </c>
      <c r="J1240" s="184">
        <v>150</v>
      </c>
      <c r="K1240" s="239">
        <f>IFERROR(VLOOKUP(I1240,ARP!$A$3:$D$31,4,0),"")</f>
        <v>45.39</v>
      </c>
      <c r="L1240" s="247">
        <f t="shared" si="3"/>
        <v>6808.5</v>
      </c>
      <c r="M1240" s="218" t="s">
        <v>378</v>
      </c>
      <c r="N1240" s="203">
        <v>44896</v>
      </c>
      <c r="O1240" s="211"/>
    </row>
    <row r="1241" spans="1:15" ht="13.8" hidden="1" outlineLevel="1">
      <c r="A1241" s="33">
        <v>1276</v>
      </c>
      <c r="B1241" s="186" t="s">
        <v>97</v>
      </c>
      <c r="C1241" s="215">
        <v>44896</v>
      </c>
      <c r="D1241" s="186" t="s">
        <v>1013</v>
      </c>
      <c r="E1241" s="186" t="str">
        <f>IF(B1241&lt;&gt;"",VLOOKUP(B1241,Mun_SC!$A$1:$B$296,2),"")</f>
        <v>Blumenau</v>
      </c>
      <c r="F1241" s="186" t="str">
        <f>IFERROR(VLOOKUP(E1241,Mun_SC!$D$1:$E$21,2,0),"")</f>
        <v>Campestrini</v>
      </c>
      <c r="G1241" s="186" t="s">
        <v>1068</v>
      </c>
      <c r="H1241" s="186" t="s">
        <v>1069</v>
      </c>
      <c r="I1241" s="212" t="s">
        <v>404</v>
      </c>
      <c r="J1241" s="186">
        <v>100</v>
      </c>
      <c r="K1241" s="239">
        <f>IFERROR(VLOOKUP(I1241,ARP!$A$3:$D$31,4,0),"")</f>
        <v>259.7</v>
      </c>
      <c r="L1241" s="247">
        <f t="shared" si="3"/>
        <v>25970</v>
      </c>
      <c r="M1241" s="218" t="s">
        <v>378</v>
      </c>
      <c r="N1241" s="200">
        <v>44896</v>
      </c>
      <c r="O1241" s="212"/>
    </row>
    <row r="1242" spans="1:15" ht="13.8" hidden="1" outlineLevel="1">
      <c r="A1242" s="22">
        <v>1277</v>
      </c>
      <c r="B1242" s="184" t="s">
        <v>97</v>
      </c>
      <c r="C1242" s="213">
        <v>44896</v>
      </c>
      <c r="D1242" s="184" t="s">
        <v>1013</v>
      </c>
      <c r="E1242" s="184" t="str">
        <f>IF(B1242&lt;&gt;"",VLOOKUP(B1242,Mun_SC!$A$1:$B$296,2),"")</f>
        <v>Blumenau</v>
      </c>
      <c r="F1242" s="184" t="str">
        <f>IFERROR(VLOOKUP(E1242,Mun_SC!$D$1:$E$21,2,0),"")</f>
        <v>Campestrini</v>
      </c>
      <c r="G1242" s="184" t="s">
        <v>1068</v>
      </c>
      <c r="H1242" s="184" t="s">
        <v>1069</v>
      </c>
      <c r="I1242" s="211" t="s">
        <v>405</v>
      </c>
      <c r="J1242" s="184">
        <v>50</v>
      </c>
      <c r="K1242" s="239">
        <f>IFERROR(VLOOKUP(I1242,ARP!$A$3:$D$31,4,0),"")</f>
        <v>434.8</v>
      </c>
      <c r="L1242" s="247">
        <f t="shared" si="3"/>
        <v>21740</v>
      </c>
      <c r="M1242" s="218" t="s">
        <v>378</v>
      </c>
      <c r="N1242" s="203">
        <v>44896</v>
      </c>
      <c r="O1242" s="211"/>
    </row>
    <row r="1243" spans="1:15" ht="13.8" hidden="1" outlineLevel="1">
      <c r="A1243" s="33">
        <v>1278</v>
      </c>
      <c r="B1243" s="186" t="s">
        <v>97</v>
      </c>
      <c r="C1243" s="215">
        <v>44896</v>
      </c>
      <c r="D1243" s="186" t="s">
        <v>1013</v>
      </c>
      <c r="E1243" s="186" t="str">
        <f>IF(B1243&lt;&gt;"",VLOOKUP(B1243,Mun_SC!$A$1:$B$296,2),"")</f>
        <v>Blumenau</v>
      </c>
      <c r="F1243" s="186" t="str">
        <f>IFERROR(VLOOKUP(E1243,Mun_SC!$D$1:$E$21,2,0),"")</f>
        <v>Campestrini</v>
      </c>
      <c r="G1243" s="186" t="s">
        <v>1068</v>
      </c>
      <c r="H1243" s="186" t="s">
        <v>1069</v>
      </c>
      <c r="I1243" s="212" t="s">
        <v>402</v>
      </c>
      <c r="J1243" s="186">
        <v>100</v>
      </c>
      <c r="K1243" s="239">
        <f>IFERROR(VLOOKUP(I1243,ARP!$A$3:$D$31,4,0),"")</f>
        <v>152.49</v>
      </c>
      <c r="L1243" s="247">
        <f t="shared" si="3"/>
        <v>15249</v>
      </c>
      <c r="M1243" s="218" t="s">
        <v>378</v>
      </c>
      <c r="N1243" s="200">
        <v>44896</v>
      </c>
      <c r="O1243" s="212"/>
    </row>
    <row r="1244" spans="1:15" ht="13.8" hidden="1" outlineLevel="1">
      <c r="A1244" s="22">
        <v>1279</v>
      </c>
      <c r="B1244" s="184" t="s">
        <v>97</v>
      </c>
      <c r="C1244" s="213">
        <v>44896</v>
      </c>
      <c r="D1244" s="184" t="s">
        <v>1013</v>
      </c>
      <c r="E1244" s="184" t="str">
        <f>IF(B1244&lt;&gt;"",VLOOKUP(B1244,Mun_SC!$A$1:$B$296,2),"")</f>
        <v>Blumenau</v>
      </c>
      <c r="F1244" s="184" t="str">
        <f>IFERROR(VLOOKUP(E1244,Mun_SC!$D$1:$E$21,2,0),"")</f>
        <v>Campestrini</v>
      </c>
      <c r="G1244" s="184" t="s">
        <v>1068</v>
      </c>
      <c r="H1244" s="184" t="s">
        <v>1069</v>
      </c>
      <c r="I1244" s="211" t="s">
        <v>406</v>
      </c>
      <c r="J1244" s="184">
        <v>50</v>
      </c>
      <c r="K1244" s="239">
        <f>IFERROR(VLOOKUP(I1244,ARP!$A$3:$D$31,4,0),"")</f>
        <v>173.6</v>
      </c>
      <c r="L1244" s="247">
        <f t="shared" si="3"/>
        <v>8680</v>
      </c>
      <c r="M1244" s="218" t="s">
        <v>378</v>
      </c>
      <c r="N1244" s="203">
        <v>44896</v>
      </c>
      <c r="O1244" s="211"/>
    </row>
    <row r="1245" spans="1:15" ht="13.8" hidden="1" outlineLevel="1">
      <c r="A1245" s="33">
        <v>1280</v>
      </c>
      <c r="B1245" s="186" t="s">
        <v>201</v>
      </c>
      <c r="C1245" s="215">
        <v>44896</v>
      </c>
      <c r="D1245" s="186" t="s">
        <v>1013</v>
      </c>
      <c r="E1245" s="186" t="str">
        <f>IF(B1245&lt;&gt;"",VLOOKUP(B1245,Mun_SC!$A$1:$B$296,2),"")</f>
        <v>Joinville</v>
      </c>
      <c r="F1245" s="186" t="str">
        <f>IFERROR(VLOOKUP(E1245,Mun_SC!$D$1:$E$21,2,0),"")</f>
        <v>Edival</v>
      </c>
      <c r="G1245" s="186" t="s">
        <v>1070</v>
      </c>
      <c r="H1245" s="186" t="s">
        <v>1071</v>
      </c>
      <c r="I1245" s="212" t="s">
        <v>427</v>
      </c>
      <c r="J1245" s="186">
        <v>101</v>
      </c>
      <c r="K1245" s="239">
        <f>IFERROR(VLOOKUP(I1245,ARP!$A$3:$D$31,4,0),"")</f>
        <v>115.05</v>
      </c>
      <c r="L1245" s="247">
        <f t="shared" si="3"/>
        <v>11620.05</v>
      </c>
      <c r="M1245" s="218" t="s">
        <v>378</v>
      </c>
      <c r="N1245" s="200">
        <v>44896</v>
      </c>
      <c r="O1245" s="212"/>
    </row>
    <row r="1246" spans="1:15" ht="13.8" hidden="1" outlineLevel="1">
      <c r="A1246" s="22">
        <v>1281</v>
      </c>
      <c r="B1246" s="184" t="s">
        <v>201</v>
      </c>
      <c r="C1246" s="213">
        <v>44896</v>
      </c>
      <c r="D1246" s="184" t="s">
        <v>1013</v>
      </c>
      <c r="E1246" s="184" t="str">
        <f>IF(B1246&lt;&gt;"",VLOOKUP(B1246,Mun_SC!$A$1:$B$296,2),"")</f>
        <v>Joinville</v>
      </c>
      <c r="F1246" s="184" t="str">
        <f>IFERROR(VLOOKUP(E1246,Mun_SC!$D$1:$E$21,2,0),"")</f>
        <v>Edival</v>
      </c>
      <c r="G1246" s="184" t="s">
        <v>1070</v>
      </c>
      <c r="H1246" s="184" t="s">
        <v>1071</v>
      </c>
      <c r="I1246" s="211" t="s">
        <v>429</v>
      </c>
      <c r="J1246" s="184">
        <v>275</v>
      </c>
      <c r="K1246" s="239">
        <f>IFERROR(VLOOKUP(I1246,ARP!$A$3:$D$31,4,0),"")</f>
        <v>9.8000000000000007</v>
      </c>
      <c r="L1246" s="247">
        <f t="shared" si="3"/>
        <v>2695</v>
      </c>
      <c r="M1246" s="218" t="s">
        <v>378</v>
      </c>
      <c r="N1246" s="203">
        <v>44896</v>
      </c>
      <c r="O1246" s="211"/>
    </row>
    <row r="1247" spans="1:15" ht="13.8" hidden="1" outlineLevel="1">
      <c r="A1247" s="33">
        <v>1282</v>
      </c>
      <c r="B1247" s="186" t="s">
        <v>201</v>
      </c>
      <c r="C1247" s="215">
        <v>44896</v>
      </c>
      <c r="D1247" s="186" t="s">
        <v>1013</v>
      </c>
      <c r="E1247" s="186" t="str">
        <f>IF(B1247&lt;&gt;"",VLOOKUP(B1247,Mun_SC!$A$1:$B$296,2),"")</f>
        <v>Joinville</v>
      </c>
      <c r="F1247" s="186" t="str">
        <f>IFERROR(VLOOKUP(E1247,Mun_SC!$D$1:$E$21,2,0),"")</f>
        <v>Edival</v>
      </c>
      <c r="G1247" s="186" t="s">
        <v>1070</v>
      </c>
      <c r="H1247" s="186" t="s">
        <v>1071</v>
      </c>
      <c r="I1247" s="212" t="s">
        <v>431</v>
      </c>
      <c r="J1247" s="186">
        <v>85</v>
      </c>
      <c r="K1247" s="239">
        <f>IFERROR(VLOOKUP(I1247,ARP!$A$3:$D$31,4,0),"")</f>
        <v>45.39</v>
      </c>
      <c r="L1247" s="247">
        <f t="shared" si="3"/>
        <v>3858.15</v>
      </c>
      <c r="M1247" s="218" t="s">
        <v>378</v>
      </c>
      <c r="N1247" s="200">
        <v>44896</v>
      </c>
      <c r="O1247" s="212"/>
    </row>
    <row r="1248" spans="1:15" ht="13.8" hidden="1" outlineLevel="1">
      <c r="A1248" s="22">
        <v>1283</v>
      </c>
      <c r="B1248" s="184" t="s">
        <v>201</v>
      </c>
      <c r="C1248" s="213">
        <v>44896</v>
      </c>
      <c r="D1248" s="184" t="s">
        <v>1013</v>
      </c>
      <c r="E1248" s="184" t="str">
        <f>IF(B1248&lt;&gt;"",VLOOKUP(B1248,Mun_SC!$A$1:$B$296,2),"")</f>
        <v>Joinville</v>
      </c>
      <c r="F1248" s="184" t="str">
        <f>IFERROR(VLOOKUP(E1248,Mun_SC!$D$1:$E$21,2,0),"")</f>
        <v>Edival</v>
      </c>
      <c r="G1248" s="184" t="s">
        <v>1070</v>
      </c>
      <c r="H1248" s="184" t="s">
        <v>1071</v>
      </c>
      <c r="I1248" s="211" t="s">
        <v>404</v>
      </c>
      <c r="J1248" s="184">
        <v>52</v>
      </c>
      <c r="K1248" s="239">
        <f>IFERROR(VLOOKUP(I1248,ARP!$A$3:$D$31,4,0),"")</f>
        <v>259.7</v>
      </c>
      <c r="L1248" s="247">
        <f t="shared" si="3"/>
        <v>13504.4</v>
      </c>
      <c r="M1248" s="218" t="s">
        <v>378</v>
      </c>
      <c r="N1248" s="203">
        <v>44896</v>
      </c>
      <c r="O1248" s="211"/>
    </row>
    <row r="1249" spans="1:15" ht="13.8" hidden="1" outlineLevel="1">
      <c r="A1249" s="33">
        <v>1284</v>
      </c>
      <c r="B1249" s="186" t="s">
        <v>201</v>
      </c>
      <c r="C1249" s="215">
        <v>44896</v>
      </c>
      <c r="D1249" s="186" t="s">
        <v>1013</v>
      </c>
      <c r="E1249" s="186" t="str">
        <f>IF(B1249&lt;&gt;"",VLOOKUP(B1249,Mun_SC!$A$1:$B$296,2),"")</f>
        <v>Joinville</v>
      </c>
      <c r="F1249" s="186" t="str">
        <f>IFERROR(VLOOKUP(E1249,Mun_SC!$D$1:$E$21,2,0),"")</f>
        <v>Edival</v>
      </c>
      <c r="G1249" s="186" t="s">
        <v>1070</v>
      </c>
      <c r="H1249" s="186" t="s">
        <v>1071</v>
      </c>
      <c r="I1249" s="212" t="s">
        <v>405</v>
      </c>
      <c r="J1249" s="186">
        <v>43</v>
      </c>
      <c r="K1249" s="239">
        <f>IFERROR(VLOOKUP(I1249,ARP!$A$3:$D$31,4,0),"")</f>
        <v>434.8</v>
      </c>
      <c r="L1249" s="247">
        <f t="shared" si="3"/>
        <v>18696.400000000001</v>
      </c>
      <c r="M1249" s="218" t="s">
        <v>378</v>
      </c>
      <c r="N1249" s="200">
        <v>44896</v>
      </c>
      <c r="O1249" s="212"/>
    </row>
    <row r="1250" spans="1:15" ht="13.8" hidden="1" outlineLevel="1">
      <c r="A1250" s="22">
        <v>1285</v>
      </c>
      <c r="B1250" s="184" t="s">
        <v>201</v>
      </c>
      <c r="C1250" s="213">
        <v>44896</v>
      </c>
      <c r="D1250" s="184" t="s">
        <v>1013</v>
      </c>
      <c r="E1250" s="184" t="str">
        <f>IF(B1250&lt;&gt;"",VLOOKUP(B1250,Mun_SC!$A$1:$B$296,2),"")</f>
        <v>Joinville</v>
      </c>
      <c r="F1250" s="184" t="str">
        <f>IFERROR(VLOOKUP(E1250,Mun_SC!$D$1:$E$21,2,0),"")</f>
        <v>Edival</v>
      </c>
      <c r="G1250" s="184" t="s">
        <v>1070</v>
      </c>
      <c r="H1250" s="184" t="s">
        <v>1071</v>
      </c>
      <c r="I1250" s="211" t="s">
        <v>402</v>
      </c>
      <c r="J1250" s="184">
        <v>67</v>
      </c>
      <c r="K1250" s="239">
        <f>IFERROR(VLOOKUP(I1250,ARP!$A$3:$D$31,4,0),"")</f>
        <v>152.49</v>
      </c>
      <c r="L1250" s="247">
        <f t="shared" si="3"/>
        <v>10216.83</v>
      </c>
      <c r="M1250" s="218" t="s">
        <v>378</v>
      </c>
      <c r="N1250" s="203">
        <v>44896</v>
      </c>
      <c r="O1250" s="211"/>
    </row>
    <row r="1251" spans="1:15" ht="13.8" hidden="1" outlineLevel="1">
      <c r="A1251" s="33">
        <v>1286</v>
      </c>
      <c r="B1251" s="186" t="s">
        <v>201</v>
      </c>
      <c r="C1251" s="215">
        <v>44896</v>
      </c>
      <c r="D1251" s="186" t="s">
        <v>1013</v>
      </c>
      <c r="E1251" s="186" t="str">
        <f>IF(B1251&lt;&gt;"",VLOOKUP(B1251,Mun_SC!$A$1:$B$296,2),"")</f>
        <v>Joinville</v>
      </c>
      <c r="F1251" s="186" t="str">
        <f>IFERROR(VLOOKUP(E1251,Mun_SC!$D$1:$E$21,2,0),"")</f>
        <v>Edival</v>
      </c>
      <c r="G1251" s="186" t="s">
        <v>1070</v>
      </c>
      <c r="H1251" s="186" t="s">
        <v>1071</v>
      </c>
      <c r="I1251" s="212" t="s">
        <v>406</v>
      </c>
      <c r="J1251" s="186">
        <v>70</v>
      </c>
      <c r="K1251" s="239">
        <f>IFERROR(VLOOKUP(I1251,ARP!$A$3:$D$31,4,0),"")</f>
        <v>173.6</v>
      </c>
      <c r="L1251" s="247">
        <f t="shared" si="3"/>
        <v>12152</v>
      </c>
      <c r="M1251" s="218" t="s">
        <v>378</v>
      </c>
      <c r="N1251" s="200">
        <v>44896</v>
      </c>
      <c r="O1251" s="212"/>
    </row>
    <row r="1252" spans="1:15" ht="13.8" hidden="1" outlineLevel="1">
      <c r="A1252" s="22">
        <v>1287</v>
      </c>
      <c r="B1252" s="184" t="s">
        <v>218</v>
      </c>
      <c r="C1252" s="213">
        <v>44896</v>
      </c>
      <c r="D1252" s="184" t="s">
        <v>1013</v>
      </c>
      <c r="E1252" s="184" t="str">
        <f>IF(B1252&lt;&gt;"",VLOOKUP(B1252,Mun_SC!$A$1:$B$296,2),"")</f>
        <v>Florianópolis</v>
      </c>
      <c r="F1252" s="184" t="str">
        <f>IFERROR(VLOOKUP(E1252,Mun_SC!$D$1:$E$21,2,0),"")</f>
        <v>Miranda</v>
      </c>
      <c r="G1252" s="184" t="s">
        <v>1072</v>
      </c>
      <c r="H1252" s="184" t="s">
        <v>1073</v>
      </c>
      <c r="I1252" s="211" t="s">
        <v>424</v>
      </c>
      <c r="J1252" s="184">
        <v>50</v>
      </c>
      <c r="K1252" s="239">
        <f>IFERROR(VLOOKUP(I1252,ARP!$A$3:$D$31,4,0),"")</f>
        <v>24.49</v>
      </c>
      <c r="L1252" s="247">
        <f t="shared" si="3"/>
        <v>1224.5</v>
      </c>
      <c r="M1252" s="218" t="s">
        <v>378</v>
      </c>
      <c r="N1252" s="203">
        <v>44896</v>
      </c>
      <c r="O1252" s="211"/>
    </row>
    <row r="1253" spans="1:15" ht="13.8" hidden="1" outlineLevel="1">
      <c r="A1253" s="33">
        <v>1288</v>
      </c>
      <c r="B1253" s="186" t="s">
        <v>218</v>
      </c>
      <c r="C1253" s="215">
        <v>44896</v>
      </c>
      <c r="D1253" s="186" t="s">
        <v>1013</v>
      </c>
      <c r="E1253" s="186" t="str">
        <f>IF(B1253&lt;&gt;"",VLOOKUP(B1253,Mun_SC!$A$1:$B$296,2),"")</f>
        <v>Florianópolis</v>
      </c>
      <c r="F1253" s="186" t="str">
        <f>IFERROR(VLOOKUP(E1253,Mun_SC!$D$1:$E$21,2,0),"")</f>
        <v>Miranda</v>
      </c>
      <c r="G1253" s="186" t="s">
        <v>1072</v>
      </c>
      <c r="H1253" s="186" t="s">
        <v>1073</v>
      </c>
      <c r="I1253" s="212" t="s">
        <v>427</v>
      </c>
      <c r="J1253" s="186">
        <v>120</v>
      </c>
      <c r="K1253" s="239">
        <f>IFERROR(VLOOKUP(I1253,ARP!$A$3:$D$31,4,0),"")</f>
        <v>115.05</v>
      </c>
      <c r="L1253" s="247">
        <f t="shared" si="3"/>
        <v>13806</v>
      </c>
      <c r="M1253" s="218" t="s">
        <v>378</v>
      </c>
      <c r="N1253" s="200">
        <v>44896</v>
      </c>
      <c r="O1253" s="212"/>
    </row>
    <row r="1254" spans="1:15" ht="13.8" hidden="1" outlineLevel="1">
      <c r="A1254" s="22">
        <v>1289</v>
      </c>
      <c r="B1254" s="184" t="s">
        <v>218</v>
      </c>
      <c r="C1254" s="213">
        <v>44896</v>
      </c>
      <c r="D1254" s="184" t="s">
        <v>1013</v>
      </c>
      <c r="E1254" s="184" t="str">
        <f>IF(B1254&lt;&gt;"",VLOOKUP(B1254,Mun_SC!$A$1:$B$296,2),"")</f>
        <v>Florianópolis</v>
      </c>
      <c r="F1254" s="184" t="str">
        <f>IFERROR(VLOOKUP(E1254,Mun_SC!$D$1:$E$21,2,0),"")</f>
        <v>Miranda</v>
      </c>
      <c r="G1254" s="184" t="s">
        <v>1072</v>
      </c>
      <c r="H1254" s="184" t="s">
        <v>1073</v>
      </c>
      <c r="I1254" s="211" t="s">
        <v>429</v>
      </c>
      <c r="J1254" s="184">
        <v>200</v>
      </c>
      <c r="K1254" s="239">
        <f>IFERROR(VLOOKUP(I1254,ARP!$A$3:$D$31,4,0),"")</f>
        <v>9.8000000000000007</v>
      </c>
      <c r="L1254" s="247">
        <f t="shared" si="3"/>
        <v>1960.0000000000002</v>
      </c>
      <c r="M1254" s="218" t="s">
        <v>378</v>
      </c>
      <c r="N1254" s="203">
        <v>44896</v>
      </c>
      <c r="O1254" s="211"/>
    </row>
    <row r="1255" spans="1:15" ht="13.8" hidden="1" outlineLevel="1">
      <c r="A1255" s="33">
        <v>1290</v>
      </c>
      <c r="B1255" s="186" t="s">
        <v>218</v>
      </c>
      <c r="C1255" s="215">
        <v>44896</v>
      </c>
      <c r="D1255" s="186" t="s">
        <v>1013</v>
      </c>
      <c r="E1255" s="186" t="str">
        <f>IF(B1255&lt;&gt;"",VLOOKUP(B1255,Mun_SC!$A$1:$B$296,2),"")</f>
        <v>Florianópolis</v>
      </c>
      <c r="F1255" s="186" t="str">
        <f>IFERROR(VLOOKUP(E1255,Mun_SC!$D$1:$E$21,2,0),"")</f>
        <v>Miranda</v>
      </c>
      <c r="G1255" s="186" t="s">
        <v>1072</v>
      </c>
      <c r="H1255" s="186" t="s">
        <v>1073</v>
      </c>
      <c r="I1255" s="212" t="s">
        <v>431</v>
      </c>
      <c r="J1255" s="186">
        <v>200</v>
      </c>
      <c r="K1255" s="239">
        <f>IFERROR(VLOOKUP(I1255,ARP!$A$3:$D$31,4,0),"")</f>
        <v>45.39</v>
      </c>
      <c r="L1255" s="247">
        <f t="shared" si="3"/>
        <v>9078</v>
      </c>
      <c r="M1255" s="218" t="s">
        <v>378</v>
      </c>
      <c r="N1255" s="200">
        <v>44896</v>
      </c>
      <c r="O1255" s="212"/>
    </row>
    <row r="1256" spans="1:15" ht="13.8" hidden="1" outlineLevel="1">
      <c r="A1256" s="22">
        <v>1291</v>
      </c>
      <c r="B1256" s="184" t="s">
        <v>218</v>
      </c>
      <c r="C1256" s="213">
        <v>44896</v>
      </c>
      <c r="D1256" s="184" t="s">
        <v>1013</v>
      </c>
      <c r="E1256" s="184" t="str">
        <f>IF(B1256&lt;&gt;"",VLOOKUP(B1256,Mun_SC!$A$1:$B$296,2),"")</f>
        <v>Florianópolis</v>
      </c>
      <c r="F1256" s="184" t="str">
        <f>IFERROR(VLOOKUP(E1256,Mun_SC!$D$1:$E$21,2,0),"")</f>
        <v>Miranda</v>
      </c>
      <c r="G1256" s="184" t="s">
        <v>1072</v>
      </c>
      <c r="H1256" s="184" t="s">
        <v>1073</v>
      </c>
      <c r="I1256" s="211" t="s">
        <v>404</v>
      </c>
      <c r="J1256" s="184">
        <v>50</v>
      </c>
      <c r="K1256" s="239">
        <f>IFERROR(VLOOKUP(I1256,ARP!$A$3:$D$31,4,0),"")</f>
        <v>259.7</v>
      </c>
      <c r="L1256" s="247">
        <f t="shared" si="3"/>
        <v>12985</v>
      </c>
      <c r="M1256" s="218" t="s">
        <v>378</v>
      </c>
      <c r="N1256" s="203">
        <v>44896</v>
      </c>
      <c r="O1256" s="211"/>
    </row>
    <row r="1257" spans="1:15" ht="13.8" hidden="1" outlineLevel="1">
      <c r="A1257" s="33">
        <v>1292</v>
      </c>
      <c r="B1257" s="186" t="s">
        <v>218</v>
      </c>
      <c r="C1257" s="215">
        <v>44896</v>
      </c>
      <c r="D1257" s="186" t="s">
        <v>1013</v>
      </c>
      <c r="E1257" s="186" t="str">
        <f>IF(B1257&lt;&gt;"",VLOOKUP(B1257,Mun_SC!$A$1:$B$296,2),"")</f>
        <v>Florianópolis</v>
      </c>
      <c r="F1257" s="186" t="str">
        <f>IFERROR(VLOOKUP(E1257,Mun_SC!$D$1:$E$21,2,0),"")</f>
        <v>Miranda</v>
      </c>
      <c r="G1257" s="186" t="s">
        <v>1072</v>
      </c>
      <c r="H1257" s="186" t="s">
        <v>1073</v>
      </c>
      <c r="I1257" s="212" t="s">
        <v>405</v>
      </c>
      <c r="J1257" s="186">
        <v>50</v>
      </c>
      <c r="K1257" s="239">
        <f>IFERROR(VLOOKUP(I1257,ARP!$A$3:$D$31,4,0),"")</f>
        <v>434.8</v>
      </c>
      <c r="L1257" s="247">
        <f t="shared" si="3"/>
        <v>21740</v>
      </c>
      <c r="M1257" s="218" t="s">
        <v>378</v>
      </c>
      <c r="N1257" s="200">
        <v>44896</v>
      </c>
      <c r="O1257" s="212"/>
    </row>
    <row r="1258" spans="1:15" ht="13.8" hidden="1" outlineLevel="1">
      <c r="A1258" s="22">
        <v>1293</v>
      </c>
      <c r="B1258" s="184" t="s">
        <v>218</v>
      </c>
      <c r="C1258" s="213">
        <v>44896</v>
      </c>
      <c r="D1258" s="184" t="s">
        <v>1013</v>
      </c>
      <c r="E1258" s="184" t="str">
        <f>IF(B1258&lt;&gt;"",VLOOKUP(B1258,Mun_SC!$A$1:$B$296,2),"")</f>
        <v>Florianópolis</v>
      </c>
      <c r="F1258" s="184" t="str">
        <f>IFERROR(VLOOKUP(E1258,Mun_SC!$D$1:$E$21,2,0),"")</f>
        <v>Miranda</v>
      </c>
      <c r="G1258" s="184" t="s">
        <v>1072</v>
      </c>
      <c r="H1258" s="184" t="s">
        <v>1073</v>
      </c>
      <c r="I1258" s="211" t="s">
        <v>402</v>
      </c>
      <c r="J1258" s="184">
        <v>50</v>
      </c>
      <c r="K1258" s="239">
        <f>IFERROR(VLOOKUP(I1258,ARP!$A$3:$D$31,4,0),"")</f>
        <v>152.49</v>
      </c>
      <c r="L1258" s="247">
        <f t="shared" si="3"/>
        <v>7624.5</v>
      </c>
      <c r="M1258" s="218" t="s">
        <v>378</v>
      </c>
      <c r="N1258" s="203">
        <v>44896</v>
      </c>
      <c r="O1258" s="211"/>
    </row>
    <row r="1259" spans="1:15" ht="13.8" hidden="1" outlineLevel="1">
      <c r="A1259" s="33">
        <v>1294</v>
      </c>
      <c r="B1259" s="186" t="s">
        <v>218</v>
      </c>
      <c r="C1259" s="215">
        <v>44896</v>
      </c>
      <c r="D1259" s="186" t="s">
        <v>1013</v>
      </c>
      <c r="E1259" s="186" t="str">
        <f>IF(B1259&lt;&gt;"",VLOOKUP(B1259,Mun_SC!$A$1:$B$296,2),"")</f>
        <v>Florianópolis</v>
      </c>
      <c r="F1259" s="186" t="str">
        <f>IFERROR(VLOOKUP(E1259,Mun_SC!$D$1:$E$21,2,0),"")</f>
        <v>Miranda</v>
      </c>
      <c r="G1259" s="186" t="s">
        <v>1072</v>
      </c>
      <c r="H1259" s="186" t="s">
        <v>1073</v>
      </c>
      <c r="I1259" s="212" t="s">
        <v>406</v>
      </c>
      <c r="J1259" s="186">
        <v>50</v>
      </c>
      <c r="K1259" s="239">
        <f>IFERROR(VLOOKUP(I1259,ARP!$A$3:$D$31,4,0),"")</f>
        <v>173.6</v>
      </c>
      <c r="L1259" s="247">
        <f t="shared" si="3"/>
        <v>8680</v>
      </c>
      <c r="M1259" s="218" t="s">
        <v>378</v>
      </c>
      <c r="N1259" s="200">
        <v>44896</v>
      </c>
      <c r="O1259" s="212"/>
    </row>
    <row r="1260" spans="1:15" ht="13.8" hidden="1" outlineLevel="1">
      <c r="A1260" s="22">
        <v>1295</v>
      </c>
      <c r="B1260" s="184" t="s">
        <v>166</v>
      </c>
      <c r="C1260" s="213">
        <v>44896</v>
      </c>
      <c r="D1260" s="184" t="s">
        <v>1013</v>
      </c>
      <c r="E1260" s="184" t="str">
        <f>IF(B1260&lt;&gt;"",VLOOKUP(B1260,Mun_SC!$A$1:$B$296,2),"")</f>
        <v>Jaraguá do Sul</v>
      </c>
      <c r="F1260" s="184" t="str">
        <f>IFERROR(VLOOKUP(E1260,Mun_SC!$D$1:$E$21,2,0),"")</f>
        <v>Gonçalves</v>
      </c>
      <c r="G1260" s="184" t="s">
        <v>1074</v>
      </c>
      <c r="H1260" s="262" t="s">
        <v>1075</v>
      </c>
      <c r="I1260" s="211" t="s">
        <v>427</v>
      </c>
      <c r="J1260" s="184">
        <v>56</v>
      </c>
      <c r="K1260" s="239">
        <f>IFERROR(VLOOKUP(I1260,ARP!$A$3:$D$31,4,0),"")</f>
        <v>115.05</v>
      </c>
      <c r="L1260" s="247">
        <f t="shared" si="3"/>
        <v>6442.8</v>
      </c>
      <c r="M1260" s="218" t="s">
        <v>378</v>
      </c>
      <c r="N1260" s="203">
        <v>44896</v>
      </c>
      <c r="O1260" s="211"/>
    </row>
    <row r="1261" spans="1:15" ht="13.8" hidden="1" outlineLevel="1">
      <c r="A1261" s="33">
        <v>1296</v>
      </c>
      <c r="B1261" s="186" t="s">
        <v>166</v>
      </c>
      <c r="C1261" s="215">
        <v>44896</v>
      </c>
      <c r="D1261" s="186" t="s">
        <v>1013</v>
      </c>
      <c r="E1261" s="186" t="str">
        <f>IF(B1261&lt;&gt;"",VLOOKUP(B1261,Mun_SC!$A$1:$B$296,2),"")</f>
        <v>Jaraguá do Sul</v>
      </c>
      <c r="F1261" s="186" t="str">
        <f>IFERROR(VLOOKUP(E1261,Mun_SC!$D$1:$E$21,2,0),"")</f>
        <v>Gonçalves</v>
      </c>
      <c r="G1261" s="186" t="s">
        <v>1074</v>
      </c>
      <c r="H1261" s="263" t="s">
        <v>1075</v>
      </c>
      <c r="I1261" s="212" t="s">
        <v>429</v>
      </c>
      <c r="J1261" s="186">
        <v>131</v>
      </c>
      <c r="K1261" s="239">
        <f>IFERROR(VLOOKUP(I1261,ARP!$A$3:$D$31,4,0),"")</f>
        <v>9.8000000000000007</v>
      </c>
      <c r="L1261" s="247">
        <f t="shared" si="3"/>
        <v>1283.8000000000002</v>
      </c>
      <c r="M1261" s="218" t="s">
        <v>378</v>
      </c>
      <c r="N1261" s="200">
        <v>44896</v>
      </c>
      <c r="O1261" s="212"/>
    </row>
    <row r="1262" spans="1:15" ht="13.8" hidden="1" outlineLevel="1">
      <c r="A1262" s="22">
        <v>1297</v>
      </c>
      <c r="B1262" s="184" t="s">
        <v>166</v>
      </c>
      <c r="C1262" s="213">
        <v>44896</v>
      </c>
      <c r="D1262" s="184" t="s">
        <v>1013</v>
      </c>
      <c r="E1262" s="184" t="str">
        <f>IF(B1262&lt;&gt;"",VLOOKUP(B1262,Mun_SC!$A$1:$B$296,2),"")</f>
        <v>Jaraguá do Sul</v>
      </c>
      <c r="F1262" s="184" t="str">
        <f>IFERROR(VLOOKUP(E1262,Mun_SC!$D$1:$E$21,2,0),"")</f>
        <v>Gonçalves</v>
      </c>
      <c r="G1262" s="184" t="s">
        <v>1074</v>
      </c>
      <c r="H1262" s="262" t="s">
        <v>1075</v>
      </c>
      <c r="I1262" s="211" t="s">
        <v>431</v>
      </c>
      <c r="J1262" s="184">
        <v>52</v>
      </c>
      <c r="K1262" s="239">
        <f>IFERROR(VLOOKUP(I1262,ARP!$A$3:$D$31,4,0),"")</f>
        <v>45.39</v>
      </c>
      <c r="L1262" s="247">
        <f t="shared" si="3"/>
        <v>2360.2800000000002</v>
      </c>
      <c r="M1262" s="218" t="s">
        <v>378</v>
      </c>
      <c r="N1262" s="203">
        <v>44896</v>
      </c>
      <c r="O1262" s="211"/>
    </row>
    <row r="1263" spans="1:15" ht="13.8" hidden="1" outlineLevel="1">
      <c r="A1263" s="33">
        <v>1298</v>
      </c>
      <c r="B1263" s="186" t="s">
        <v>166</v>
      </c>
      <c r="C1263" s="215">
        <v>44896</v>
      </c>
      <c r="D1263" s="186" t="s">
        <v>1013</v>
      </c>
      <c r="E1263" s="186" t="str">
        <f>IF(B1263&lt;&gt;"",VLOOKUP(B1263,Mun_SC!$A$1:$B$296,2),"")</f>
        <v>Jaraguá do Sul</v>
      </c>
      <c r="F1263" s="186" t="str">
        <f>IFERROR(VLOOKUP(E1263,Mun_SC!$D$1:$E$21,2,0),"")</f>
        <v>Gonçalves</v>
      </c>
      <c r="G1263" s="186" t="s">
        <v>1074</v>
      </c>
      <c r="H1263" s="263" t="s">
        <v>1075</v>
      </c>
      <c r="I1263" s="212" t="s">
        <v>404</v>
      </c>
      <c r="J1263" s="186">
        <v>32</v>
      </c>
      <c r="K1263" s="239">
        <f>IFERROR(VLOOKUP(I1263,ARP!$A$3:$D$31,4,0),"")</f>
        <v>259.7</v>
      </c>
      <c r="L1263" s="247">
        <f t="shared" si="3"/>
        <v>8310.4</v>
      </c>
      <c r="M1263" s="218" t="s">
        <v>378</v>
      </c>
      <c r="N1263" s="200">
        <v>44896</v>
      </c>
      <c r="O1263" s="212"/>
    </row>
    <row r="1264" spans="1:15" ht="13.8" hidden="1" outlineLevel="1">
      <c r="A1264" s="22">
        <v>1299</v>
      </c>
      <c r="B1264" s="184" t="s">
        <v>166</v>
      </c>
      <c r="C1264" s="213">
        <v>44896</v>
      </c>
      <c r="D1264" s="184" t="s">
        <v>1013</v>
      </c>
      <c r="E1264" s="184" t="str">
        <f>IF(B1264&lt;&gt;"",VLOOKUP(B1264,Mun_SC!$A$1:$B$296,2),"")</f>
        <v>Jaraguá do Sul</v>
      </c>
      <c r="F1264" s="184" t="str">
        <f>IFERROR(VLOOKUP(E1264,Mun_SC!$D$1:$E$21,2,0),"")</f>
        <v>Gonçalves</v>
      </c>
      <c r="G1264" s="184" t="s">
        <v>1074</v>
      </c>
      <c r="H1264" s="262" t="s">
        <v>1075</v>
      </c>
      <c r="I1264" s="211" t="s">
        <v>405</v>
      </c>
      <c r="J1264" s="184">
        <v>28</v>
      </c>
      <c r="K1264" s="239">
        <f>IFERROR(VLOOKUP(I1264,ARP!$A$3:$D$31,4,0),"")</f>
        <v>434.8</v>
      </c>
      <c r="L1264" s="247">
        <f t="shared" si="3"/>
        <v>12174.4</v>
      </c>
      <c r="M1264" s="218" t="s">
        <v>378</v>
      </c>
      <c r="N1264" s="203">
        <v>44896</v>
      </c>
      <c r="O1264" s="211"/>
    </row>
    <row r="1265" spans="1:15" ht="13.8" hidden="1" outlineLevel="1">
      <c r="A1265" s="33">
        <v>1300</v>
      </c>
      <c r="B1265" s="186" t="s">
        <v>166</v>
      </c>
      <c r="C1265" s="215">
        <v>44896</v>
      </c>
      <c r="D1265" s="186" t="s">
        <v>1013</v>
      </c>
      <c r="E1265" s="186" t="str">
        <f>IF(B1265&lt;&gt;"",VLOOKUP(B1265,Mun_SC!$A$1:$B$296,2),"")</f>
        <v>Jaraguá do Sul</v>
      </c>
      <c r="F1265" s="186" t="str">
        <f>IFERROR(VLOOKUP(E1265,Mun_SC!$D$1:$E$21,2,0),"")</f>
        <v>Gonçalves</v>
      </c>
      <c r="G1265" s="186" t="s">
        <v>1074</v>
      </c>
      <c r="H1265" s="263" t="s">
        <v>1075</v>
      </c>
      <c r="I1265" s="212" t="s">
        <v>402</v>
      </c>
      <c r="J1265" s="186">
        <v>31</v>
      </c>
      <c r="K1265" s="239">
        <f>IFERROR(VLOOKUP(I1265,ARP!$A$3:$D$31,4,0),"")</f>
        <v>152.49</v>
      </c>
      <c r="L1265" s="247">
        <f t="shared" si="3"/>
        <v>4727.1900000000005</v>
      </c>
      <c r="M1265" s="218" t="s">
        <v>378</v>
      </c>
      <c r="N1265" s="200">
        <v>44896</v>
      </c>
      <c r="O1265" s="212"/>
    </row>
    <row r="1266" spans="1:15" ht="13.8" hidden="1" outlineLevel="1">
      <c r="A1266" s="22">
        <v>1301</v>
      </c>
      <c r="B1266" s="184" t="s">
        <v>166</v>
      </c>
      <c r="C1266" s="213">
        <v>44896</v>
      </c>
      <c r="D1266" s="184" t="s">
        <v>1013</v>
      </c>
      <c r="E1266" s="184" t="str">
        <f>IF(B1266&lt;&gt;"",VLOOKUP(B1266,Mun_SC!$A$1:$B$296,2),"")</f>
        <v>Jaraguá do Sul</v>
      </c>
      <c r="F1266" s="184" t="str">
        <f>IFERROR(VLOOKUP(E1266,Mun_SC!$D$1:$E$21,2,0),"")</f>
        <v>Gonçalves</v>
      </c>
      <c r="G1266" s="184" t="s">
        <v>1074</v>
      </c>
      <c r="H1266" s="262" t="s">
        <v>1075</v>
      </c>
      <c r="I1266" s="211" t="s">
        <v>406</v>
      </c>
      <c r="J1266" s="184">
        <v>24</v>
      </c>
      <c r="K1266" s="239">
        <f>IFERROR(VLOOKUP(I1266,ARP!$A$3:$D$31,4,0),"")</f>
        <v>173.6</v>
      </c>
      <c r="L1266" s="247">
        <f t="shared" si="3"/>
        <v>4166.3999999999996</v>
      </c>
      <c r="M1266" s="218" t="s">
        <v>378</v>
      </c>
      <c r="N1266" s="203">
        <v>44896</v>
      </c>
      <c r="O1266" s="211"/>
    </row>
    <row r="1267" spans="1:15" ht="13.8" hidden="1" outlineLevel="1">
      <c r="A1267" s="33">
        <v>1302</v>
      </c>
      <c r="B1267" s="186" t="s">
        <v>152</v>
      </c>
      <c r="C1267" s="215">
        <v>44896</v>
      </c>
      <c r="D1267" s="186" t="s">
        <v>1013</v>
      </c>
      <c r="E1267" s="186" t="str">
        <f>IF(B1267&lt;&gt;"",VLOOKUP(B1267,Mun_SC!$A$1:$B$296,2),"")</f>
        <v>Florianópolis</v>
      </c>
      <c r="F1267" s="186" t="str">
        <f>IFERROR(VLOOKUP(E1267,Mun_SC!$D$1:$E$21,2,0),"")</f>
        <v>Miranda</v>
      </c>
      <c r="G1267" s="186" t="s">
        <v>1076</v>
      </c>
      <c r="H1267" s="263" t="s">
        <v>1077</v>
      </c>
      <c r="I1267" s="212" t="s">
        <v>427</v>
      </c>
      <c r="J1267" s="186">
        <v>250</v>
      </c>
      <c r="K1267" s="239">
        <f>IFERROR(VLOOKUP(I1267,ARP!$A$3:$D$31,4,0),"")</f>
        <v>115.05</v>
      </c>
      <c r="L1267" s="247">
        <f t="shared" si="3"/>
        <v>28762.5</v>
      </c>
      <c r="M1267" s="218" t="s">
        <v>378</v>
      </c>
      <c r="N1267" s="200">
        <v>44896</v>
      </c>
      <c r="O1267" s="212"/>
    </row>
    <row r="1268" spans="1:15" ht="13.8" hidden="1" outlineLevel="1">
      <c r="A1268" s="22">
        <v>1303</v>
      </c>
      <c r="B1268" s="184" t="s">
        <v>29</v>
      </c>
      <c r="C1268" s="213">
        <v>44896</v>
      </c>
      <c r="D1268" s="184" t="s">
        <v>1013</v>
      </c>
      <c r="E1268" s="184" t="str">
        <f>IF(B1268&lt;&gt;"",VLOOKUP(B1268,Mun_SC!$A$1:$B$296,2),"")</f>
        <v>Florianópolis</v>
      </c>
      <c r="F1268" s="184" t="str">
        <f>IFERROR(VLOOKUP(E1268,Mun_SC!$D$1:$E$21,2,0),"")</f>
        <v>Miranda</v>
      </c>
      <c r="G1268" s="184" t="s">
        <v>1076</v>
      </c>
      <c r="H1268" s="262" t="s">
        <v>1078</v>
      </c>
      <c r="I1268" s="211" t="s">
        <v>424</v>
      </c>
      <c r="J1268" s="184">
        <v>200</v>
      </c>
      <c r="K1268" s="239">
        <f>IFERROR(VLOOKUP(I1268,ARP!$A$3:$D$31,4,0),"")</f>
        <v>24.49</v>
      </c>
      <c r="L1268" s="247">
        <f t="shared" si="3"/>
        <v>4898</v>
      </c>
      <c r="M1268" s="218" t="s">
        <v>378</v>
      </c>
      <c r="N1268" s="203">
        <v>44896</v>
      </c>
      <c r="O1268" s="211"/>
    </row>
    <row r="1269" spans="1:15" ht="13.8" hidden="1" outlineLevel="1">
      <c r="A1269" s="33">
        <v>1304</v>
      </c>
      <c r="B1269" s="186" t="s">
        <v>29</v>
      </c>
      <c r="C1269" s="215">
        <v>44896</v>
      </c>
      <c r="D1269" s="186" t="s">
        <v>1013</v>
      </c>
      <c r="E1269" s="186" t="str">
        <f>IF(B1269&lt;&gt;"",VLOOKUP(B1269,Mun_SC!$A$1:$B$296,2),"")</f>
        <v>Florianópolis</v>
      </c>
      <c r="F1269" s="186" t="str">
        <f>IFERROR(VLOOKUP(E1269,Mun_SC!$D$1:$E$21,2,0),"")</f>
        <v>Miranda</v>
      </c>
      <c r="G1269" s="186" t="s">
        <v>1076</v>
      </c>
      <c r="H1269" s="263" t="s">
        <v>1078</v>
      </c>
      <c r="I1269" s="212" t="s">
        <v>427</v>
      </c>
      <c r="J1269" s="186">
        <v>350</v>
      </c>
      <c r="K1269" s="239">
        <f>IFERROR(VLOOKUP(I1269,ARP!$A$3:$D$31,4,0),"")</f>
        <v>115.05</v>
      </c>
      <c r="L1269" s="247">
        <f t="shared" si="3"/>
        <v>40267.5</v>
      </c>
      <c r="M1269" s="218" t="s">
        <v>378</v>
      </c>
      <c r="N1269" s="200">
        <v>44896</v>
      </c>
      <c r="O1269" s="212"/>
    </row>
    <row r="1270" spans="1:15" ht="13.8" hidden="1" outlineLevel="1">
      <c r="A1270" s="22">
        <v>1305</v>
      </c>
      <c r="B1270" s="184" t="s">
        <v>29</v>
      </c>
      <c r="C1270" s="213">
        <v>44896</v>
      </c>
      <c r="D1270" s="184" t="s">
        <v>1013</v>
      </c>
      <c r="E1270" s="184" t="str">
        <f>IF(B1270&lt;&gt;"",VLOOKUP(B1270,Mun_SC!$A$1:$B$296,2),"")</f>
        <v>Florianópolis</v>
      </c>
      <c r="F1270" s="184" t="str">
        <f>IFERROR(VLOOKUP(E1270,Mun_SC!$D$1:$E$21,2,0),"")</f>
        <v>Miranda</v>
      </c>
      <c r="G1270" s="184" t="s">
        <v>1076</v>
      </c>
      <c r="H1270" s="262" t="s">
        <v>1078</v>
      </c>
      <c r="I1270" s="211" t="s">
        <v>429</v>
      </c>
      <c r="J1270" s="184">
        <v>350</v>
      </c>
      <c r="K1270" s="239">
        <f>IFERROR(VLOOKUP(I1270,ARP!$A$3:$D$31,4,0),"")</f>
        <v>9.8000000000000007</v>
      </c>
      <c r="L1270" s="247">
        <f t="shared" si="3"/>
        <v>3430.0000000000005</v>
      </c>
      <c r="M1270" s="218" t="s">
        <v>378</v>
      </c>
      <c r="N1270" s="203">
        <v>44896</v>
      </c>
      <c r="O1270" s="211"/>
    </row>
    <row r="1271" spans="1:15" ht="13.8" hidden="1" outlineLevel="1">
      <c r="A1271" s="33">
        <v>1306</v>
      </c>
      <c r="B1271" s="186" t="s">
        <v>29</v>
      </c>
      <c r="C1271" s="215">
        <v>44896</v>
      </c>
      <c r="D1271" s="186" t="s">
        <v>1013</v>
      </c>
      <c r="E1271" s="186" t="str">
        <f>IF(B1271&lt;&gt;"",VLOOKUP(B1271,Mun_SC!$A$1:$B$296,2),"")</f>
        <v>Florianópolis</v>
      </c>
      <c r="F1271" s="186" t="str">
        <f>IFERROR(VLOOKUP(E1271,Mun_SC!$D$1:$E$21,2,0),"")</f>
        <v>Miranda</v>
      </c>
      <c r="G1271" s="186" t="s">
        <v>1076</v>
      </c>
      <c r="H1271" s="263" t="s">
        <v>1078</v>
      </c>
      <c r="I1271" s="212" t="s">
        <v>431</v>
      </c>
      <c r="J1271" s="186">
        <v>350</v>
      </c>
      <c r="K1271" s="239">
        <f>IFERROR(VLOOKUP(I1271,ARP!$A$3:$D$31,4,0),"")</f>
        <v>45.39</v>
      </c>
      <c r="L1271" s="247">
        <f t="shared" si="3"/>
        <v>15886.5</v>
      </c>
      <c r="M1271" s="218" t="s">
        <v>378</v>
      </c>
      <c r="N1271" s="200">
        <v>44896</v>
      </c>
      <c r="O1271" s="212"/>
    </row>
    <row r="1272" spans="1:15" ht="13.8" hidden="1" outlineLevel="1">
      <c r="A1272" s="22">
        <v>1307</v>
      </c>
      <c r="B1272" s="184" t="s">
        <v>331</v>
      </c>
      <c r="C1272" s="213">
        <v>44896</v>
      </c>
      <c r="D1272" s="184" t="s">
        <v>1013</v>
      </c>
      <c r="E1272" s="184" t="str">
        <f>IF(B1272&lt;&gt;"",VLOOKUP(B1272,Mun_SC!$A$1:$B$296,2),"")</f>
        <v>Florianópolis</v>
      </c>
      <c r="F1272" s="184" t="str">
        <f>IFERROR(VLOOKUP(E1272,Mun_SC!$D$1:$E$21,2,0),"")</f>
        <v>Miranda</v>
      </c>
      <c r="G1272" s="184" t="s">
        <v>1079</v>
      </c>
      <c r="H1272" s="264" t="s">
        <v>1080</v>
      </c>
      <c r="I1272" s="211" t="s">
        <v>427</v>
      </c>
      <c r="J1272" s="184">
        <v>180</v>
      </c>
      <c r="K1272" s="239">
        <f>IFERROR(VLOOKUP(I1272,ARP!$A$3:$D$31,4,0),"")</f>
        <v>115.05</v>
      </c>
      <c r="L1272" s="247">
        <f t="shared" si="3"/>
        <v>20709</v>
      </c>
      <c r="M1272" s="218" t="s">
        <v>378</v>
      </c>
      <c r="N1272" s="203">
        <v>44896</v>
      </c>
      <c r="O1272" s="211"/>
    </row>
    <row r="1273" spans="1:15" ht="13.8" hidden="1" outlineLevel="1">
      <c r="A1273" s="33">
        <v>1308</v>
      </c>
      <c r="B1273" s="186" t="s">
        <v>331</v>
      </c>
      <c r="C1273" s="215">
        <v>44896</v>
      </c>
      <c r="D1273" s="186" t="s">
        <v>1013</v>
      </c>
      <c r="E1273" s="186" t="str">
        <f>IF(B1273&lt;&gt;"",VLOOKUP(B1273,Mun_SC!$A$1:$B$296,2),"")</f>
        <v>Florianópolis</v>
      </c>
      <c r="F1273" s="186" t="str">
        <f>IFERROR(VLOOKUP(E1273,Mun_SC!$D$1:$E$21,2,0),"")</f>
        <v>Miranda</v>
      </c>
      <c r="G1273" s="186" t="s">
        <v>1079</v>
      </c>
      <c r="H1273" s="264" t="s">
        <v>1080</v>
      </c>
      <c r="I1273" s="212" t="s">
        <v>429</v>
      </c>
      <c r="J1273" s="186">
        <v>100</v>
      </c>
      <c r="K1273" s="239">
        <f>IFERROR(VLOOKUP(I1273,ARP!$A$3:$D$31,4,0),"")</f>
        <v>9.8000000000000007</v>
      </c>
      <c r="L1273" s="247">
        <f t="shared" si="3"/>
        <v>980.00000000000011</v>
      </c>
      <c r="M1273" s="218" t="s">
        <v>378</v>
      </c>
      <c r="N1273" s="200">
        <v>44896</v>
      </c>
      <c r="O1273" s="212"/>
    </row>
    <row r="1274" spans="1:15" ht="13.8" hidden="1" outlineLevel="1">
      <c r="A1274" s="22">
        <v>1309</v>
      </c>
      <c r="B1274" s="184" t="s">
        <v>331</v>
      </c>
      <c r="C1274" s="213">
        <v>44896</v>
      </c>
      <c r="D1274" s="184" t="s">
        <v>1013</v>
      </c>
      <c r="E1274" s="184" t="str">
        <f>IF(B1274&lt;&gt;"",VLOOKUP(B1274,Mun_SC!$A$1:$B$296,2),"")</f>
        <v>Florianópolis</v>
      </c>
      <c r="F1274" s="184" t="str">
        <f>IFERROR(VLOOKUP(E1274,Mun_SC!$D$1:$E$21,2,0),"")</f>
        <v>Miranda</v>
      </c>
      <c r="G1274" s="184" t="s">
        <v>1079</v>
      </c>
      <c r="H1274" s="264" t="s">
        <v>1080</v>
      </c>
      <c r="I1274" s="211" t="s">
        <v>431</v>
      </c>
      <c r="J1274" s="184">
        <v>150</v>
      </c>
      <c r="K1274" s="239">
        <f>IFERROR(VLOOKUP(I1274,ARP!$A$3:$D$31,4,0),"")</f>
        <v>45.39</v>
      </c>
      <c r="L1274" s="247">
        <f t="shared" si="3"/>
        <v>6808.5</v>
      </c>
      <c r="M1274" s="218" t="s">
        <v>378</v>
      </c>
      <c r="N1274" s="203">
        <v>44896</v>
      </c>
      <c r="O1274" s="211"/>
    </row>
    <row r="1275" spans="1:15" ht="13.8" hidden="1" outlineLevel="1">
      <c r="A1275" s="33">
        <v>1310</v>
      </c>
      <c r="B1275" s="186" t="s">
        <v>331</v>
      </c>
      <c r="C1275" s="215">
        <v>44896</v>
      </c>
      <c r="D1275" s="186" t="s">
        <v>1013</v>
      </c>
      <c r="E1275" s="186" t="str">
        <f>IF(B1275&lt;&gt;"",VLOOKUP(B1275,Mun_SC!$A$1:$B$296,2),"")</f>
        <v>Florianópolis</v>
      </c>
      <c r="F1275" s="186" t="str">
        <f>IFERROR(VLOOKUP(E1275,Mun_SC!$D$1:$E$21,2,0),"")</f>
        <v>Miranda</v>
      </c>
      <c r="G1275" s="186" t="s">
        <v>1079</v>
      </c>
      <c r="H1275" s="264" t="s">
        <v>1080</v>
      </c>
      <c r="I1275" s="212" t="s">
        <v>404</v>
      </c>
      <c r="J1275" s="186">
        <v>100</v>
      </c>
      <c r="K1275" s="239">
        <f>IFERROR(VLOOKUP(I1275,ARP!$A$3:$D$31,4,0),"")</f>
        <v>259.7</v>
      </c>
      <c r="L1275" s="247">
        <f t="shared" si="3"/>
        <v>25970</v>
      </c>
      <c r="M1275" s="218" t="s">
        <v>378</v>
      </c>
      <c r="N1275" s="200">
        <v>44896</v>
      </c>
      <c r="O1275" s="212"/>
    </row>
    <row r="1276" spans="1:15" ht="13.8" hidden="1" outlineLevel="1">
      <c r="A1276" s="22">
        <v>1311</v>
      </c>
      <c r="B1276" s="184" t="s">
        <v>331</v>
      </c>
      <c r="C1276" s="213">
        <v>44896</v>
      </c>
      <c r="D1276" s="184" t="s">
        <v>1013</v>
      </c>
      <c r="E1276" s="184" t="str">
        <f>IF(B1276&lt;&gt;"",VLOOKUP(B1276,Mun_SC!$A$1:$B$296,2),"")</f>
        <v>Florianópolis</v>
      </c>
      <c r="F1276" s="184" t="str">
        <f>IFERROR(VLOOKUP(E1276,Mun_SC!$D$1:$E$21,2,0),"")</f>
        <v>Miranda</v>
      </c>
      <c r="G1276" s="184" t="s">
        <v>1079</v>
      </c>
      <c r="H1276" s="264" t="s">
        <v>1080</v>
      </c>
      <c r="I1276" s="211" t="s">
        <v>405</v>
      </c>
      <c r="J1276" s="184">
        <v>60</v>
      </c>
      <c r="K1276" s="239">
        <f>IFERROR(VLOOKUP(I1276,ARP!$A$3:$D$31,4,0),"")</f>
        <v>434.8</v>
      </c>
      <c r="L1276" s="247">
        <f t="shared" si="3"/>
        <v>26088</v>
      </c>
      <c r="M1276" s="218" t="s">
        <v>378</v>
      </c>
      <c r="N1276" s="203">
        <v>44896</v>
      </c>
      <c r="O1276" s="211"/>
    </row>
    <row r="1277" spans="1:15" ht="13.8" hidden="1" outlineLevel="1">
      <c r="A1277" s="33">
        <v>1312</v>
      </c>
      <c r="B1277" s="186" t="s">
        <v>331</v>
      </c>
      <c r="C1277" s="215">
        <v>44896</v>
      </c>
      <c r="D1277" s="186" t="s">
        <v>1013</v>
      </c>
      <c r="E1277" s="186" t="str">
        <f>IF(B1277&lt;&gt;"",VLOOKUP(B1277,Mun_SC!$A$1:$B$296,2),"")</f>
        <v>Florianópolis</v>
      </c>
      <c r="F1277" s="186" t="str">
        <f>IFERROR(VLOOKUP(E1277,Mun_SC!$D$1:$E$21,2,0),"")</f>
        <v>Miranda</v>
      </c>
      <c r="G1277" s="186" t="s">
        <v>1079</v>
      </c>
      <c r="H1277" s="264" t="s">
        <v>1080</v>
      </c>
      <c r="I1277" s="212" t="s">
        <v>402</v>
      </c>
      <c r="J1277" s="186">
        <v>100</v>
      </c>
      <c r="K1277" s="239">
        <f>IFERROR(VLOOKUP(I1277,ARP!$A$3:$D$31,4,0),"")</f>
        <v>152.49</v>
      </c>
      <c r="L1277" s="247">
        <f t="shared" si="3"/>
        <v>15249</v>
      </c>
      <c r="M1277" s="218" t="s">
        <v>378</v>
      </c>
      <c r="N1277" s="200">
        <v>44896</v>
      </c>
      <c r="O1277" s="212"/>
    </row>
    <row r="1278" spans="1:15" ht="13.8" hidden="1" outlineLevel="1">
      <c r="A1278" s="22">
        <v>1313</v>
      </c>
      <c r="B1278" s="184" t="s">
        <v>331</v>
      </c>
      <c r="C1278" s="213">
        <v>44896</v>
      </c>
      <c r="D1278" s="184" t="s">
        <v>1013</v>
      </c>
      <c r="E1278" s="184" t="str">
        <f>IF(B1278&lt;&gt;"",VLOOKUP(B1278,Mun_SC!$A$1:$B$296,2),"")</f>
        <v>Florianópolis</v>
      </c>
      <c r="F1278" s="184" t="str">
        <f>IFERROR(VLOOKUP(E1278,Mun_SC!$D$1:$E$21,2,0),"")</f>
        <v>Miranda</v>
      </c>
      <c r="G1278" s="184" t="s">
        <v>1079</v>
      </c>
      <c r="H1278" s="265" t="s">
        <v>1080</v>
      </c>
      <c r="I1278" s="211" t="s">
        <v>406</v>
      </c>
      <c r="J1278" s="184">
        <v>60</v>
      </c>
      <c r="K1278" s="239">
        <f>IFERROR(VLOOKUP(I1278,ARP!$A$3:$D$31,4,0),"")</f>
        <v>173.6</v>
      </c>
      <c r="L1278" s="247">
        <f t="shared" si="3"/>
        <v>10416</v>
      </c>
      <c r="M1278" s="218" t="s">
        <v>378</v>
      </c>
      <c r="N1278" s="203">
        <v>44896</v>
      </c>
      <c r="O1278" s="211"/>
    </row>
    <row r="1279" spans="1:15" ht="13.8" hidden="1" outlineLevel="1">
      <c r="A1279" s="33">
        <v>1314</v>
      </c>
      <c r="B1279" s="186" t="s">
        <v>83</v>
      </c>
      <c r="C1279" s="266">
        <v>44915</v>
      </c>
      <c r="D1279" s="186" t="s">
        <v>1081</v>
      </c>
      <c r="E1279" s="186" t="str">
        <f>IF(B1279&lt;&gt;"",VLOOKUP(B1279,Mun_SC!$A$1:$B$296,2),"")</f>
        <v>Joinville</v>
      </c>
      <c r="F1279" s="186" t="str">
        <f>IFERROR(VLOOKUP(E1279,Mun_SC!$D$1:$E$21,2,0),"")</f>
        <v>Edival</v>
      </c>
      <c r="G1279" s="186" t="s">
        <v>1082</v>
      </c>
      <c r="H1279" s="263" t="s">
        <v>1083</v>
      </c>
      <c r="I1279" s="212" t="s">
        <v>427</v>
      </c>
      <c r="J1279" s="186">
        <v>30</v>
      </c>
      <c r="K1279" s="239">
        <f>IFERROR(VLOOKUP(I1279,ARP!$A$3:$D$31,4,0),"")</f>
        <v>115.05</v>
      </c>
      <c r="L1279" s="247">
        <f t="shared" si="3"/>
        <v>3451.5</v>
      </c>
      <c r="M1279" s="218" t="s">
        <v>378</v>
      </c>
      <c r="N1279" s="200">
        <v>44896</v>
      </c>
      <c r="O1279" s="212"/>
    </row>
    <row r="1280" spans="1:15" ht="13.8" hidden="1" outlineLevel="1">
      <c r="A1280" s="22">
        <v>1315</v>
      </c>
      <c r="B1280" s="184" t="s">
        <v>83</v>
      </c>
      <c r="C1280" s="267">
        <v>44915</v>
      </c>
      <c r="D1280" s="184" t="s">
        <v>1081</v>
      </c>
      <c r="E1280" s="184" t="str">
        <f>IF(B1280&lt;&gt;"",VLOOKUP(B1280,Mun_SC!$A$1:$B$296,2),"")</f>
        <v>Joinville</v>
      </c>
      <c r="F1280" s="184" t="str">
        <f>IFERROR(VLOOKUP(E1280,Mun_SC!$D$1:$E$21,2,0),"")</f>
        <v>Edival</v>
      </c>
      <c r="G1280" s="184" t="s">
        <v>1082</v>
      </c>
      <c r="H1280" s="262" t="s">
        <v>1083</v>
      </c>
      <c r="I1280" s="211" t="s">
        <v>429</v>
      </c>
      <c r="J1280" s="184">
        <v>80</v>
      </c>
      <c r="K1280" s="239">
        <f>IFERROR(VLOOKUP(I1280,ARP!$A$3:$D$31,4,0),"")</f>
        <v>9.8000000000000007</v>
      </c>
      <c r="L1280" s="247">
        <f t="shared" si="3"/>
        <v>784</v>
      </c>
      <c r="M1280" s="218" t="s">
        <v>378</v>
      </c>
      <c r="N1280" s="203">
        <v>44896</v>
      </c>
      <c r="O1280" s="211"/>
    </row>
    <row r="1281" spans="1:15" ht="13.8" hidden="1" outlineLevel="1">
      <c r="A1281" s="33">
        <v>1316</v>
      </c>
      <c r="B1281" s="186" t="s">
        <v>83</v>
      </c>
      <c r="C1281" s="266">
        <v>44915</v>
      </c>
      <c r="D1281" s="186" t="s">
        <v>1081</v>
      </c>
      <c r="E1281" s="186" t="str">
        <f>IF(B1281&lt;&gt;"",VLOOKUP(B1281,Mun_SC!$A$1:$B$296,2),"")</f>
        <v>Joinville</v>
      </c>
      <c r="F1281" s="186" t="str">
        <f>IFERROR(VLOOKUP(E1281,Mun_SC!$D$1:$E$21,2,0),"")</f>
        <v>Edival</v>
      </c>
      <c r="G1281" s="186" t="s">
        <v>1082</v>
      </c>
      <c r="H1281" s="263" t="s">
        <v>1083</v>
      </c>
      <c r="I1281" s="212" t="s">
        <v>431</v>
      </c>
      <c r="J1281" s="186">
        <v>40</v>
      </c>
      <c r="K1281" s="239">
        <f>IFERROR(VLOOKUP(I1281,ARP!$A$3:$D$31,4,0),"")</f>
        <v>45.39</v>
      </c>
      <c r="L1281" s="247">
        <f t="shared" si="3"/>
        <v>1815.6</v>
      </c>
      <c r="M1281" s="218" t="s">
        <v>378</v>
      </c>
      <c r="N1281" s="200">
        <v>44896</v>
      </c>
      <c r="O1281" s="212"/>
    </row>
    <row r="1282" spans="1:15" ht="13.8" hidden="1" outlineLevel="1">
      <c r="A1282" s="22">
        <v>1317</v>
      </c>
      <c r="B1282" s="184" t="s">
        <v>83</v>
      </c>
      <c r="C1282" s="267">
        <v>44915</v>
      </c>
      <c r="D1282" s="184" t="s">
        <v>1081</v>
      </c>
      <c r="E1282" s="184" t="str">
        <f>IF(B1282&lt;&gt;"",VLOOKUP(B1282,Mun_SC!$A$1:$B$296,2),"")</f>
        <v>Joinville</v>
      </c>
      <c r="F1282" s="184" t="str">
        <f>IFERROR(VLOOKUP(E1282,Mun_SC!$D$1:$E$21,2,0),"")</f>
        <v>Edival</v>
      </c>
      <c r="G1282" s="184" t="s">
        <v>1082</v>
      </c>
      <c r="H1282" s="262" t="s">
        <v>1083</v>
      </c>
      <c r="I1282" s="211" t="s">
        <v>404</v>
      </c>
      <c r="J1282" s="184">
        <v>40</v>
      </c>
      <c r="K1282" s="239">
        <f>IFERROR(VLOOKUP(I1282,ARP!$A$3:$D$31,4,0),"")</f>
        <v>259.7</v>
      </c>
      <c r="L1282" s="247">
        <f t="shared" si="3"/>
        <v>10388</v>
      </c>
      <c r="M1282" s="218" t="s">
        <v>378</v>
      </c>
      <c r="N1282" s="203">
        <v>44896</v>
      </c>
      <c r="O1282" s="211"/>
    </row>
    <row r="1283" spans="1:15" ht="13.8" hidden="1" outlineLevel="1">
      <c r="A1283" s="33">
        <v>1318</v>
      </c>
      <c r="B1283" s="186" t="s">
        <v>83</v>
      </c>
      <c r="C1283" s="266">
        <v>44915</v>
      </c>
      <c r="D1283" s="186" t="s">
        <v>1081</v>
      </c>
      <c r="E1283" s="186" t="str">
        <f>IF(B1283&lt;&gt;"",VLOOKUP(B1283,Mun_SC!$A$1:$B$296,2),"")</f>
        <v>Joinville</v>
      </c>
      <c r="F1283" s="186" t="str">
        <f>IFERROR(VLOOKUP(E1283,Mun_SC!$D$1:$E$21,2,0),"")</f>
        <v>Edival</v>
      </c>
      <c r="G1283" s="186" t="s">
        <v>1082</v>
      </c>
      <c r="H1283" s="263" t="s">
        <v>1083</v>
      </c>
      <c r="I1283" s="212" t="s">
        <v>405</v>
      </c>
      <c r="J1283" s="186">
        <v>20</v>
      </c>
      <c r="K1283" s="239">
        <f>IFERROR(VLOOKUP(I1283,ARP!$A$3:$D$31,4,0),"")</f>
        <v>434.8</v>
      </c>
      <c r="L1283" s="247">
        <f t="shared" si="3"/>
        <v>8696</v>
      </c>
      <c r="M1283" s="218" t="s">
        <v>378</v>
      </c>
      <c r="N1283" s="200">
        <v>44896</v>
      </c>
      <c r="O1283" s="212"/>
    </row>
    <row r="1284" spans="1:15" ht="13.8" hidden="1" outlineLevel="1">
      <c r="A1284" s="22">
        <v>1319</v>
      </c>
      <c r="B1284" s="184" t="s">
        <v>83</v>
      </c>
      <c r="C1284" s="267">
        <v>44915</v>
      </c>
      <c r="D1284" s="184" t="s">
        <v>1081</v>
      </c>
      <c r="E1284" s="184" t="str">
        <f>IF(B1284&lt;&gt;"",VLOOKUP(B1284,Mun_SC!$A$1:$B$296,2),"")</f>
        <v>Joinville</v>
      </c>
      <c r="F1284" s="184" t="str">
        <f>IFERROR(VLOOKUP(E1284,Mun_SC!$D$1:$E$21,2,0),"")</f>
        <v>Edival</v>
      </c>
      <c r="G1284" s="184" t="s">
        <v>1082</v>
      </c>
      <c r="H1284" s="262" t="s">
        <v>1083</v>
      </c>
      <c r="I1284" s="211" t="s">
        <v>402</v>
      </c>
      <c r="J1284" s="184">
        <v>40</v>
      </c>
      <c r="K1284" s="239">
        <f>IFERROR(VLOOKUP(I1284,ARP!$A$3:$D$31,4,0),"")</f>
        <v>152.49</v>
      </c>
      <c r="L1284" s="247">
        <f t="shared" si="3"/>
        <v>6099.6</v>
      </c>
      <c r="M1284" s="218" t="s">
        <v>378</v>
      </c>
      <c r="N1284" s="203">
        <v>44896</v>
      </c>
      <c r="O1284" s="211"/>
    </row>
    <row r="1285" spans="1:15" ht="13.8" hidden="1" outlineLevel="1">
      <c r="A1285" s="33">
        <v>1320</v>
      </c>
      <c r="B1285" s="186" t="s">
        <v>83</v>
      </c>
      <c r="C1285" s="266">
        <v>44915</v>
      </c>
      <c r="D1285" s="186" t="s">
        <v>1081</v>
      </c>
      <c r="E1285" s="186" t="str">
        <f>IF(B1285&lt;&gt;"",VLOOKUP(B1285,Mun_SC!$A$1:$B$296,2),"")</f>
        <v>Joinville</v>
      </c>
      <c r="F1285" s="186" t="str">
        <f>IFERROR(VLOOKUP(E1285,Mun_SC!$D$1:$E$21,2,0),"")</f>
        <v>Edival</v>
      </c>
      <c r="G1285" s="186" t="s">
        <v>1082</v>
      </c>
      <c r="H1285" s="263" t="s">
        <v>1083</v>
      </c>
      <c r="I1285" s="212" t="s">
        <v>406</v>
      </c>
      <c r="J1285" s="186">
        <v>20</v>
      </c>
      <c r="K1285" s="239">
        <f>IFERROR(VLOOKUP(I1285,ARP!$A$3:$D$31,4,0),"")</f>
        <v>173.6</v>
      </c>
      <c r="L1285" s="247">
        <f t="shared" si="3"/>
        <v>3472</v>
      </c>
      <c r="M1285" s="218" t="s">
        <v>378</v>
      </c>
      <c r="N1285" s="200">
        <v>44896</v>
      </c>
      <c r="O1285" s="212"/>
    </row>
    <row r="1286" spans="1:15" ht="13.8" hidden="1" outlineLevel="1">
      <c r="A1286" s="22">
        <v>1321</v>
      </c>
      <c r="B1286" s="184" t="s">
        <v>307</v>
      </c>
      <c r="C1286" s="267">
        <v>44914</v>
      </c>
      <c r="D1286" s="184" t="s">
        <v>1081</v>
      </c>
      <c r="E1286" s="184" t="s">
        <v>30</v>
      </c>
      <c r="F1286" s="184" t="s">
        <v>35</v>
      </c>
      <c r="G1286" s="184" t="s">
        <v>1084</v>
      </c>
      <c r="H1286" s="262" t="s">
        <v>1085</v>
      </c>
      <c r="I1286" s="211" t="s">
        <v>397</v>
      </c>
      <c r="J1286" s="184">
        <v>3000</v>
      </c>
      <c r="K1286" s="239">
        <v>19.059999999999999</v>
      </c>
      <c r="L1286" s="247">
        <v>57179.999999999993</v>
      </c>
      <c r="M1286" s="218" t="s">
        <v>378</v>
      </c>
      <c r="N1286" s="203">
        <v>44896</v>
      </c>
      <c r="O1286" s="211"/>
    </row>
    <row r="1287" spans="1:15" ht="13.8" hidden="1" outlineLevel="1">
      <c r="A1287" s="33">
        <v>1322</v>
      </c>
      <c r="B1287" s="186" t="s">
        <v>87</v>
      </c>
      <c r="C1287" s="266">
        <v>44915</v>
      </c>
      <c r="D1287" s="186" t="s">
        <v>1081</v>
      </c>
      <c r="E1287" s="186" t="str">
        <f>IF(B1287&lt;&gt;"",VLOOKUP(B1287,Mun_SC!$A$1:$B$296,2),"")</f>
        <v>Itajaí</v>
      </c>
      <c r="F1287" s="186" t="str">
        <f>IFERROR(VLOOKUP(E1287,Mun_SC!$D$1:$E$21,2,0),"")</f>
        <v>Bazanella</v>
      </c>
      <c r="G1287" s="186" t="s">
        <v>1086</v>
      </c>
      <c r="H1287" s="263" t="s">
        <v>1087</v>
      </c>
      <c r="I1287" s="212" t="s">
        <v>427</v>
      </c>
      <c r="J1287" s="186">
        <v>110</v>
      </c>
      <c r="K1287" s="239">
        <f>IFERROR(VLOOKUP(I1287,ARP!$A$3:$D$31,4,0),"")</f>
        <v>115.05</v>
      </c>
      <c r="L1287" s="247">
        <f t="shared" ref="L1287:L1338" si="4">IF(K1287&lt;&gt;"",K1287*J1287,"")</f>
        <v>12655.5</v>
      </c>
      <c r="M1287" s="218" t="s">
        <v>378</v>
      </c>
      <c r="N1287" s="200">
        <v>44896</v>
      </c>
      <c r="O1287" s="212"/>
    </row>
    <row r="1288" spans="1:15" ht="13.8" hidden="1" outlineLevel="1">
      <c r="A1288" s="22">
        <v>1323</v>
      </c>
      <c r="B1288" s="184" t="s">
        <v>87</v>
      </c>
      <c r="C1288" s="267">
        <v>44915</v>
      </c>
      <c r="D1288" s="184" t="s">
        <v>1081</v>
      </c>
      <c r="E1288" s="184" t="str">
        <f>IF(B1288&lt;&gt;"",VLOOKUP(B1288,Mun_SC!$A$1:$B$296,2),"")</f>
        <v>Itajaí</v>
      </c>
      <c r="F1288" s="184" t="str">
        <f>IFERROR(VLOOKUP(E1288,Mun_SC!$D$1:$E$21,2,0),"")</f>
        <v>Bazanella</v>
      </c>
      <c r="G1288" s="184" t="s">
        <v>1086</v>
      </c>
      <c r="H1288" s="262" t="s">
        <v>1087</v>
      </c>
      <c r="I1288" s="211" t="s">
        <v>429</v>
      </c>
      <c r="J1288" s="184">
        <v>110</v>
      </c>
      <c r="K1288" s="239">
        <f>IFERROR(VLOOKUP(I1288,ARP!$A$3:$D$31,4,0),"")</f>
        <v>9.8000000000000007</v>
      </c>
      <c r="L1288" s="247">
        <f t="shared" si="4"/>
        <v>1078</v>
      </c>
      <c r="M1288" s="218" t="s">
        <v>378</v>
      </c>
      <c r="N1288" s="203">
        <v>44896</v>
      </c>
      <c r="O1288" s="211"/>
    </row>
    <row r="1289" spans="1:15" ht="13.8" hidden="1" outlineLevel="1">
      <c r="A1289" s="33">
        <v>1324</v>
      </c>
      <c r="B1289" s="186" t="s">
        <v>87</v>
      </c>
      <c r="C1289" s="266">
        <v>44915</v>
      </c>
      <c r="D1289" s="186" t="s">
        <v>1081</v>
      </c>
      <c r="E1289" s="186" t="str">
        <f>IF(B1289&lt;&gt;"",VLOOKUP(B1289,Mun_SC!$A$1:$B$296,2),"")</f>
        <v>Itajaí</v>
      </c>
      <c r="F1289" s="186" t="str">
        <f>IFERROR(VLOOKUP(E1289,Mun_SC!$D$1:$E$21,2,0),"")</f>
        <v>Bazanella</v>
      </c>
      <c r="G1289" s="186" t="s">
        <v>1086</v>
      </c>
      <c r="H1289" s="263" t="s">
        <v>1087</v>
      </c>
      <c r="I1289" s="212" t="s">
        <v>431</v>
      </c>
      <c r="J1289" s="186">
        <v>110</v>
      </c>
      <c r="K1289" s="239">
        <f>IFERROR(VLOOKUP(I1289,ARP!$A$3:$D$31,4,0),"")</f>
        <v>45.39</v>
      </c>
      <c r="L1289" s="247">
        <f t="shared" si="4"/>
        <v>4992.8999999999996</v>
      </c>
      <c r="M1289" s="218" t="s">
        <v>378</v>
      </c>
      <c r="N1289" s="200">
        <v>44896</v>
      </c>
      <c r="O1289" s="212"/>
    </row>
    <row r="1290" spans="1:15" ht="13.8" hidden="1" outlineLevel="1">
      <c r="A1290" s="22">
        <v>1325</v>
      </c>
      <c r="B1290" s="184" t="s">
        <v>87</v>
      </c>
      <c r="C1290" s="267">
        <v>44915</v>
      </c>
      <c r="D1290" s="184" t="s">
        <v>1081</v>
      </c>
      <c r="E1290" s="184" t="str">
        <f>IF(B1290&lt;&gt;"",VLOOKUP(B1290,Mun_SC!$A$1:$B$296,2),"")</f>
        <v>Itajaí</v>
      </c>
      <c r="F1290" s="184" t="str">
        <f>IFERROR(VLOOKUP(E1290,Mun_SC!$D$1:$E$21,2,0),"")</f>
        <v>Bazanella</v>
      </c>
      <c r="G1290" s="184" t="s">
        <v>1086</v>
      </c>
      <c r="H1290" s="262" t="s">
        <v>1087</v>
      </c>
      <c r="I1290" s="211" t="s">
        <v>404</v>
      </c>
      <c r="J1290" s="184">
        <v>80</v>
      </c>
      <c r="K1290" s="239">
        <f>IFERROR(VLOOKUP(I1290,ARP!$A$3:$D$31,4,0),"")</f>
        <v>259.7</v>
      </c>
      <c r="L1290" s="247">
        <f t="shared" si="4"/>
        <v>20776</v>
      </c>
      <c r="M1290" s="218" t="s">
        <v>378</v>
      </c>
      <c r="N1290" s="203">
        <v>44896</v>
      </c>
      <c r="O1290" s="211"/>
    </row>
    <row r="1291" spans="1:15" ht="13.8" hidden="1" outlineLevel="1">
      <c r="A1291" s="33">
        <v>1326</v>
      </c>
      <c r="B1291" s="186" t="s">
        <v>87</v>
      </c>
      <c r="C1291" s="266">
        <v>44915</v>
      </c>
      <c r="D1291" s="186" t="s">
        <v>1081</v>
      </c>
      <c r="E1291" s="186" t="str">
        <f>IF(B1291&lt;&gt;"",VLOOKUP(B1291,Mun_SC!$A$1:$B$296,2),"")</f>
        <v>Itajaí</v>
      </c>
      <c r="F1291" s="186" t="str">
        <f>IFERROR(VLOOKUP(E1291,Mun_SC!$D$1:$E$21,2,0),"")</f>
        <v>Bazanella</v>
      </c>
      <c r="G1291" s="186" t="s">
        <v>1086</v>
      </c>
      <c r="H1291" s="263" t="s">
        <v>1087</v>
      </c>
      <c r="I1291" s="212" t="s">
        <v>405</v>
      </c>
      <c r="J1291" s="186">
        <v>40</v>
      </c>
      <c r="K1291" s="239">
        <f>IFERROR(VLOOKUP(I1291,ARP!$A$3:$D$31,4,0),"")</f>
        <v>434.8</v>
      </c>
      <c r="L1291" s="247">
        <f t="shared" si="4"/>
        <v>17392</v>
      </c>
      <c r="M1291" s="218" t="s">
        <v>378</v>
      </c>
      <c r="N1291" s="200">
        <v>44896</v>
      </c>
      <c r="O1291" s="212"/>
    </row>
    <row r="1292" spans="1:15" ht="13.8" hidden="1" outlineLevel="1">
      <c r="A1292" s="22">
        <v>1327</v>
      </c>
      <c r="B1292" s="184" t="s">
        <v>115</v>
      </c>
      <c r="C1292" s="267">
        <v>44915</v>
      </c>
      <c r="D1292" s="184" t="s">
        <v>1081</v>
      </c>
      <c r="E1292" s="184" t="str">
        <f>IF(B1292&lt;&gt;"",VLOOKUP(B1292,Mun_SC!$A$1:$B$296,2),"")</f>
        <v>Itajaí</v>
      </c>
      <c r="F1292" s="184" t="str">
        <f>IFERROR(VLOOKUP(E1292,Mun_SC!$D$1:$E$21,2,0),"")</f>
        <v>Bazanella</v>
      </c>
      <c r="G1292" s="184" t="s">
        <v>1088</v>
      </c>
      <c r="H1292" s="262" t="s">
        <v>1089</v>
      </c>
      <c r="I1292" s="211" t="s">
        <v>427</v>
      </c>
      <c r="J1292" s="184">
        <v>202</v>
      </c>
      <c r="K1292" s="239">
        <f>IFERROR(VLOOKUP(I1292,ARP!$A$3:$D$31,4,0),"")</f>
        <v>115.05</v>
      </c>
      <c r="L1292" s="247">
        <f t="shared" si="4"/>
        <v>23240.1</v>
      </c>
      <c r="M1292" s="218" t="s">
        <v>378</v>
      </c>
      <c r="N1292" s="203">
        <v>44896</v>
      </c>
      <c r="O1292" s="211"/>
    </row>
    <row r="1293" spans="1:15" ht="13.8" hidden="1" outlineLevel="1">
      <c r="A1293" s="33">
        <v>1328</v>
      </c>
      <c r="B1293" s="186" t="s">
        <v>115</v>
      </c>
      <c r="C1293" s="266">
        <v>44915</v>
      </c>
      <c r="D1293" s="186" t="s">
        <v>1081</v>
      </c>
      <c r="E1293" s="186" t="str">
        <f>IF(B1293&lt;&gt;"",VLOOKUP(B1293,Mun_SC!$A$1:$B$296,2),"")</f>
        <v>Itajaí</v>
      </c>
      <c r="F1293" s="186" t="str">
        <f>IFERROR(VLOOKUP(E1293,Mun_SC!$D$1:$E$21,2,0),"")</f>
        <v>Bazanella</v>
      </c>
      <c r="G1293" s="186" t="s">
        <v>1088</v>
      </c>
      <c r="H1293" s="263" t="s">
        <v>1089</v>
      </c>
      <c r="I1293" s="212" t="s">
        <v>431</v>
      </c>
      <c r="J1293" s="186">
        <v>213</v>
      </c>
      <c r="K1293" s="239">
        <f>IFERROR(VLOOKUP(I1293,ARP!$A$3:$D$31,4,0),"")</f>
        <v>45.39</v>
      </c>
      <c r="L1293" s="247">
        <f t="shared" si="4"/>
        <v>9668.07</v>
      </c>
      <c r="M1293" s="218" t="s">
        <v>378</v>
      </c>
      <c r="N1293" s="200">
        <v>44896</v>
      </c>
      <c r="O1293" s="212"/>
    </row>
    <row r="1294" spans="1:15" ht="13.8" hidden="1" outlineLevel="1">
      <c r="A1294" s="22">
        <v>1329</v>
      </c>
      <c r="B1294" s="184" t="s">
        <v>115</v>
      </c>
      <c r="C1294" s="267">
        <v>44915</v>
      </c>
      <c r="D1294" s="184" t="s">
        <v>1081</v>
      </c>
      <c r="E1294" s="184" t="str">
        <f>IF(B1294&lt;&gt;"",VLOOKUP(B1294,Mun_SC!$A$1:$B$296,2),"")</f>
        <v>Itajaí</v>
      </c>
      <c r="F1294" s="184" t="str">
        <f>IFERROR(VLOOKUP(E1294,Mun_SC!$D$1:$E$21,2,0),"")</f>
        <v>Bazanella</v>
      </c>
      <c r="G1294" s="184" t="s">
        <v>1088</v>
      </c>
      <c r="H1294" s="262" t="s">
        <v>1089</v>
      </c>
      <c r="I1294" s="211" t="s">
        <v>404</v>
      </c>
      <c r="J1294" s="184">
        <v>136</v>
      </c>
      <c r="K1294" s="239">
        <f>IFERROR(VLOOKUP(I1294,ARP!$A$3:$D$31,4,0),"")</f>
        <v>259.7</v>
      </c>
      <c r="L1294" s="247">
        <f t="shared" si="4"/>
        <v>35319.199999999997</v>
      </c>
      <c r="M1294" s="218" t="s">
        <v>378</v>
      </c>
      <c r="N1294" s="203">
        <v>44896</v>
      </c>
      <c r="O1294" s="211"/>
    </row>
    <row r="1295" spans="1:15" ht="13.8" hidden="1" outlineLevel="1">
      <c r="A1295" s="33">
        <v>1330</v>
      </c>
      <c r="B1295" s="186" t="s">
        <v>115</v>
      </c>
      <c r="C1295" s="266">
        <v>44915</v>
      </c>
      <c r="D1295" s="186" t="s">
        <v>1081</v>
      </c>
      <c r="E1295" s="186" t="str">
        <f>IF(B1295&lt;&gt;"",VLOOKUP(B1295,Mun_SC!$A$1:$B$296,2),"")</f>
        <v>Itajaí</v>
      </c>
      <c r="F1295" s="186" t="str">
        <f>IFERROR(VLOOKUP(E1295,Mun_SC!$D$1:$E$21,2,0),"")</f>
        <v>Bazanella</v>
      </c>
      <c r="G1295" s="186" t="s">
        <v>1088</v>
      </c>
      <c r="H1295" s="263" t="s">
        <v>1089</v>
      </c>
      <c r="I1295" s="212" t="s">
        <v>405</v>
      </c>
      <c r="J1295" s="186">
        <v>125</v>
      </c>
      <c r="K1295" s="239">
        <f>IFERROR(VLOOKUP(I1295,ARP!$A$3:$D$31,4,0),"")</f>
        <v>434.8</v>
      </c>
      <c r="L1295" s="247">
        <f t="shared" si="4"/>
        <v>54350</v>
      </c>
      <c r="M1295" s="218" t="s">
        <v>378</v>
      </c>
      <c r="N1295" s="200">
        <v>44896</v>
      </c>
      <c r="O1295" s="212"/>
    </row>
    <row r="1296" spans="1:15" ht="13.8" hidden="1" outlineLevel="1">
      <c r="A1296" s="22">
        <v>1331</v>
      </c>
      <c r="B1296" s="184" t="s">
        <v>115</v>
      </c>
      <c r="C1296" s="267">
        <v>44915</v>
      </c>
      <c r="D1296" s="184" t="s">
        <v>1081</v>
      </c>
      <c r="E1296" s="184" t="str">
        <f>IF(B1296&lt;&gt;"",VLOOKUP(B1296,Mun_SC!$A$1:$B$296,2),"")</f>
        <v>Itajaí</v>
      </c>
      <c r="F1296" s="184" t="str">
        <f>IFERROR(VLOOKUP(E1296,Mun_SC!$D$1:$E$21,2,0),"")</f>
        <v>Bazanella</v>
      </c>
      <c r="G1296" s="184" t="s">
        <v>1088</v>
      </c>
      <c r="H1296" s="262" t="s">
        <v>1089</v>
      </c>
      <c r="I1296" s="211" t="s">
        <v>402</v>
      </c>
      <c r="J1296" s="184">
        <v>144</v>
      </c>
      <c r="K1296" s="239">
        <f>IFERROR(VLOOKUP(I1296,ARP!$A$3:$D$31,4,0),"")</f>
        <v>152.49</v>
      </c>
      <c r="L1296" s="247">
        <f t="shared" si="4"/>
        <v>21958.560000000001</v>
      </c>
      <c r="M1296" s="218" t="s">
        <v>378</v>
      </c>
      <c r="N1296" s="203">
        <v>44896</v>
      </c>
      <c r="O1296" s="211"/>
    </row>
    <row r="1297" spans="1:15" ht="13.8" hidden="1" outlineLevel="1">
      <c r="A1297" s="33">
        <v>1332</v>
      </c>
      <c r="B1297" s="186" t="s">
        <v>115</v>
      </c>
      <c r="C1297" s="266">
        <v>44915</v>
      </c>
      <c r="D1297" s="186" t="s">
        <v>1081</v>
      </c>
      <c r="E1297" s="186" t="str">
        <f>IF(B1297&lt;&gt;"",VLOOKUP(B1297,Mun_SC!$A$1:$B$296,2),"")</f>
        <v>Itajaí</v>
      </c>
      <c r="F1297" s="186" t="str">
        <f>IFERROR(VLOOKUP(E1297,Mun_SC!$D$1:$E$21,2,0),"")</f>
        <v>Bazanella</v>
      </c>
      <c r="G1297" s="186" t="s">
        <v>1088</v>
      </c>
      <c r="H1297" s="263" t="s">
        <v>1089</v>
      </c>
      <c r="I1297" s="212" t="s">
        <v>406</v>
      </c>
      <c r="J1297" s="186">
        <v>158</v>
      </c>
      <c r="K1297" s="239">
        <f>IFERROR(VLOOKUP(I1297,ARP!$A$3:$D$31,4,0),"")</f>
        <v>173.6</v>
      </c>
      <c r="L1297" s="247">
        <f t="shared" si="4"/>
        <v>27428.799999999999</v>
      </c>
      <c r="M1297" s="218" t="s">
        <v>378</v>
      </c>
      <c r="N1297" s="200">
        <v>44896</v>
      </c>
      <c r="O1297" s="212"/>
    </row>
    <row r="1298" spans="1:15" ht="13.8" hidden="1" outlineLevel="1">
      <c r="A1298" s="22">
        <v>1333</v>
      </c>
      <c r="B1298" s="184" t="s">
        <v>190</v>
      </c>
      <c r="C1298" s="267">
        <v>44915</v>
      </c>
      <c r="D1298" s="184" t="s">
        <v>1081</v>
      </c>
      <c r="E1298" s="184" t="str">
        <f>IF(B1298&lt;&gt;"",VLOOKUP(B1298,Mun_SC!$A$1:$B$296,2),"")</f>
        <v>Itajaí</v>
      </c>
      <c r="F1298" s="184" t="str">
        <f>IFERROR(VLOOKUP(E1298,Mun_SC!$D$1:$E$21,2,0),"")</f>
        <v>Bazanella</v>
      </c>
      <c r="G1298" s="184" t="s">
        <v>1090</v>
      </c>
      <c r="H1298" s="262" t="s">
        <v>1091</v>
      </c>
      <c r="I1298" s="211" t="s">
        <v>427</v>
      </c>
      <c r="J1298" s="184">
        <v>191</v>
      </c>
      <c r="K1298" s="239">
        <f>IFERROR(VLOOKUP(I1298,ARP!$A$3:$D$31,4,0),"")</f>
        <v>115.05</v>
      </c>
      <c r="L1298" s="247">
        <f t="shared" si="4"/>
        <v>21974.55</v>
      </c>
      <c r="M1298" s="218" t="s">
        <v>378</v>
      </c>
      <c r="N1298" s="203">
        <v>44896</v>
      </c>
      <c r="O1298" s="211"/>
    </row>
    <row r="1299" spans="1:15" ht="13.8" hidden="1" outlineLevel="1">
      <c r="A1299" s="33">
        <v>1334</v>
      </c>
      <c r="B1299" s="186" t="s">
        <v>190</v>
      </c>
      <c r="C1299" s="266">
        <v>44915</v>
      </c>
      <c r="D1299" s="186" t="s">
        <v>1081</v>
      </c>
      <c r="E1299" s="186" t="str">
        <f>IF(B1299&lt;&gt;"",VLOOKUP(B1299,Mun_SC!$A$1:$B$296,2),"")</f>
        <v>Itajaí</v>
      </c>
      <c r="F1299" s="186" t="str">
        <f>IFERROR(VLOOKUP(E1299,Mun_SC!$D$1:$E$21,2,0),"")</f>
        <v>Bazanella</v>
      </c>
      <c r="G1299" s="186" t="s">
        <v>1090</v>
      </c>
      <c r="H1299" s="263" t="s">
        <v>1091</v>
      </c>
      <c r="I1299" s="212" t="s">
        <v>429</v>
      </c>
      <c r="J1299" s="186">
        <v>770</v>
      </c>
      <c r="K1299" s="239">
        <f>IFERROR(VLOOKUP(I1299,ARP!$A$3:$D$31,4,0),"")</f>
        <v>9.8000000000000007</v>
      </c>
      <c r="L1299" s="247">
        <f t="shared" si="4"/>
        <v>7546.0000000000009</v>
      </c>
      <c r="M1299" s="218" t="s">
        <v>378</v>
      </c>
      <c r="N1299" s="200">
        <v>44896</v>
      </c>
      <c r="O1299" s="212"/>
    </row>
    <row r="1300" spans="1:15" ht="13.8" hidden="1" outlineLevel="1">
      <c r="A1300" s="22">
        <v>1335</v>
      </c>
      <c r="B1300" s="184" t="s">
        <v>190</v>
      </c>
      <c r="C1300" s="267">
        <v>44915</v>
      </c>
      <c r="D1300" s="184" t="s">
        <v>1081</v>
      </c>
      <c r="E1300" s="184" t="str">
        <f>IF(B1300&lt;&gt;"",VLOOKUP(B1300,Mun_SC!$A$1:$B$296,2),"")</f>
        <v>Itajaí</v>
      </c>
      <c r="F1300" s="184" t="str">
        <f>IFERROR(VLOOKUP(E1300,Mun_SC!$D$1:$E$21,2,0),"")</f>
        <v>Bazanella</v>
      </c>
      <c r="G1300" s="184" t="s">
        <v>1090</v>
      </c>
      <c r="H1300" s="262" t="s">
        <v>1091</v>
      </c>
      <c r="I1300" s="211" t="s">
        <v>431</v>
      </c>
      <c r="J1300" s="184">
        <v>191</v>
      </c>
      <c r="K1300" s="239">
        <f>IFERROR(VLOOKUP(I1300,ARP!$A$3:$D$31,4,0),"")</f>
        <v>45.39</v>
      </c>
      <c r="L1300" s="247">
        <f t="shared" si="4"/>
        <v>8669.49</v>
      </c>
      <c r="M1300" s="218" t="s">
        <v>378</v>
      </c>
      <c r="N1300" s="203">
        <v>44896</v>
      </c>
      <c r="O1300" s="211"/>
    </row>
    <row r="1301" spans="1:15" ht="13.8" hidden="1" outlineLevel="1">
      <c r="A1301" s="33">
        <v>1336</v>
      </c>
      <c r="B1301" s="186" t="s">
        <v>190</v>
      </c>
      <c r="C1301" s="266">
        <v>44915</v>
      </c>
      <c r="D1301" s="186" t="s">
        <v>1081</v>
      </c>
      <c r="E1301" s="186" t="str">
        <f>IF(B1301&lt;&gt;"",VLOOKUP(B1301,Mun_SC!$A$1:$B$296,2),"")</f>
        <v>Itajaí</v>
      </c>
      <c r="F1301" s="186" t="str">
        <f>IFERROR(VLOOKUP(E1301,Mun_SC!$D$1:$E$21,2,0),"")</f>
        <v>Bazanella</v>
      </c>
      <c r="G1301" s="186" t="s">
        <v>1090</v>
      </c>
      <c r="H1301" s="263" t="s">
        <v>1091</v>
      </c>
      <c r="I1301" s="212" t="s">
        <v>404</v>
      </c>
      <c r="J1301" s="186">
        <v>770</v>
      </c>
      <c r="K1301" s="239">
        <f>IFERROR(VLOOKUP(I1301,ARP!$A$3:$D$31,4,0),"")</f>
        <v>259.7</v>
      </c>
      <c r="L1301" s="247">
        <f t="shared" si="4"/>
        <v>199969</v>
      </c>
      <c r="M1301" s="218" t="s">
        <v>378</v>
      </c>
      <c r="N1301" s="200">
        <v>44896</v>
      </c>
      <c r="O1301" s="212"/>
    </row>
    <row r="1302" spans="1:15" ht="13.8" hidden="1" outlineLevel="1">
      <c r="A1302" s="22">
        <v>1337</v>
      </c>
      <c r="B1302" s="184" t="s">
        <v>190</v>
      </c>
      <c r="C1302" s="267">
        <v>44915</v>
      </c>
      <c r="D1302" s="184" t="s">
        <v>1081</v>
      </c>
      <c r="E1302" s="184" t="str">
        <f>IF(B1302&lt;&gt;"",VLOOKUP(B1302,Mun_SC!$A$1:$B$296,2),"")</f>
        <v>Itajaí</v>
      </c>
      <c r="F1302" s="184" t="str">
        <f>IFERROR(VLOOKUP(E1302,Mun_SC!$D$1:$E$21,2,0),"")</f>
        <v>Bazanella</v>
      </c>
      <c r="G1302" s="184" t="s">
        <v>597</v>
      </c>
      <c r="H1302" s="262" t="s">
        <v>1092</v>
      </c>
      <c r="I1302" s="211" t="s">
        <v>427</v>
      </c>
      <c r="J1302" s="184">
        <v>169</v>
      </c>
      <c r="K1302" s="239">
        <f>IFERROR(VLOOKUP(I1302,ARP!$A$3:$D$31,4,0),"")</f>
        <v>115.05</v>
      </c>
      <c r="L1302" s="247">
        <f t="shared" si="4"/>
        <v>19443.45</v>
      </c>
      <c r="M1302" s="218" t="s">
        <v>378</v>
      </c>
      <c r="N1302" s="203">
        <v>44896</v>
      </c>
      <c r="O1302" s="211"/>
    </row>
    <row r="1303" spans="1:15" ht="13.8" hidden="1" outlineLevel="1">
      <c r="A1303" s="33">
        <v>1338</v>
      </c>
      <c r="B1303" s="186" t="s">
        <v>190</v>
      </c>
      <c r="C1303" s="266">
        <v>44915</v>
      </c>
      <c r="D1303" s="186" t="s">
        <v>1081</v>
      </c>
      <c r="E1303" s="186" t="str">
        <f>IF(B1303&lt;&gt;"",VLOOKUP(B1303,Mun_SC!$A$1:$B$296,2),"")</f>
        <v>Itajaí</v>
      </c>
      <c r="F1303" s="186" t="str">
        <f>IFERROR(VLOOKUP(E1303,Mun_SC!$D$1:$E$21,2,0),"")</f>
        <v>Bazanella</v>
      </c>
      <c r="G1303" s="186" t="s">
        <v>597</v>
      </c>
      <c r="H1303" s="263" t="s">
        <v>1092</v>
      </c>
      <c r="I1303" s="212" t="s">
        <v>429</v>
      </c>
      <c r="J1303" s="186">
        <v>688</v>
      </c>
      <c r="K1303" s="239">
        <f>IFERROR(VLOOKUP(I1303,ARP!$A$3:$D$31,4,0),"")</f>
        <v>9.8000000000000007</v>
      </c>
      <c r="L1303" s="247">
        <f t="shared" si="4"/>
        <v>6742.4000000000005</v>
      </c>
      <c r="M1303" s="218" t="s">
        <v>378</v>
      </c>
      <c r="N1303" s="200">
        <v>44896</v>
      </c>
      <c r="O1303" s="212"/>
    </row>
    <row r="1304" spans="1:15" ht="13.8" hidden="1" outlineLevel="1">
      <c r="A1304" s="22">
        <v>1339</v>
      </c>
      <c r="B1304" s="184" t="s">
        <v>190</v>
      </c>
      <c r="C1304" s="267">
        <v>44915</v>
      </c>
      <c r="D1304" s="184" t="s">
        <v>1081</v>
      </c>
      <c r="E1304" s="184" t="str">
        <f>IF(B1304&lt;&gt;"",VLOOKUP(B1304,Mun_SC!$A$1:$B$296,2),"")</f>
        <v>Itajaí</v>
      </c>
      <c r="F1304" s="184" t="str">
        <f>IFERROR(VLOOKUP(E1304,Mun_SC!$D$1:$E$21,2,0),"")</f>
        <v>Bazanella</v>
      </c>
      <c r="G1304" s="184" t="s">
        <v>597</v>
      </c>
      <c r="H1304" s="262" t="s">
        <v>1092</v>
      </c>
      <c r="I1304" s="211" t="s">
        <v>431</v>
      </c>
      <c r="J1304" s="184">
        <v>169</v>
      </c>
      <c r="K1304" s="239">
        <f>IFERROR(VLOOKUP(I1304,ARP!$A$3:$D$31,4,0),"")</f>
        <v>45.39</v>
      </c>
      <c r="L1304" s="247">
        <f t="shared" si="4"/>
        <v>7670.91</v>
      </c>
      <c r="M1304" s="218" t="s">
        <v>378</v>
      </c>
      <c r="N1304" s="203">
        <v>44896</v>
      </c>
      <c r="O1304" s="211"/>
    </row>
    <row r="1305" spans="1:15" ht="13.8" hidden="1" outlineLevel="1">
      <c r="A1305" s="33">
        <v>1340</v>
      </c>
      <c r="B1305" s="186" t="s">
        <v>190</v>
      </c>
      <c r="C1305" s="266">
        <v>44915</v>
      </c>
      <c r="D1305" s="186" t="s">
        <v>1081</v>
      </c>
      <c r="E1305" s="186" t="str">
        <f>IF(B1305&lt;&gt;"",VLOOKUP(B1305,Mun_SC!$A$1:$B$296,2),"")</f>
        <v>Itajaí</v>
      </c>
      <c r="F1305" s="186" t="str">
        <f>IFERROR(VLOOKUP(E1305,Mun_SC!$D$1:$E$21,2,0),"")</f>
        <v>Bazanella</v>
      </c>
      <c r="G1305" s="186" t="s">
        <v>597</v>
      </c>
      <c r="H1305" s="263" t="s">
        <v>1092</v>
      </c>
      <c r="I1305" s="212" t="s">
        <v>404</v>
      </c>
      <c r="J1305" s="186">
        <v>688</v>
      </c>
      <c r="K1305" s="239">
        <f>IFERROR(VLOOKUP(I1305,ARP!$A$3:$D$31,4,0),"")</f>
        <v>259.7</v>
      </c>
      <c r="L1305" s="247">
        <f t="shared" si="4"/>
        <v>178673.6</v>
      </c>
      <c r="M1305" s="218" t="s">
        <v>378</v>
      </c>
      <c r="N1305" s="200">
        <v>44896</v>
      </c>
      <c r="O1305" s="212"/>
    </row>
    <row r="1306" spans="1:15" ht="13.8" hidden="1" outlineLevel="1">
      <c r="A1306" s="22">
        <v>1341</v>
      </c>
      <c r="B1306" s="184" t="s">
        <v>190</v>
      </c>
      <c r="C1306" s="267">
        <v>44915</v>
      </c>
      <c r="D1306" s="184" t="s">
        <v>1081</v>
      </c>
      <c r="E1306" s="184" t="str">
        <f>IF(B1306&lt;&gt;"",VLOOKUP(B1306,Mun_SC!$A$1:$B$296,2),"")</f>
        <v>Itajaí</v>
      </c>
      <c r="F1306" s="184" t="str">
        <f>IFERROR(VLOOKUP(E1306,Mun_SC!$D$1:$E$21,2,0),"")</f>
        <v>Bazanella</v>
      </c>
      <c r="G1306" s="184" t="s">
        <v>597</v>
      </c>
      <c r="H1306" s="262" t="s">
        <v>1092</v>
      </c>
      <c r="I1306" s="211" t="s">
        <v>402</v>
      </c>
      <c r="J1306" s="184">
        <v>1458</v>
      </c>
      <c r="K1306" s="239">
        <f>IFERROR(VLOOKUP(I1306,ARP!$A$3:$D$31,4,0),"")</f>
        <v>152.49</v>
      </c>
      <c r="L1306" s="247">
        <f t="shared" si="4"/>
        <v>222330.42</v>
      </c>
      <c r="M1306" s="218" t="s">
        <v>378</v>
      </c>
      <c r="N1306" s="203">
        <v>44896</v>
      </c>
      <c r="O1306" s="211"/>
    </row>
    <row r="1307" spans="1:15" ht="13.8" hidden="1" outlineLevel="1">
      <c r="A1307" s="33">
        <v>1342</v>
      </c>
      <c r="B1307" s="186" t="s">
        <v>233</v>
      </c>
      <c r="C1307" s="266">
        <v>44915</v>
      </c>
      <c r="D1307" s="186" t="s">
        <v>1081</v>
      </c>
      <c r="E1307" s="186" t="str">
        <f>IF(B1307&lt;&gt;"",VLOOKUP(B1307,Mun_SC!$A$1:$B$296,2),"")</f>
        <v>Itajaí</v>
      </c>
      <c r="F1307" s="186" t="str">
        <f>IFERROR(VLOOKUP(E1307,Mun_SC!$D$1:$E$21,2,0),"")</f>
        <v>Bazanella</v>
      </c>
      <c r="G1307" s="186" t="s">
        <v>1093</v>
      </c>
      <c r="H1307" s="206" t="s">
        <v>1094</v>
      </c>
      <c r="I1307" s="212" t="s">
        <v>427</v>
      </c>
      <c r="J1307" s="186">
        <v>129</v>
      </c>
      <c r="K1307" s="239">
        <f>IFERROR(VLOOKUP(I1307,ARP!$A$3:$D$31,4,0),"")</f>
        <v>115.05</v>
      </c>
      <c r="L1307" s="247">
        <f t="shared" si="4"/>
        <v>14841.449999999999</v>
      </c>
      <c r="M1307" s="218" t="s">
        <v>378</v>
      </c>
      <c r="N1307" s="200">
        <v>44896</v>
      </c>
      <c r="O1307" s="212" t="s">
        <v>1095</v>
      </c>
    </row>
    <row r="1308" spans="1:15" ht="13.8" hidden="1" outlineLevel="1">
      <c r="A1308" s="22">
        <v>1343</v>
      </c>
      <c r="B1308" s="184" t="s">
        <v>233</v>
      </c>
      <c r="C1308" s="267">
        <v>44915</v>
      </c>
      <c r="D1308" s="184" t="s">
        <v>1081</v>
      </c>
      <c r="E1308" s="184" t="str">
        <f>IF(B1308&lt;&gt;"",VLOOKUP(B1308,Mun_SC!$A$1:$B$296,2),"")</f>
        <v>Itajaí</v>
      </c>
      <c r="F1308" s="184" t="str">
        <f>IFERROR(VLOOKUP(E1308,Mun_SC!$D$1:$E$21,2,0),"")</f>
        <v>Bazanella</v>
      </c>
      <c r="G1308" s="184" t="s">
        <v>1093</v>
      </c>
      <c r="H1308" s="206" t="s">
        <v>1094</v>
      </c>
      <c r="I1308" s="211" t="s">
        <v>429</v>
      </c>
      <c r="J1308" s="184">
        <v>464</v>
      </c>
      <c r="K1308" s="239">
        <f>IFERROR(VLOOKUP(I1308,ARP!$A$3:$D$31,4,0),"")</f>
        <v>9.8000000000000007</v>
      </c>
      <c r="L1308" s="247">
        <f t="shared" si="4"/>
        <v>4547.2000000000007</v>
      </c>
      <c r="M1308" s="218" t="s">
        <v>378</v>
      </c>
      <c r="N1308" s="203">
        <v>44896</v>
      </c>
      <c r="O1308" s="211"/>
    </row>
    <row r="1309" spans="1:15" ht="13.8" hidden="1" outlineLevel="1">
      <c r="A1309" s="33">
        <v>1344</v>
      </c>
      <c r="B1309" s="186" t="s">
        <v>233</v>
      </c>
      <c r="C1309" s="266">
        <v>44915</v>
      </c>
      <c r="D1309" s="186" t="s">
        <v>1081</v>
      </c>
      <c r="E1309" s="186" t="str">
        <f>IF(B1309&lt;&gt;"",VLOOKUP(B1309,Mun_SC!$A$1:$B$296,2),"")</f>
        <v>Itajaí</v>
      </c>
      <c r="F1309" s="186" t="str">
        <f>IFERROR(VLOOKUP(E1309,Mun_SC!$D$1:$E$21,2,0),"")</f>
        <v>Bazanella</v>
      </c>
      <c r="G1309" s="186" t="s">
        <v>1093</v>
      </c>
      <c r="H1309" s="206" t="s">
        <v>1094</v>
      </c>
      <c r="I1309" s="212" t="s">
        <v>431</v>
      </c>
      <c r="J1309" s="186">
        <v>129</v>
      </c>
      <c r="K1309" s="239">
        <f>IFERROR(VLOOKUP(I1309,ARP!$A$3:$D$31,4,0),"")</f>
        <v>45.39</v>
      </c>
      <c r="L1309" s="247">
        <f t="shared" si="4"/>
        <v>5855.31</v>
      </c>
      <c r="M1309" s="218" t="s">
        <v>378</v>
      </c>
      <c r="N1309" s="200">
        <v>44896</v>
      </c>
      <c r="O1309" s="212"/>
    </row>
    <row r="1310" spans="1:15" ht="13.8" hidden="1" outlineLevel="1">
      <c r="A1310" s="22">
        <v>1345</v>
      </c>
      <c r="B1310" s="184" t="s">
        <v>233</v>
      </c>
      <c r="C1310" s="267">
        <v>44915</v>
      </c>
      <c r="D1310" s="184" t="s">
        <v>1081</v>
      </c>
      <c r="E1310" s="184" t="str">
        <f>IF(B1310&lt;&gt;"",VLOOKUP(B1310,Mun_SC!$A$1:$B$296,2),"")</f>
        <v>Itajaí</v>
      </c>
      <c r="F1310" s="184" t="str">
        <f>IFERROR(VLOOKUP(E1310,Mun_SC!$D$1:$E$21,2,0),"")</f>
        <v>Bazanella</v>
      </c>
      <c r="G1310" s="184" t="s">
        <v>1093</v>
      </c>
      <c r="H1310" s="262" t="s">
        <v>1094</v>
      </c>
      <c r="I1310" s="211" t="s">
        <v>404</v>
      </c>
      <c r="J1310" s="184">
        <v>268</v>
      </c>
      <c r="K1310" s="239">
        <f>IFERROR(VLOOKUP(I1310,ARP!$A$3:$D$31,4,0),"")</f>
        <v>259.7</v>
      </c>
      <c r="L1310" s="247">
        <f t="shared" si="4"/>
        <v>69599.599999999991</v>
      </c>
      <c r="M1310" s="218" t="s">
        <v>378</v>
      </c>
      <c r="N1310" s="203">
        <v>44896</v>
      </c>
      <c r="O1310" s="211"/>
    </row>
    <row r="1311" spans="1:15" ht="13.8" hidden="1" outlineLevel="1">
      <c r="A1311" s="33">
        <v>1346</v>
      </c>
      <c r="B1311" s="186" t="s">
        <v>84</v>
      </c>
      <c r="C1311" s="266">
        <v>44915</v>
      </c>
      <c r="D1311" s="186" t="s">
        <v>1081</v>
      </c>
      <c r="E1311" s="186" t="str">
        <f>IF(B1311&lt;&gt;"",VLOOKUP(B1311,Mun_SC!$A$1:$B$296,2),"")</f>
        <v>Itajaí</v>
      </c>
      <c r="F1311" s="186" t="str">
        <f>IFERROR(VLOOKUP(E1311,Mun_SC!$D$1:$E$21,2,0),"")</f>
        <v>Bazanella</v>
      </c>
      <c r="G1311" s="186" t="s">
        <v>1096</v>
      </c>
      <c r="H1311" s="206" t="s">
        <v>1097</v>
      </c>
      <c r="I1311" s="212" t="s">
        <v>427</v>
      </c>
      <c r="J1311" s="186">
        <v>259</v>
      </c>
      <c r="K1311" s="239">
        <f>IFERROR(VLOOKUP(I1311,ARP!$A$3:$D$31,4,0),"")</f>
        <v>115.05</v>
      </c>
      <c r="L1311" s="247">
        <f t="shared" si="4"/>
        <v>29797.95</v>
      </c>
      <c r="M1311" s="218" t="s">
        <v>378</v>
      </c>
      <c r="N1311" s="200">
        <v>44896</v>
      </c>
      <c r="O1311" s="212"/>
    </row>
    <row r="1312" spans="1:15" ht="13.8" hidden="1" outlineLevel="1">
      <c r="A1312" s="22">
        <v>1347</v>
      </c>
      <c r="B1312" s="184" t="s">
        <v>84</v>
      </c>
      <c r="C1312" s="267">
        <v>44915</v>
      </c>
      <c r="D1312" s="184" t="s">
        <v>1081</v>
      </c>
      <c r="E1312" s="184" t="str">
        <f>IF(B1312&lt;&gt;"",VLOOKUP(B1312,Mun_SC!$A$1:$B$296,2),"")</f>
        <v>Itajaí</v>
      </c>
      <c r="F1312" s="184" t="str">
        <f>IFERROR(VLOOKUP(E1312,Mun_SC!$D$1:$E$21,2,0),"")</f>
        <v>Bazanella</v>
      </c>
      <c r="G1312" s="184" t="s">
        <v>1096</v>
      </c>
      <c r="H1312" s="206" t="s">
        <v>1097</v>
      </c>
      <c r="I1312" s="211" t="s">
        <v>431</v>
      </c>
      <c r="J1312" s="184">
        <v>260</v>
      </c>
      <c r="K1312" s="239">
        <f>IFERROR(VLOOKUP(I1312,ARP!$A$3:$D$31,4,0),"")</f>
        <v>45.39</v>
      </c>
      <c r="L1312" s="247">
        <f t="shared" si="4"/>
        <v>11801.4</v>
      </c>
      <c r="M1312" s="218" t="s">
        <v>378</v>
      </c>
      <c r="N1312" s="203">
        <v>44896</v>
      </c>
      <c r="O1312" s="211"/>
    </row>
    <row r="1313" spans="1:15" ht="13.8" hidden="1" outlineLevel="1">
      <c r="A1313" s="33">
        <v>1348</v>
      </c>
      <c r="B1313" s="186" t="s">
        <v>84</v>
      </c>
      <c r="C1313" s="266">
        <v>44915</v>
      </c>
      <c r="D1313" s="186" t="s">
        <v>1081</v>
      </c>
      <c r="E1313" s="186" t="str">
        <f>IF(B1313&lt;&gt;"",VLOOKUP(B1313,Mun_SC!$A$1:$B$296,2),"")</f>
        <v>Itajaí</v>
      </c>
      <c r="F1313" s="186" t="str">
        <f>IFERROR(VLOOKUP(E1313,Mun_SC!$D$1:$E$21,2,0),"")</f>
        <v>Bazanella</v>
      </c>
      <c r="G1313" s="186" t="s">
        <v>1096</v>
      </c>
      <c r="H1313" s="206" t="s">
        <v>1097</v>
      </c>
      <c r="I1313" s="212" t="s">
        <v>404</v>
      </c>
      <c r="J1313" s="186">
        <v>315</v>
      </c>
      <c r="K1313" s="239">
        <f>IFERROR(VLOOKUP(I1313,ARP!$A$3:$D$31,4,0),"")</f>
        <v>259.7</v>
      </c>
      <c r="L1313" s="247">
        <f t="shared" si="4"/>
        <v>81805.5</v>
      </c>
      <c r="M1313" s="218" t="s">
        <v>378</v>
      </c>
      <c r="N1313" s="200">
        <v>44896</v>
      </c>
      <c r="O1313" s="212"/>
    </row>
    <row r="1314" spans="1:15" ht="13.8" hidden="1" outlineLevel="1">
      <c r="A1314" s="22">
        <v>1349</v>
      </c>
      <c r="B1314" s="184" t="s">
        <v>84</v>
      </c>
      <c r="C1314" s="267">
        <v>44915</v>
      </c>
      <c r="D1314" s="184" t="s">
        <v>1081</v>
      </c>
      <c r="E1314" s="184" t="str">
        <f>IF(B1314&lt;&gt;"",VLOOKUP(B1314,Mun_SC!$A$1:$B$296,2),"")</f>
        <v>Itajaí</v>
      </c>
      <c r="F1314" s="184" t="str">
        <f>IFERROR(VLOOKUP(E1314,Mun_SC!$D$1:$E$21,2,0),"")</f>
        <v>Bazanella</v>
      </c>
      <c r="G1314" s="184" t="s">
        <v>1096</v>
      </c>
      <c r="H1314" s="206" t="s">
        <v>1097</v>
      </c>
      <c r="I1314" s="211" t="s">
        <v>405</v>
      </c>
      <c r="J1314" s="184">
        <v>194</v>
      </c>
      <c r="K1314" s="239">
        <f>IFERROR(VLOOKUP(I1314,ARP!$A$3:$D$31,4,0),"")</f>
        <v>434.8</v>
      </c>
      <c r="L1314" s="247">
        <f t="shared" si="4"/>
        <v>84351.2</v>
      </c>
      <c r="M1314" s="218" t="s">
        <v>378</v>
      </c>
      <c r="N1314" s="203">
        <v>44896</v>
      </c>
      <c r="O1314" s="211"/>
    </row>
    <row r="1315" spans="1:15" ht="13.8" hidden="1" outlineLevel="1">
      <c r="A1315" s="33">
        <v>1350</v>
      </c>
      <c r="B1315" s="186" t="s">
        <v>84</v>
      </c>
      <c r="C1315" s="266">
        <v>44915</v>
      </c>
      <c r="D1315" s="186" t="s">
        <v>1081</v>
      </c>
      <c r="E1315" s="186" t="str">
        <f>IF(B1315&lt;&gt;"",VLOOKUP(B1315,Mun_SC!$A$1:$B$296,2),"")</f>
        <v>Itajaí</v>
      </c>
      <c r="F1315" s="186" t="str">
        <f>IFERROR(VLOOKUP(E1315,Mun_SC!$D$1:$E$21,2,0),"")</f>
        <v>Bazanella</v>
      </c>
      <c r="G1315" s="186" t="s">
        <v>1096</v>
      </c>
      <c r="H1315" s="206" t="s">
        <v>1097</v>
      </c>
      <c r="I1315" s="212" t="s">
        <v>402</v>
      </c>
      <c r="J1315" s="186">
        <v>315</v>
      </c>
      <c r="K1315" s="239">
        <f>IFERROR(VLOOKUP(I1315,ARP!$A$3:$D$31,4,0),"")</f>
        <v>152.49</v>
      </c>
      <c r="L1315" s="247">
        <f t="shared" si="4"/>
        <v>48034.350000000006</v>
      </c>
      <c r="M1315" s="218" t="s">
        <v>378</v>
      </c>
      <c r="N1315" s="200">
        <v>44896</v>
      </c>
      <c r="O1315" s="212"/>
    </row>
    <row r="1316" spans="1:15" ht="13.8" hidden="1" outlineLevel="1">
      <c r="A1316" s="22">
        <v>1351</v>
      </c>
      <c r="B1316" s="184" t="s">
        <v>84</v>
      </c>
      <c r="C1316" s="267">
        <v>44915</v>
      </c>
      <c r="D1316" s="184" t="s">
        <v>1081</v>
      </c>
      <c r="E1316" s="184" t="str">
        <f>IF(B1316&lt;&gt;"",VLOOKUP(B1316,Mun_SC!$A$1:$B$296,2),"")</f>
        <v>Itajaí</v>
      </c>
      <c r="F1316" s="184" t="str">
        <f>IFERROR(VLOOKUP(E1316,Mun_SC!$D$1:$E$21,2,0),"")</f>
        <v>Bazanella</v>
      </c>
      <c r="G1316" s="184" t="s">
        <v>1096</v>
      </c>
      <c r="H1316" s="262" t="s">
        <v>1097</v>
      </c>
      <c r="I1316" s="211" t="s">
        <v>406</v>
      </c>
      <c r="J1316" s="184">
        <v>194</v>
      </c>
      <c r="K1316" s="239">
        <f>IFERROR(VLOOKUP(I1316,ARP!$A$3:$D$31,4,0),"")</f>
        <v>173.6</v>
      </c>
      <c r="L1316" s="247">
        <f t="shared" si="4"/>
        <v>33678.400000000001</v>
      </c>
      <c r="M1316" s="218" t="s">
        <v>378</v>
      </c>
      <c r="N1316" s="203">
        <v>44896</v>
      </c>
      <c r="O1316" s="211"/>
    </row>
    <row r="1317" spans="1:15" ht="13.8" hidden="1" outlineLevel="1">
      <c r="A1317" s="33">
        <v>1352</v>
      </c>
      <c r="B1317" s="186" t="s">
        <v>92</v>
      </c>
      <c r="C1317" s="266">
        <v>44915</v>
      </c>
      <c r="D1317" s="186" t="s">
        <v>1081</v>
      </c>
      <c r="E1317" s="186" t="str">
        <f>IF(B1317&lt;&gt;"",VLOOKUP(B1317,Mun_SC!$A$1:$B$296,2),"")</f>
        <v>Jaraguá do Sul</v>
      </c>
      <c r="F1317" s="186" t="str">
        <f>IFERROR(VLOOKUP(E1317,Mun_SC!$D$1:$E$21,2,0),"")</f>
        <v>Gonçalves</v>
      </c>
      <c r="G1317" s="186" t="s">
        <v>679</v>
      </c>
      <c r="H1317" s="263" t="s">
        <v>1098</v>
      </c>
      <c r="I1317" s="212" t="s">
        <v>427</v>
      </c>
      <c r="J1317" s="186">
        <v>20</v>
      </c>
      <c r="K1317" s="239">
        <f>IFERROR(VLOOKUP(I1317,ARP!$A$3:$D$31,4,0),"")</f>
        <v>115.05</v>
      </c>
      <c r="L1317" s="247">
        <f t="shared" si="4"/>
        <v>2301</v>
      </c>
      <c r="M1317" s="218" t="s">
        <v>378</v>
      </c>
      <c r="N1317" s="200">
        <v>44896</v>
      </c>
      <c r="O1317" s="212" t="s">
        <v>1099</v>
      </c>
    </row>
    <row r="1318" spans="1:15" ht="13.8" hidden="1" outlineLevel="1">
      <c r="A1318" s="22">
        <v>1353</v>
      </c>
      <c r="B1318" s="184" t="s">
        <v>92</v>
      </c>
      <c r="C1318" s="267">
        <v>44915</v>
      </c>
      <c r="D1318" s="184" t="s">
        <v>1081</v>
      </c>
      <c r="E1318" s="184" t="str">
        <f>IF(B1318&lt;&gt;"",VLOOKUP(B1318,Mun_SC!$A$1:$B$296,2),"")</f>
        <v>Jaraguá do Sul</v>
      </c>
      <c r="F1318" s="184" t="str">
        <f>IFERROR(VLOOKUP(E1318,Mun_SC!$D$1:$E$21,2,0),"")</f>
        <v>Gonçalves</v>
      </c>
      <c r="G1318" s="184" t="s">
        <v>679</v>
      </c>
      <c r="H1318" s="262" t="s">
        <v>1098</v>
      </c>
      <c r="I1318" s="211" t="s">
        <v>429</v>
      </c>
      <c r="J1318" s="184">
        <v>14</v>
      </c>
      <c r="K1318" s="239">
        <f>IFERROR(VLOOKUP(I1318,ARP!$A$3:$D$31,4,0),"")</f>
        <v>9.8000000000000007</v>
      </c>
      <c r="L1318" s="247">
        <f t="shared" si="4"/>
        <v>137.20000000000002</v>
      </c>
      <c r="M1318" s="218" t="s">
        <v>378</v>
      </c>
      <c r="N1318" s="203">
        <v>44896</v>
      </c>
      <c r="O1318" s="211" t="s">
        <v>1099</v>
      </c>
    </row>
    <row r="1319" spans="1:15" ht="13.8" hidden="1" outlineLevel="1">
      <c r="A1319" s="33">
        <v>1354</v>
      </c>
      <c r="B1319" s="186" t="s">
        <v>92</v>
      </c>
      <c r="C1319" s="266">
        <v>44915</v>
      </c>
      <c r="D1319" s="186" t="s">
        <v>1081</v>
      </c>
      <c r="E1319" s="186" t="str">
        <f>IF(B1319&lt;&gt;"",VLOOKUP(B1319,Mun_SC!$A$1:$B$296,2),"")</f>
        <v>Jaraguá do Sul</v>
      </c>
      <c r="F1319" s="186" t="str">
        <f>IFERROR(VLOOKUP(E1319,Mun_SC!$D$1:$E$21,2,0),"")</f>
        <v>Gonçalves</v>
      </c>
      <c r="G1319" s="186" t="s">
        <v>679</v>
      </c>
      <c r="H1319" s="263" t="s">
        <v>1098</v>
      </c>
      <c r="I1319" s="212" t="s">
        <v>431</v>
      </c>
      <c r="J1319" s="186">
        <v>14</v>
      </c>
      <c r="K1319" s="239">
        <f>IFERROR(VLOOKUP(I1319,ARP!$A$3:$D$31,4,0),"")</f>
        <v>45.39</v>
      </c>
      <c r="L1319" s="247">
        <f t="shared" si="4"/>
        <v>635.46</v>
      </c>
      <c r="M1319" s="218" t="s">
        <v>378</v>
      </c>
      <c r="N1319" s="200">
        <v>44896</v>
      </c>
      <c r="O1319" s="212" t="s">
        <v>1099</v>
      </c>
    </row>
    <row r="1320" spans="1:15" ht="13.8" hidden="1" outlineLevel="1">
      <c r="A1320" s="22">
        <v>1355</v>
      </c>
      <c r="B1320" s="184" t="s">
        <v>92</v>
      </c>
      <c r="C1320" s="267">
        <v>44915</v>
      </c>
      <c r="D1320" s="184" t="s">
        <v>1081</v>
      </c>
      <c r="E1320" s="184" t="str">
        <f>IF(B1320&lt;&gt;"",VLOOKUP(B1320,Mun_SC!$A$1:$B$296,2),"")</f>
        <v>Jaraguá do Sul</v>
      </c>
      <c r="F1320" s="184" t="str">
        <f>IFERROR(VLOOKUP(E1320,Mun_SC!$D$1:$E$21,2,0),"")</f>
        <v>Gonçalves</v>
      </c>
      <c r="G1320" s="184" t="s">
        <v>679</v>
      </c>
      <c r="H1320" s="262" t="s">
        <v>1098</v>
      </c>
      <c r="I1320" s="211" t="s">
        <v>404</v>
      </c>
      <c r="J1320" s="184">
        <v>30</v>
      </c>
      <c r="K1320" s="239">
        <f>IFERROR(VLOOKUP(I1320,ARP!$A$3:$D$31,4,0),"")</f>
        <v>259.7</v>
      </c>
      <c r="L1320" s="247">
        <f t="shared" si="4"/>
        <v>7791</v>
      </c>
      <c r="M1320" s="218" t="s">
        <v>378</v>
      </c>
      <c r="N1320" s="203">
        <v>44896</v>
      </c>
      <c r="O1320" s="211" t="s">
        <v>1099</v>
      </c>
    </row>
    <row r="1321" spans="1:15" ht="13.8" hidden="1" outlineLevel="1">
      <c r="A1321" s="33">
        <v>1356</v>
      </c>
      <c r="B1321" s="186" t="s">
        <v>92</v>
      </c>
      <c r="C1321" s="266">
        <v>44915</v>
      </c>
      <c r="D1321" s="186" t="s">
        <v>1081</v>
      </c>
      <c r="E1321" s="186" t="str">
        <f>IF(B1321&lt;&gt;"",VLOOKUP(B1321,Mun_SC!$A$1:$B$296,2),"")</f>
        <v>Jaraguá do Sul</v>
      </c>
      <c r="F1321" s="186" t="str">
        <f>IFERROR(VLOOKUP(E1321,Mun_SC!$D$1:$E$21,2,0),"")</f>
        <v>Gonçalves</v>
      </c>
      <c r="G1321" s="186" t="s">
        <v>679</v>
      </c>
      <c r="H1321" s="263" t="s">
        <v>1098</v>
      </c>
      <c r="I1321" s="212" t="s">
        <v>405</v>
      </c>
      <c r="J1321" s="186">
        <v>16</v>
      </c>
      <c r="K1321" s="239">
        <f>IFERROR(VLOOKUP(I1321,ARP!$A$3:$D$31,4,0),"")</f>
        <v>434.8</v>
      </c>
      <c r="L1321" s="247">
        <f t="shared" si="4"/>
        <v>6956.8</v>
      </c>
      <c r="M1321" s="218" t="s">
        <v>378</v>
      </c>
      <c r="N1321" s="200">
        <v>44896</v>
      </c>
      <c r="O1321" s="212" t="s">
        <v>1099</v>
      </c>
    </row>
    <row r="1322" spans="1:15" ht="13.8" hidden="1" outlineLevel="1">
      <c r="A1322" s="22">
        <v>1357</v>
      </c>
      <c r="B1322" s="184" t="s">
        <v>92</v>
      </c>
      <c r="C1322" s="267">
        <v>44915</v>
      </c>
      <c r="D1322" s="184" t="s">
        <v>1081</v>
      </c>
      <c r="E1322" s="184" t="str">
        <f>IF(B1322&lt;&gt;"",VLOOKUP(B1322,Mun_SC!$A$1:$B$296,2),"")</f>
        <v>Jaraguá do Sul</v>
      </c>
      <c r="F1322" s="184" t="str">
        <f>IFERROR(VLOOKUP(E1322,Mun_SC!$D$1:$E$21,2,0),"")</f>
        <v>Gonçalves</v>
      </c>
      <c r="G1322" s="184" t="s">
        <v>679</v>
      </c>
      <c r="H1322" s="262" t="s">
        <v>1098</v>
      </c>
      <c r="I1322" s="211" t="s">
        <v>402</v>
      </c>
      <c r="J1322" s="184">
        <v>22</v>
      </c>
      <c r="K1322" s="239">
        <f>IFERROR(VLOOKUP(I1322,ARP!$A$3:$D$31,4,0),"")</f>
        <v>152.49</v>
      </c>
      <c r="L1322" s="247">
        <f t="shared" si="4"/>
        <v>3354.78</v>
      </c>
      <c r="M1322" s="218" t="s">
        <v>378</v>
      </c>
      <c r="N1322" s="203">
        <v>44896</v>
      </c>
      <c r="O1322" s="211" t="s">
        <v>1099</v>
      </c>
    </row>
    <row r="1323" spans="1:15" ht="13.8" hidden="1" outlineLevel="1">
      <c r="A1323" s="33">
        <v>1358</v>
      </c>
      <c r="B1323" s="186" t="s">
        <v>92</v>
      </c>
      <c r="C1323" s="266">
        <v>44915</v>
      </c>
      <c r="D1323" s="186" t="s">
        <v>1081</v>
      </c>
      <c r="E1323" s="186" t="str">
        <f>IF(B1323&lt;&gt;"",VLOOKUP(B1323,Mun_SC!$A$1:$B$296,2),"")</f>
        <v>Jaraguá do Sul</v>
      </c>
      <c r="F1323" s="186" t="str">
        <f>IFERROR(VLOOKUP(E1323,Mun_SC!$D$1:$E$21,2,0),"")</f>
        <v>Gonçalves</v>
      </c>
      <c r="G1323" s="186" t="s">
        <v>679</v>
      </c>
      <c r="H1323" s="263" t="s">
        <v>1098</v>
      </c>
      <c r="I1323" s="212" t="s">
        <v>406</v>
      </c>
      <c r="J1323" s="186">
        <v>17</v>
      </c>
      <c r="K1323" s="239">
        <f>IFERROR(VLOOKUP(I1323,ARP!$A$3:$D$31,4,0),"")</f>
        <v>173.6</v>
      </c>
      <c r="L1323" s="247">
        <f t="shared" si="4"/>
        <v>2951.2</v>
      </c>
      <c r="M1323" s="218" t="s">
        <v>378</v>
      </c>
      <c r="N1323" s="200">
        <v>44896</v>
      </c>
      <c r="O1323" s="212" t="s">
        <v>1099</v>
      </c>
    </row>
    <row r="1324" spans="1:15" ht="13.8" hidden="1" outlineLevel="1">
      <c r="A1324" s="22">
        <v>1359</v>
      </c>
      <c r="B1324" s="268" t="s">
        <v>277</v>
      </c>
      <c r="C1324" s="269">
        <v>44922</v>
      </c>
      <c r="D1324" s="268" t="s">
        <v>1081</v>
      </c>
      <c r="E1324" s="184" t="str">
        <f>IF(B1324&lt;&gt;"",VLOOKUP(B1324,Mun_SC!$A$1:$B$296,2),"")</f>
        <v>Caçador</v>
      </c>
      <c r="F1324" s="184" t="str">
        <f>IFERROR(VLOOKUP(E1324,Mun_SC!$D$1:$E$21,2,0),"")</f>
        <v>Veríssimo</v>
      </c>
      <c r="G1324" s="268" t="s">
        <v>1100</v>
      </c>
      <c r="H1324" s="270" t="s">
        <v>1101</v>
      </c>
      <c r="I1324" s="271" t="s">
        <v>397</v>
      </c>
      <c r="J1324" s="268">
        <v>805</v>
      </c>
      <c r="K1324" s="239">
        <f>IFERROR(VLOOKUP(I1324,ARP!$A$3:$D$31,4,0),"")</f>
        <v>23.5</v>
      </c>
      <c r="L1324" s="247">
        <f t="shared" si="4"/>
        <v>18917.5</v>
      </c>
      <c r="M1324" s="272"/>
      <c r="N1324" s="273">
        <v>44896</v>
      </c>
      <c r="O1324" s="271" t="s">
        <v>1102</v>
      </c>
    </row>
    <row r="1325" spans="1:15" ht="13.8" hidden="1" outlineLevel="1">
      <c r="A1325" s="33">
        <v>1360</v>
      </c>
      <c r="B1325" s="268" t="s">
        <v>277</v>
      </c>
      <c r="C1325" s="269">
        <v>44922</v>
      </c>
      <c r="D1325" s="268" t="s">
        <v>1081</v>
      </c>
      <c r="E1325" s="186" t="str">
        <f>IF(B1325&lt;&gt;"",VLOOKUP(B1325,Mun_SC!$A$1:$B$296,2),"")</f>
        <v>Caçador</v>
      </c>
      <c r="F1325" s="186" t="str">
        <f>IFERROR(VLOOKUP(E1325,Mun_SC!$D$1:$E$21,2,0),"")</f>
        <v>Veríssimo</v>
      </c>
      <c r="G1325" s="268" t="s">
        <v>1100</v>
      </c>
      <c r="H1325" s="274" t="s">
        <v>1101</v>
      </c>
      <c r="I1325" s="271" t="s">
        <v>399</v>
      </c>
      <c r="J1325" s="268">
        <v>523</v>
      </c>
      <c r="K1325" s="239">
        <f>IFERROR(VLOOKUP(I1325,ARP!$A$3:$D$31,4,0),"")</f>
        <v>78.5</v>
      </c>
      <c r="L1325" s="247">
        <f t="shared" si="4"/>
        <v>41055.5</v>
      </c>
      <c r="M1325" s="272"/>
      <c r="N1325" s="273">
        <v>44896</v>
      </c>
      <c r="O1325" s="271"/>
    </row>
    <row r="1326" spans="1:15" ht="13.8" hidden="1" outlineLevel="1">
      <c r="A1326" s="22">
        <v>1361</v>
      </c>
      <c r="B1326" s="184" t="s">
        <v>115</v>
      </c>
      <c r="C1326" s="267">
        <v>44915</v>
      </c>
      <c r="D1326" s="184" t="s">
        <v>1081</v>
      </c>
      <c r="E1326" s="184" t="str">
        <f>IF(B1326&lt;&gt;"",VLOOKUP(B1326,Mun_SC!$A$1:$B$296,2),"")</f>
        <v>Itajaí</v>
      </c>
      <c r="F1326" s="184" t="str">
        <f>IFERROR(VLOOKUP(E1326,Mun_SC!$D$1:$E$21,2,0),"")</f>
        <v>Bazanella</v>
      </c>
      <c r="G1326" s="184" t="s">
        <v>681</v>
      </c>
      <c r="H1326" s="262" t="s">
        <v>1103</v>
      </c>
      <c r="I1326" s="211" t="s">
        <v>427</v>
      </c>
      <c r="J1326" s="184">
        <v>110</v>
      </c>
      <c r="K1326" s="239">
        <f>IFERROR(VLOOKUP(I1326,ARP!$A$3:$D$31,4,0),"")</f>
        <v>115.05</v>
      </c>
      <c r="L1326" s="247">
        <f t="shared" si="4"/>
        <v>12655.5</v>
      </c>
      <c r="M1326" s="275" t="s">
        <v>378</v>
      </c>
      <c r="N1326" s="203">
        <v>44896</v>
      </c>
      <c r="O1326" s="211"/>
    </row>
    <row r="1327" spans="1:15" ht="13.8" hidden="1" outlineLevel="1">
      <c r="A1327" s="33">
        <v>1362</v>
      </c>
      <c r="B1327" s="186" t="s">
        <v>115</v>
      </c>
      <c r="C1327" s="266">
        <v>44915</v>
      </c>
      <c r="D1327" s="186" t="s">
        <v>1081</v>
      </c>
      <c r="E1327" s="186" t="str">
        <f>IF(B1327&lt;&gt;"",VLOOKUP(B1327,Mun_SC!$A$1:$B$296,2),"")</f>
        <v>Itajaí</v>
      </c>
      <c r="F1327" s="186" t="str">
        <f>IFERROR(VLOOKUP(E1327,Mun_SC!$D$1:$E$21,2,0),"")</f>
        <v>Bazanella</v>
      </c>
      <c r="G1327" s="186" t="s">
        <v>681</v>
      </c>
      <c r="H1327" s="263" t="s">
        <v>1103</v>
      </c>
      <c r="I1327" s="212" t="s">
        <v>431</v>
      </c>
      <c r="J1327" s="186">
        <v>117</v>
      </c>
      <c r="K1327" s="239">
        <f>IFERROR(VLOOKUP(I1327,ARP!$A$3:$D$31,4,0),"")</f>
        <v>45.39</v>
      </c>
      <c r="L1327" s="247">
        <f t="shared" si="4"/>
        <v>5310.63</v>
      </c>
      <c r="M1327" s="276" t="s">
        <v>378</v>
      </c>
      <c r="N1327" s="200">
        <v>44896</v>
      </c>
      <c r="O1327" s="212"/>
    </row>
    <row r="1328" spans="1:15" ht="13.8" hidden="1" outlineLevel="1">
      <c r="A1328" s="22">
        <v>1363</v>
      </c>
      <c r="B1328" s="184" t="s">
        <v>115</v>
      </c>
      <c r="C1328" s="267">
        <v>44915</v>
      </c>
      <c r="D1328" s="184" t="s">
        <v>1081</v>
      </c>
      <c r="E1328" s="184" t="str">
        <f>IF(B1328&lt;&gt;"",VLOOKUP(B1328,Mun_SC!$A$1:$B$296,2),"")</f>
        <v>Itajaí</v>
      </c>
      <c r="F1328" s="184" t="str">
        <f>IFERROR(VLOOKUP(E1328,Mun_SC!$D$1:$E$21,2,0),"")</f>
        <v>Bazanella</v>
      </c>
      <c r="G1328" s="184" t="s">
        <v>681</v>
      </c>
      <c r="H1328" s="262" t="s">
        <v>1103</v>
      </c>
      <c r="I1328" s="211" t="s">
        <v>404</v>
      </c>
      <c r="J1328" s="184">
        <v>76</v>
      </c>
      <c r="K1328" s="239">
        <f>IFERROR(VLOOKUP(I1328,ARP!$A$3:$D$31,4,0),"")</f>
        <v>259.7</v>
      </c>
      <c r="L1328" s="247">
        <f t="shared" si="4"/>
        <v>19737.2</v>
      </c>
      <c r="M1328" s="275" t="s">
        <v>378</v>
      </c>
      <c r="N1328" s="203">
        <v>44896</v>
      </c>
      <c r="O1328" s="211"/>
    </row>
    <row r="1329" spans="1:15" ht="13.8" hidden="1" outlineLevel="1">
      <c r="A1329" s="33">
        <v>1364</v>
      </c>
      <c r="B1329" s="186" t="s">
        <v>115</v>
      </c>
      <c r="C1329" s="266">
        <v>44915</v>
      </c>
      <c r="D1329" s="186" t="s">
        <v>1081</v>
      </c>
      <c r="E1329" s="186" t="str">
        <f>IF(B1329&lt;&gt;"",VLOOKUP(B1329,Mun_SC!$A$1:$B$296,2),"")</f>
        <v>Itajaí</v>
      </c>
      <c r="F1329" s="186" t="str">
        <f>IFERROR(VLOOKUP(E1329,Mun_SC!$D$1:$E$21,2,0),"")</f>
        <v>Bazanella</v>
      </c>
      <c r="G1329" s="186" t="s">
        <v>681</v>
      </c>
      <c r="H1329" s="263" t="s">
        <v>1103</v>
      </c>
      <c r="I1329" s="212" t="s">
        <v>405</v>
      </c>
      <c r="J1329" s="186">
        <v>91</v>
      </c>
      <c r="K1329" s="239">
        <f>IFERROR(VLOOKUP(I1329,ARP!$A$3:$D$31,4,0),"")</f>
        <v>434.8</v>
      </c>
      <c r="L1329" s="247">
        <f t="shared" si="4"/>
        <v>39566.800000000003</v>
      </c>
      <c r="M1329" s="276" t="s">
        <v>378</v>
      </c>
      <c r="N1329" s="200">
        <v>44896</v>
      </c>
      <c r="O1329" s="212"/>
    </row>
    <row r="1330" spans="1:15" ht="13.8" hidden="1" outlineLevel="1">
      <c r="A1330" s="22">
        <v>1365</v>
      </c>
      <c r="B1330" s="184" t="s">
        <v>115</v>
      </c>
      <c r="C1330" s="267">
        <v>44915</v>
      </c>
      <c r="D1330" s="184" t="s">
        <v>1081</v>
      </c>
      <c r="E1330" s="184" t="str">
        <f>IF(B1330&lt;&gt;"",VLOOKUP(B1330,Mun_SC!$A$1:$B$296,2),"")</f>
        <v>Itajaí</v>
      </c>
      <c r="F1330" s="184" t="str">
        <f>IFERROR(VLOOKUP(E1330,Mun_SC!$D$1:$E$21,2,0),"")</f>
        <v>Bazanella</v>
      </c>
      <c r="G1330" s="184" t="s">
        <v>681</v>
      </c>
      <c r="H1330" s="262" t="s">
        <v>1103</v>
      </c>
      <c r="I1330" s="211" t="s">
        <v>402</v>
      </c>
      <c r="J1330" s="184">
        <v>102</v>
      </c>
      <c r="K1330" s="239">
        <f>IFERROR(VLOOKUP(I1330,ARP!$A$3:$D$31,4,0),"")</f>
        <v>152.49</v>
      </c>
      <c r="L1330" s="247">
        <f t="shared" si="4"/>
        <v>15553.980000000001</v>
      </c>
      <c r="M1330" s="275" t="s">
        <v>378</v>
      </c>
      <c r="N1330" s="203">
        <v>44896</v>
      </c>
      <c r="O1330" s="211"/>
    </row>
    <row r="1331" spans="1:15" ht="13.8" hidden="1" outlineLevel="1">
      <c r="A1331" s="33">
        <v>1366</v>
      </c>
      <c r="B1331" s="186" t="s">
        <v>115</v>
      </c>
      <c r="C1331" s="266">
        <v>44915</v>
      </c>
      <c r="D1331" s="186" t="s">
        <v>1081</v>
      </c>
      <c r="E1331" s="186" t="str">
        <f>IF(B1331&lt;&gt;"",VLOOKUP(B1331,Mun_SC!$A$1:$B$296,2),"")</f>
        <v>Itajaí</v>
      </c>
      <c r="F1331" s="186" t="str">
        <f>IFERROR(VLOOKUP(E1331,Mun_SC!$D$1:$E$21,2,0),"")</f>
        <v>Bazanella</v>
      </c>
      <c r="G1331" s="186" t="s">
        <v>681</v>
      </c>
      <c r="H1331" s="263" t="s">
        <v>1103</v>
      </c>
      <c r="I1331" s="212" t="s">
        <v>406</v>
      </c>
      <c r="J1331" s="186">
        <v>97</v>
      </c>
      <c r="K1331" s="239">
        <f>IFERROR(VLOOKUP(I1331,ARP!$A$3:$D$31,4,0),"")</f>
        <v>173.6</v>
      </c>
      <c r="L1331" s="247">
        <f t="shared" si="4"/>
        <v>16839.2</v>
      </c>
      <c r="M1331" s="276" t="s">
        <v>378</v>
      </c>
      <c r="N1331" s="200">
        <v>44896</v>
      </c>
      <c r="O1331" s="212"/>
    </row>
    <row r="1332" spans="1:15" ht="13.8" hidden="1" outlineLevel="1">
      <c r="A1332" s="22">
        <v>1367</v>
      </c>
      <c r="B1332" s="184" t="s">
        <v>84</v>
      </c>
      <c r="C1332" s="267">
        <v>44915</v>
      </c>
      <c r="D1332" s="184" t="s">
        <v>1081</v>
      </c>
      <c r="E1332" s="184" t="str">
        <f>IF(B1332&lt;&gt;"",VLOOKUP(B1332,Mun_SC!$A$1:$B$296,2),"")</f>
        <v>Itajaí</v>
      </c>
      <c r="F1332" s="184" t="str">
        <f>IFERROR(VLOOKUP(E1332,Mun_SC!$D$1:$E$21,2,0),"")</f>
        <v>Bazanella</v>
      </c>
      <c r="G1332" s="184" t="s">
        <v>1104</v>
      </c>
      <c r="H1332" s="262" t="s">
        <v>1105</v>
      </c>
      <c r="I1332" s="211" t="s">
        <v>427</v>
      </c>
      <c r="J1332" s="184">
        <v>271</v>
      </c>
      <c r="K1332" s="239">
        <f>IFERROR(VLOOKUP(I1332,ARP!$A$3:$D$31,4,0),"")</f>
        <v>115.05</v>
      </c>
      <c r="L1332" s="247">
        <f t="shared" si="4"/>
        <v>31178.55</v>
      </c>
      <c r="M1332" s="275" t="s">
        <v>378</v>
      </c>
      <c r="N1332" s="203">
        <v>44896</v>
      </c>
      <c r="O1332" s="211"/>
    </row>
    <row r="1333" spans="1:15" ht="13.8" hidden="1" outlineLevel="1">
      <c r="A1333" s="33">
        <v>1368</v>
      </c>
      <c r="B1333" s="186" t="s">
        <v>84</v>
      </c>
      <c r="C1333" s="266">
        <v>44915</v>
      </c>
      <c r="D1333" s="186" t="s">
        <v>1081</v>
      </c>
      <c r="E1333" s="186" t="str">
        <f>IF(B1333&lt;&gt;"",VLOOKUP(B1333,Mun_SC!$A$1:$B$296,2),"")</f>
        <v>Itajaí</v>
      </c>
      <c r="F1333" s="186" t="str">
        <f>IFERROR(VLOOKUP(E1333,Mun_SC!$D$1:$E$21,2,0),"")</f>
        <v>Bazanella</v>
      </c>
      <c r="G1333" s="186" t="s">
        <v>1104</v>
      </c>
      <c r="H1333" s="263" t="s">
        <v>1105</v>
      </c>
      <c r="I1333" s="212" t="s">
        <v>429</v>
      </c>
      <c r="J1333" s="186">
        <v>271</v>
      </c>
      <c r="K1333" s="239">
        <f>IFERROR(VLOOKUP(I1333,ARP!$A$3:$D$31,4,0),"")</f>
        <v>9.8000000000000007</v>
      </c>
      <c r="L1333" s="247">
        <f t="shared" si="4"/>
        <v>2655.8</v>
      </c>
      <c r="M1333" s="276" t="s">
        <v>378</v>
      </c>
      <c r="N1333" s="200">
        <v>44896</v>
      </c>
      <c r="O1333" s="212"/>
    </row>
    <row r="1334" spans="1:15" ht="13.8" hidden="1" outlineLevel="1">
      <c r="A1334" s="22">
        <v>1369</v>
      </c>
      <c r="B1334" s="184" t="s">
        <v>84</v>
      </c>
      <c r="C1334" s="267">
        <v>44915</v>
      </c>
      <c r="D1334" s="184" t="s">
        <v>1081</v>
      </c>
      <c r="E1334" s="184" t="str">
        <f>IF(B1334&lt;&gt;"",VLOOKUP(B1334,Mun_SC!$A$1:$B$296,2),"")</f>
        <v>Itajaí</v>
      </c>
      <c r="F1334" s="184" t="str">
        <f>IFERROR(VLOOKUP(E1334,Mun_SC!$D$1:$E$21,2,0),"")</f>
        <v>Bazanella</v>
      </c>
      <c r="G1334" s="184" t="s">
        <v>1104</v>
      </c>
      <c r="H1334" s="262" t="s">
        <v>1105</v>
      </c>
      <c r="I1334" s="211" t="s">
        <v>431</v>
      </c>
      <c r="J1334" s="184">
        <v>271</v>
      </c>
      <c r="K1334" s="239">
        <f>IFERROR(VLOOKUP(I1334,ARP!$A$3:$D$31,4,0),"")</f>
        <v>45.39</v>
      </c>
      <c r="L1334" s="247">
        <f t="shared" si="4"/>
        <v>12300.69</v>
      </c>
      <c r="M1334" s="275" t="s">
        <v>378</v>
      </c>
      <c r="N1334" s="203">
        <v>44896</v>
      </c>
      <c r="O1334" s="211"/>
    </row>
    <row r="1335" spans="1:15" ht="13.8" hidden="1" outlineLevel="1">
      <c r="A1335" s="33">
        <v>1370</v>
      </c>
      <c r="B1335" s="186" t="s">
        <v>84</v>
      </c>
      <c r="C1335" s="266">
        <v>44915</v>
      </c>
      <c r="D1335" s="186" t="s">
        <v>1081</v>
      </c>
      <c r="E1335" s="186" t="str">
        <f>IF(B1335&lt;&gt;"",VLOOKUP(B1335,Mun_SC!$A$1:$B$296,2),"")</f>
        <v>Itajaí</v>
      </c>
      <c r="F1335" s="186" t="str">
        <f>IFERROR(VLOOKUP(E1335,Mun_SC!$D$1:$E$21,2,0),"")</f>
        <v>Bazanella</v>
      </c>
      <c r="G1335" s="186" t="s">
        <v>1104</v>
      </c>
      <c r="H1335" s="263" t="s">
        <v>1105</v>
      </c>
      <c r="I1335" s="212" t="s">
        <v>404</v>
      </c>
      <c r="J1335" s="186">
        <v>311</v>
      </c>
      <c r="K1335" s="239">
        <f>IFERROR(VLOOKUP(I1335,ARP!$A$3:$D$31,4,0),"")</f>
        <v>259.7</v>
      </c>
      <c r="L1335" s="247">
        <f t="shared" si="4"/>
        <v>80766.7</v>
      </c>
      <c r="M1335" s="276" t="s">
        <v>378</v>
      </c>
      <c r="N1335" s="200">
        <v>44896</v>
      </c>
      <c r="O1335" s="212"/>
    </row>
    <row r="1336" spans="1:15" ht="13.8" hidden="1" outlineLevel="1">
      <c r="A1336" s="22">
        <v>1371</v>
      </c>
      <c r="B1336" s="184" t="s">
        <v>84</v>
      </c>
      <c r="C1336" s="267">
        <v>44915</v>
      </c>
      <c r="D1336" s="184" t="s">
        <v>1081</v>
      </c>
      <c r="E1336" s="184" t="str">
        <f>IF(B1336&lt;&gt;"",VLOOKUP(B1336,Mun_SC!$A$1:$B$296,2),"")</f>
        <v>Itajaí</v>
      </c>
      <c r="F1336" s="184" t="str">
        <f>IFERROR(VLOOKUP(E1336,Mun_SC!$D$1:$E$21,2,0),"")</f>
        <v>Bazanella</v>
      </c>
      <c r="G1336" s="184" t="s">
        <v>1104</v>
      </c>
      <c r="H1336" s="262" t="s">
        <v>1105</v>
      </c>
      <c r="I1336" s="211" t="s">
        <v>405</v>
      </c>
      <c r="J1336" s="184">
        <v>139</v>
      </c>
      <c r="K1336" s="239">
        <f>IFERROR(VLOOKUP(I1336,ARP!$A$3:$D$31,4,0),"")</f>
        <v>434.8</v>
      </c>
      <c r="L1336" s="247">
        <f t="shared" si="4"/>
        <v>60437.200000000004</v>
      </c>
      <c r="M1336" s="275" t="s">
        <v>378</v>
      </c>
      <c r="N1336" s="203">
        <v>44896</v>
      </c>
      <c r="O1336" s="211"/>
    </row>
    <row r="1337" spans="1:15" ht="13.8" hidden="1" outlineLevel="1">
      <c r="A1337" s="33">
        <v>1372</v>
      </c>
      <c r="B1337" s="186" t="s">
        <v>84</v>
      </c>
      <c r="C1337" s="266">
        <v>44915</v>
      </c>
      <c r="D1337" s="186" t="s">
        <v>1081</v>
      </c>
      <c r="E1337" s="186" t="str">
        <f>IF(B1337&lt;&gt;"",VLOOKUP(B1337,Mun_SC!$A$1:$B$296,2),"")</f>
        <v>Itajaí</v>
      </c>
      <c r="F1337" s="186" t="str">
        <f>IFERROR(VLOOKUP(E1337,Mun_SC!$D$1:$E$21,2,0),"")</f>
        <v>Bazanella</v>
      </c>
      <c r="G1337" s="186" t="s">
        <v>1104</v>
      </c>
      <c r="H1337" s="263" t="s">
        <v>1105</v>
      </c>
      <c r="I1337" s="212" t="s">
        <v>402</v>
      </c>
      <c r="J1337" s="186">
        <v>311</v>
      </c>
      <c r="K1337" s="239">
        <f>IFERROR(VLOOKUP(I1337,ARP!$A$3:$D$31,4,0),"")</f>
        <v>152.49</v>
      </c>
      <c r="L1337" s="247">
        <f t="shared" si="4"/>
        <v>47424.39</v>
      </c>
      <c r="M1337" s="276" t="s">
        <v>378</v>
      </c>
      <c r="N1337" s="200">
        <v>44896</v>
      </c>
      <c r="O1337" s="212"/>
    </row>
    <row r="1338" spans="1:15" ht="13.8" hidden="1" outlineLevel="1">
      <c r="A1338" s="22">
        <v>1373</v>
      </c>
      <c r="B1338" s="184" t="s">
        <v>84</v>
      </c>
      <c r="C1338" s="267">
        <v>44915</v>
      </c>
      <c r="D1338" s="184" t="s">
        <v>1081</v>
      </c>
      <c r="E1338" s="184" t="str">
        <f>IF(B1338&lt;&gt;"",VLOOKUP(B1338,Mun_SC!$A$1:$B$296,2),"")</f>
        <v>Itajaí</v>
      </c>
      <c r="F1338" s="184" t="str">
        <f>IFERROR(VLOOKUP(E1338,Mun_SC!$D$1:$E$21,2,0),"")</f>
        <v>Bazanella</v>
      </c>
      <c r="G1338" s="184" t="s">
        <v>1104</v>
      </c>
      <c r="H1338" s="262" t="s">
        <v>1105</v>
      </c>
      <c r="I1338" s="211" t="s">
        <v>406</v>
      </c>
      <c r="J1338" s="184">
        <v>139</v>
      </c>
      <c r="K1338" s="239">
        <f>IFERROR(VLOOKUP(I1338,ARP!$A$3:$D$31,4,0),"")</f>
        <v>173.6</v>
      </c>
      <c r="L1338" s="247">
        <f t="shared" si="4"/>
        <v>24130.399999999998</v>
      </c>
      <c r="M1338" s="275" t="s">
        <v>378</v>
      </c>
      <c r="N1338" s="203">
        <v>44896</v>
      </c>
      <c r="O1338" s="211"/>
    </row>
    <row r="1339" spans="1:15" ht="13.8" hidden="1">
      <c r="A1339" s="33">
        <v>1374</v>
      </c>
      <c r="B1339" s="186" t="s">
        <v>166</v>
      </c>
      <c r="C1339" s="266">
        <v>44945</v>
      </c>
      <c r="D1339" s="186" t="s">
        <v>1106</v>
      </c>
      <c r="E1339" s="186" t="str">
        <f>IF(B1339&lt;&gt;"",VLOOKUP(B1339,Mun_SC!$A$1:$B$296,2),"")</f>
        <v>Jaraguá do Sul</v>
      </c>
      <c r="F1339" s="186" t="str">
        <f>IFERROR(VLOOKUP(E1339,Mun_SC!$D$1:$E$21,2,0),"")</f>
        <v>Gonçalves</v>
      </c>
      <c r="G1339" s="186" t="s">
        <v>456</v>
      </c>
      <c r="H1339" s="263" t="s">
        <v>1107</v>
      </c>
      <c r="I1339" s="186" t="s">
        <v>397</v>
      </c>
      <c r="J1339" s="186">
        <v>84</v>
      </c>
      <c r="K1339" s="239">
        <f>IFERROR(VLOOKUP(I1339,ARP!$A$3:$D$31,4,0),"")</f>
        <v>23.5</v>
      </c>
      <c r="L1339" s="247">
        <f t="shared" ref="L1339:L1370" si="5">IF(K1339&lt;&gt;"",K1339*J1339,"")</f>
        <v>1974</v>
      </c>
      <c r="M1339" s="276" t="s">
        <v>378</v>
      </c>
      <c r="N1339" s="200">
        <v>44927</v>
      </c>
      <c r="O1339" s="212"/>
    </row>
    <row r="1340" spans="1:15" ht="13.8" hidden="1">
      <c r="A1340" s="22">
        <v>1375</v>
      </c>
      <c r="B1340" s="184" t="s">
        <v>166</v>
      </c>
      <c r="C1340" s="267">
        <v>44945</v>
      </c>
      <c r="D1340" s="184" t="s">
        <v>1106</v>
      </c>
      <c r="E1340" s="184" t="str">
        <f>IF(B1340&lt;&gt;"",VLOOKUP(B1340,Mun_SC!$A$1:$B$296,2),"")</f>
        <v>Jaraguá do Sul</v>
      </c>
      <c r="F1340" s="184" t="str">
        <f>IFERROR(VLOOKUP(E1340,Mun_SC!$D$1:$E$21,2,0),"")</f>
        <v>Gonçalves</v>
      </c>
      <c r="G1340" s="184" t="s">
        <v>456</v>
      </c>
      <c r="H1340" s="262" t="s">
        <v>1107</v>
      </c>
      <c r="I1340" s="184" t="s">
        <v>399</v>
      </c>
      <c r="J1340" s="184">
        <v>67</v>
      </c>
      <c r="K1340" s="239">
        <f>IFERROR(VLOOKUP(I1340,ARP!$A$3:$D$31,4,0),"")</f>
        <v>78.5</v>
      </c>
      <c r="L1340" s="247">
        <f t="shared" si="5"/>
        <v>5259.5</v>
      </c>
      <c r="M1340" s="275" t="s">
        <v>378</v>
      </c>
      <c r="N1340" s="203">
        <v>44927</v>
      </c>
      <c r="O1340" s="211"/>
    </row>
    <row r="1341" spans="1:15" ht="13.8" hidden="1">
      <c r="A1341" s="33">
        <v>1376</v>
      </c>
      <c r="B1341" s="186" t="s">
        <v>283</v>
      </c>
      <c r="C1341" s="266">
        <v>44945</v>
      </c>
      <c r="D1341" s="186" t="s">
        <v>1106</v>
      </c>
      <c r="E1341" s="186" t="str">
        <f>IF(B1341&lt;&gt;"",VLOOKUP(B1341,Mun_SC!$A$1:$B$296,2),"")</f>
        <v>Joinville</v>
      </c>
      <c r="F1341" s="186" t="str">
        <f>IFERROR(VLOOKUP(E1341,Mun_SC!$D$1:$E$21,2,0),"")</f>
        <v>Edival</v>
      </c>
      <c r="G1341" s="186" t="s">
        <v>1108</v>
      </c>
      <c r="H1341" s="263" t="s">
        <v>1109</v>
      </c>
      <c r="I1341" s="186" t="s">
        <v>427</v>
      </c>
      <c r="J1341" s="186">
        <v>15</v>
      </c>
      <c r="K1341" s="239">
        <f>IFERROR(VLOOKUP(I1341,ARP!$A$3:$D$31,4,0),"")</f>
        <v>115.05</v>
      </c>
      <c r="L1341" s="247">
        <f t="shared" si="5"/>
        <v>1725.75</v>
      </c>
      <c r="M1341" s="276" t="s">
        <v>378</v>
      </c>
      <c r="N1341" s="200">
        <v>44927</v>
      </c>
      <c r="O1341" s="212"/>
    </row>
    <row r="1342" spans="1:15" ht="13.8" hidden="1">
      <c r="A1342" s="22">
        <v>1377</v>
      </c>
      <c r="B1342" s="184" t="s">
        <v>283</v>
      </c>
      <c r="C1342" s="267">
        <v>44945</v>
      </c>
      <c r="D1342" s="184" t="s">
        <v>1106</v>
      </c>
      <c r="E1342" s="184" t="str">
        <f>IF(B1342&lt;&gt;"",VLOOKUP(B1342,Mun_SC!$A$1:$B$296,2),"")</f>
        <v>Joinville</v>
      </c>
      <c r="F1342" s="184" t="str">
        <f>IFERROR(VLOOKUP(E1342,Mun_SC!$D$1:$E$21,2,0),"")</f>
        <v>Edival</v>
      </c>
      <c r="G1342" s="184" t="s">
        <v>1108</v>
      </c>
      <c r="H1342" s="262" t="s">
        <v>1109</v>
      </c>
      <c r="I1342" s="184" t="s">
        <v>429</v>
      </c>
      <c r="J1342" s="184">
        <v>47</v>
      </c>
      <c r="K1342" s="239">
        <f>IFERROR(VLOOKUP(I1342,ARP!$A$3:$D$31,4,0),"")</f>
        <v>9.8000000000000007</v>
      </c>
      <c r="L1342" s="247">
        <f t="shared" si="5"/>
        <v>460.6</v>
      </c>
      <c r="M1342" s="275" t="s">
        <v>378</v>
      </c>
      <c r="N1342" s="203">
        <v>44927</v>
      </c>
      <c r="O1342" s="211"/>
    </row>
    <row r="1343" spans="1:15" ht="13.8" hidden="1">
      <c r="A1343" s="33">
        <v>1378</v>
      </c>
      <c r="B1343" s="186" t="s">
        <v>283</v>
      </c>
      <c r="C1343" s="266">
        <v>44945</v>
      </c>
      <c r="D1343" s="186" t="s">
        <v>1106</v>
      </c>
      <c r="E1343" s="186" t="str">
        <f>IF(B1343&lt;&gt;"",VLOOKUP(B1343,Mun_SC!$A$1:$B$296,2),"")</f>
        <v>Joinville</v>
      </c>
      <c r="F1343" s="186" t="str">
        <f>IFERROR(VLOOKUP(E1343,Mun_SC!$D$1:$E$21,2,0),"")</f>
        <v>Edival</v>
      </c>
      <c r="G1343" s="186" t="s">
        <v>1108</v>
      </c>
      <c r="H1343" s="263" t="s">
        <v>1109</v>
      </c>
      <c r="I1343" s="186" t="s">
        <v>431</v>
      </c>
      <c r="J1343" s="186">
        <v>54</v>
      </c>
      <c r="K1343" s="239">
        <f>IFERROR(VLOOKUP(I1343,ARP!$A$3:$D$31,4,0),"")</f>
        <v>45.39</v>
      </c>
      <c r="L1343" s="247">
        <f t="shared" si="5"/>
        <v>2451.06</v>
      </c>
      <c r="M1343" s="276" t="s">
        <v>378</v>
      </c>
      <c r="N1343" s="200">
        <v>44927</v>
      </c>
      <c r="O1343" s="212"/>
    </row>
    <row r="1344" spans="1:15" ht="13.8" hidden="1">
      <c r="A1344" s="22">
        <v>1379</v>
      </c>
      <c r="B1344" s="184" t="s">
        <v>283</v>
      </c>
      <c r="C1344" s="267">
        <v>44945</v>
      </c>
      <c r="D1344" s="184" t="s">
        <v>1106</v>
      </c>
      <c r="E1344" s="184" t="str">
        <f>IF(B1344&lt;&gt;"",VLOOKUP(B1344,Mun_SC!$A$1:$B$296,2),"")</f>
        <v>Joinville</v>
      </c>
      <c r="F1344" s="184" t="str">
        <f>IFERROR(VLOOKUP(E1344,Mun_SC!$D$1:$E$21,2,0),"")</f>
        <v>Edival</v>
      </c>
      <c r="G1344" s="184" t="s">
        <v>1110</v>
      </c>
      <c r="H1344" s="262" t="s">
        <v>1111</v>
      </c>
      <c r="I1344" s="184" t="s">
        <v>404</v>
      </c>
      <c r="J1344" s="184">
        <v>8</v>
      </c>
      <c r="K1344" s="239">
        <f>IFERROR(VLOOKUP(I1344,ARP!$A$3:$D$31,4,0),"")</f>
        <v>259.7</v>
      </c>
      <c r="L1344" s="247">
        <f t="shared" si="5"/>
        <v>2077.6</v>
      </c>
      <c r="M1344" s="275" t="s">
        <v>432</v>
      </c>
      <c r="N1344" s="203">
        <v>44927</v>
      </c>
      <c r="O1344" s="211"/>
    </row>
    <row r="1345" spans="1:15" ht="13.8" hidden="1">
      <c r="A1345" s="33">
        <v>1380</v>
      </c>
      <c r="B1345" s="186" t="s">
        <v>283</v>
      </c>
      <c r="C1345" s="266">
        <v>44945</v>
      </c>
      <c r="D1345" s="186" t="s">
        <v>1106</v>
      </c>
      <c r="E1345" s="186" t="str">
        <f>IF(B1345&lt;&gt;"",VLOOKUP(B1345,Mun_SC!$A$1:$B$296,2),"")</f>
        <v>Joinville</v>
      </c>
      <c r="F1345" s="186" t="str">
        <f>IFERROR(VLOOKUP(E1345,Mun_SC!$D$1:$E$21,2,0),"")</f>
        <v>Edival</v>
      </c>
      <c r="G1345" s="186" t="s">
        <v>1110</v>
      </c>
      <c r="H1345" s="263" t="s">
        <v>1111</v>
      </c>
      <c r="I1345" s="186" t="s">
        <v>405</v>
      </c>
      <c r="J1345" s="186">
        <v>12</v>
      </c>
      <c r="K1345" s="239">
        <f>IFERROR(VLOOKUP(I1345,ARP!$A$3:$D$31,4,0),"")</f>
        <v>434.8</v>
      </c>
      <c r="L1345" s="247">
        <f t="shared" si="5"/>
        <v>5217.6000000000004</v>
      </c>
      <c r="M1345" s="276" t="s">
        <v>432</v>
      </c>
      <c r="N1345" s="200">
        <v>44927</v>
      </c>
      <c r="O1345" s="212"/>
    </row>
    <row r="1346" spans="1:15" ht="13.8" hidden="1">
      <c r="A1346" s="22">
        <v>1381</v>
      </c>
      <c r="B1346" s="184" t="s">
        <v>283</v>
      </c>
      <c r="C1346" s="267">
        <v>44945</v>
      </c>
      <c r="D1346" s="184" t="s">
        <v>1106</v>
      </c>
      <c r="E1346" s="184" t="str">
        <f>IF(B1346&lt;&gt;"",VLOOKUP(B1346,Mun_SC!$A$1:$B$296,2),"")</f>
        <v>Joinville</v>
      </c>
      <c r="F1346" s="184" t="str">
        <f>IFERROR(VLOOKUP(E1346,Mun_SC!$D$1:$E$21,2,0),"")</f>
        <v>Edival</v>
      </c>
      <c r="G1346" s="184" t="s">
        <v>1110</v>
      </c>
      <c r="H1346" s="262" t="s">
        <v>1111</v>
      </c>
      <c r="I1346" s="184" t="s">
        <v>402</v>
      </c>
      <c r="J1346" s="184">
        <v>12</v>
      </c>
      <c r="K1346" s="239">
        <f>IFERROR(VLOOKUP(I1346,ARP!$A$3:$D$31,4,0),"")</f>
        <v>152.49</v>
      </c>
      <c r="L1346" s="247">
        <f t="shared" si="5"/>
        <v>1829.88</v>
      </c>
      <c r="M1346" s="275" t="s">
        <v>432</v>
      </c>
      <c r="N1346" s="203">
        <v>44927</v>
      </c>
      <c r="O1346" s="211"/>
    </row>
    <row r="1347" spans="1:15" ht="13.8" hidden="1">
      <c r="A1347" s="33">
        <v>1382</v>
      </c>
      <c r="B1347" s="186" t="s">
        <v>283</v>
      </c>
      <c r="C1347" s="266">
        <v>44945</v>
      </c>
      <c r="D1347" s="186" t="s">
        <v>1106</v>
      </c>
      <c r="E1347" s="186" t="str">
        <f>IF(B1347&lt;&gt;"",VLOOKUP(B1347,Mun_SC!$A$1:$B$296,2),"")</f>
        <v>Joinville</v>
      </c>
      <c r="F1347" s="186" t="str">
        <f>IFERROR(VLOOKUP(E1347,Mun_SC!$D$1:$E$21,2,0),"")</f>
        <v>Edival</v>
      </c>
      <c r="G1347" s="186" t="s">
        <v>1110</v>
      </c>
      <c r="H1347" s="263" t="s">
        <v>1111</v>
      </c>
      <c r="I1347" s="186" t="s">
        <v>406</v>
      </c>
      <c r="J1347" s="186">
        <v>15</v>
      </c>
      <c r="K1347" s="239">
        <f>IFERROR(VLOOKUP(I1347,ARP!$A$3:$D$31,4,0),"")</f>
        <v>173.6</v>
      </c>
      <c r="L1347" s="247">
        <f t="shared" si="5"/>
        <v>2604</v>
      </c>
      <c r="M1347" s="276" t="s">
        <v>432</v>
      </c>
      <c r="N1347" s="200">
        <v>44927</v>
      </c>
      <c r="O1347" s="212"/>
    </row>
    <row r="1348" spans="1:15" ht="13.8" hidden="1">
      <c r="A1348" s="22">
        <v>1383</v>
      </c>
      <c r="B1348" s="184" t="s">
        <v>286</v>
      </c>
      <c r="C1348" s="267">
        <v>44945</v>
      </c>
      <c r="D1348" s="184" t="s">
        <v>1106</v>
      </c>
      <c r="E1348" s="184" t="str">
        <f>IF(B1348&lt;&gt;"",VLOOKUP(B1348,Mun_SC!$A$1:$B$296,2),"")</f>
        <v>Blumenau</v>
      </c>
      <c r="F1348" s="184" t="str">
        <f>IFERROR(VLOOKUP(E1348,Mun_SC!$D$1:$E$21,2,0),"")</f>
        <v>Campestrini</v>
      </c>
      <c r="G1348" s="184" t="s">
        <v>1112</v>
      </c>
      <c r="H1348" s="262" t="s">
        <v>1113</v>
      </c>
      <c r="I1348" s="184" t="s">
        <v>424</v>
      </c>
      <c r="J1348" s="184">
        <v>375</v>
      </c>
      <c r="K1348" s="239">
        <f>IFERROR(VLOOKUP(I1348,ARP!$A$3:$D$31,4,0),"")</f>
        <v>24.49</v>
      </c>
      <c r="L1348" s="247">
        <f t="shared" si="5"/>
        <v>9183.75</v>
      </c>
      <c r="M1348" s="275" t="s">
        <v>378</v>
      </c>
      <c r="N1348" s="203">
        <v>44927</v>
      </c>
      <c r="O1348" s="211"/>
    </row>
    <row r="1349" spans="1:15" ht="13.8" hidden="1">
      <c r="A1349" s="33">
        <v>1384</v>
      </c>
      <c r="B1349" s="186" t="s">
        <v>286</v>
      </c>
      <c r="C1349" s="266">
        <v>44945</v>
      </c>
      <c r="D1349" s="186" t="s">
        <v>1106</v>
      </c>
      <c r="E1349" s="186" t="str">
        <f>IF(B1349&lt;&gt;"",VLOOKUP(B1349,Mun_SC!$A$1:$B$296,2),"")</f>
        <v>Blumenau</v>
      </c>
      <c r="F1349" s="186" t="str">
        <f>IFERROR(VLOOKUP(E1349,Mun_SC!$D$1:$E$21,2,0),"")</f>
        <v>Campestrini</v>
      </c>
      <c r="G1349" s="186" t="s">
        <v>1112</v>
      </c>
      <c r="H1349" s="263" t="s">
        <v>1113</v>
      </c>
      <c r="I1349" s="186" t="s">
        <v>427</v>
      </c>
      <c r="J1349" s="186">
        <v>500</v>
      </c>
      <c r="K1349" s="239">
        <f>IFERROR(VLOOKUP(I1349,ARP!$A$3:$D$31,4,0),"")</f>
        <v>115.05</v>
      </c>
      <c r="L1349" s="247">
        <f t="shared" si="5"/>
        <v>57525</v>
      </c>
      <c r="M1349" s="276" t="s">
        <v>378</v>
      </c>
      <c r="N1349" s="200">
        <v>44927</v>
      </c>
      <c r="O1349" s="212"/>
    </row>
    <row r="1350" spans="1:15" ht="13.8" hidden="1">
      <c r="A1350" s="22">
        <v>1385</v>
      </c>
      <c r="B1350" s="184" t="s">
        <v>286</v>
      </c>
      <c r="C1350" s="267">
        <v>44945</v>
      </c>
      <c r="D1350" s="184" t="s">
        <v>1106</v>
      </c>
      <c r="E1350" s="184" t="str">
        <f>IF(B1350&lt;&gt;"",VLOOKUP(B1350,Mun_SC!$A$1:$B$296,2),"")</f>
        <v>Blumenau</v>
      </c>
      <c r="F1350" s="184" t="str">
        <f>IFERROR(VLOOKUP(E1350,Mun_SC!$D$1:$E$21,2,0),"")</f>
        <v>Campestrini</v>
      </c>
      <c r="G1350" s="184" t="s">
        <v>1112</v>
      </c>
      <c r="H1350" s="262" t="s">
        <v>1113</v>
      </c>
      <c r="I1350" s="184" t="s">
        <v>429</v>
      </c>
      <c r="J1350" s="277">
        <v>2950</v>
      </c>
      <c r="K1350" s="239">
        <f>IFERROR(VLOOKUP(I1350,ARP!$A$3:$D$31,4,0),"")</f>
        <v>9.8000000000000007</v>
      </c>
      <c r="L1350" s="247">
        <f t="shared" si="5"/>
        <v>28910.000000000004</v>
      </c>
      <c r="M1350" s="275" t="s">
        <v>378</v>
      </c>
      <c r="N1350" s="203">
        <v>44927</v>
      </c>
      <c r="O1350" s="211"/>
    </row>
    <row r="1351" spans="1:15" ht="13.8" hidden="1">
      <c r="A1351" s="33">
        <v>1386</v>
      </c>
      <c r="B1351" s="186" t="s">
        <v>286</v>
      </c>
      <c r="C1351" s="266">
        <v>44945</v>
      </c>
      <c r="D1351" s="186" t="s">
        <v>1106</v>
      </c>
      <c r="E1351" s="186" t="str">
        <f>IF(B1351&lt;&gt;"",VLOOKUP(B1351,Mun_SC!$A$1:$B$296,2),"")</f>
        <v>Blumenau</v>
      </c>
      <c r="F1351" s="186" t="str">
        <f>IFERROR(VLOOKUP(E1351,Mun_SC!$D$1:$E$21,2,0),"")</f>
        <v>Campestrini</v>
      </c>
      <c r="G1351" s="186" t="s">
        <v>1112</v>
      </c>
      <c r="H1351" s="263" t="s">
        <v>1113</v>
      </c>
      <c r="I1351" s="186" t="s">
        <v>431</v>
      </c>
      <c r="J1351" s="278">
        <v>500</v>
      </c>
      <c r="K1351" s="239">
        <f>IFERROR(VLOOKUP(I1351,ARP!$A$3:$D$31,4,0),"")</f>
        <v>45.39</v>
      </c>
      <c r="L1351" s="247">
        <f t="shared" si="5"/>
        <v>22695</v>
      </c>
      <c r="M1351" s="276" t="s">
        <v>378</v>
      </c>
      <c r="N1351" s="200">
        <v>44927</v>
      </c>
      <c r="O1351" s="212"/>
    </row>
    <row r="1352" spans="1:15" ht="13.8" hidden="1">
      <c r="A1352" s="22">
        <v>1387</v>
      </c>
      <c r="B1352" s="184" t="s">
        <v>286</v>
      </c>
      <c r="C1352" s="267">
        <v>44945</v>
      </c>
      <c r="D1352" s="184" t="s">
        <v>1106</v>
      </c>
      <c r="E1352" s="184" t="str">
        <f>IF(B1352&lt;&gt;"",VLOOKUP(B1352,Mun_SC!$A$1:$B$296,2),"")</f>
        <v>Blumenau</v>
      </c>
      <c r="F1352" s="184" t="str">
        <f>IFERROR(VLOOKUP(E1352,Mun_SC!$D$1:$E$21,2,0),"")</f>
        <v>Campestrini</v>
      </c>
      <c r="G1352" s="184" t="s">
        <v>1114</v>
      </c>
      <c r="H1352" s="262" t="s">
        <v>1115</v>
      </c>
      <c r="I1352" s="184" t="s">
        <v>404</v>
      </c>
      <c r="J1352" s="184">
        <v>150</v>
      </c>
      <c r="K1352" s="239">
        <f>IFERROR(VLOOKUP(I1352,ARP!$A$3:$D$31,4,0),"")</f>
        <v>259.7</v>
      </c>
      <c r="L1352" s="247">
        <f t="shared" si="5"/>
        <v>38955</v>
      </c>
      <c r="M1352" s="275" t="s">
        <v>425</v>
      </c>
      <c r="N1352" s="203">
        <v>44927</v>
      </c>
      <c r="O1352" s="211"/>
    </row>
    <row r="1353" spans="1:15" ht="13.8" hidden="1">
      <c r="A1353" s="33">
        <v>1388</v>
      </c>
      <c r="B1353" s="186" t="s">
        <v>286</v>
      </c>
      <c r="C1353" s="266">
        <v>44945</v>
      </c>
      <c r="D1353" s="186" t="s">
        <v>1106</v>
      </c>
      <c r="E1353" s="186" t="str">
        <f>IF(B1353&lt;&gt;"",VLOOKUP(B1353,Mun_SC!$A$1:$B$296,2),"")</f>
        <v>Blumenau</v>
      </c>
      <c r="F1353" s="186" t="str">
        <f>IFERROR(VLOOKUP(E1353,Mun_SC!$D$1:$E$21,2,0),"")</f>
        <v>Campestrini</v>
      </c>
      <c r="G1353" s="186" t="s">
        <v>1114</v>
      </c>
      <c r="H1353" s="206" t="s">
        <v>1115</v>
      </c>
      <c r="I1353" s="186" t="s">
        <v>405</v>
      </c>
      <c r="J1353" s="186">
        <v>100</v>
      </c>
      <c r="K1353" s="239">
        <f>IFERROR(VLOOKUP(I1353,ARP!$A$3:$D$31,4,0),"")</f>
        <v>434.8</v>
      </c>
      <c r="L1353" s="247">
        <f t="shared" si="5"/>
        <v>43480</v>
      </c>
      <c r="M1353" s="276" t="s">
        <v>425</v>
      </c>
      <c r="N1353" s="200">
        <v>44927</v>
      </c>
      <c r="O1353" s="212"/>
    </row>
    <row r="1354" spans="1:15" ht="13.8" hidden="1">
      <c r="A1354" s="22">
        <v>1389</v>
      </c>
      <c r="B1354" s="184" t="s">
        <v>286</v>
      </c>
      <c r="C1354" s="267">
        <v>44945</v>
      </c>
      <c r="D1354" s="184" t="s">
        <v>1106</v>
      </c>
      <c r="E1354" s="184" t="str">
        <f>IF(B1354&lt;&gt;"",VLOOKUP(B1354,Mun_SC!$A$1:$B$296,2),"")</f>
        <v>Blumenau</v>
      </c>
      <c r="F1354" s="184" t="str">
        <f>IFERROR(VLOOKUP(E1354,Mun_SC!$D$1:$E$21,2,0),"")</f>
        <v>Campestrini</v>
      </c>
      <c r="G1354" s="184" t="s">
        <v>1114</v>
      </c>
      <c r="H1354" s="206" t="s">
        <v>1115</v>
      </c>
      <c r="I1354" s="184" t="s">
        <v>402</v>
      </c>
      <c r="J1354" s="184">
        <v>150</v>
      </c>
      <c r="K1354" s="239">
        <f>IFERROR(VLOOKUP(I1354,ARP!$A$3:$D$31,4,0),"")</f>
        <v>152.49</v>
      </c>
      <c r="L1354" s="247">
        <f t="shared" si="5"/>
        <v>22873.5</v>
      </c>
      <c r="M1354" s="275" t="s">
        <v>425</v>
      </c>
      <c r="N1354" s="203">
        <v>44927</v>
      </c>
      <c r="O1354" s="211"/>
    </row>
    <row r="1355" spans="1:15" ht="13.8" hidden="1">
      <c r="A1355" s="33">
        <v>1390</v>
      </c>
      <c r="B1355" s="186" t="s">
        <v>286</v>
      </c>
      <c r="C1355" s="266">
        <v>44945</v>
      </c>
      <c r="D1355" s="186" t="s">
        <v>1106</v>
      </c>
      <c r="E1355" s="186" t="str">
        <f>IF(B1355&lt;&gt;"",VLOOKUP(B1355,Mun_SC!$A$1:$B$296,2),"")</f>
        <v>Blumenau</v>
      </c>
      <c r="F1355" s="186" t="str">
        <f>IFERROR(VLOOKUP(E1355,Mun_SC!$D$1:$E$21,2,0),"")</f>
        <v>Campestrini</v>
      </c>
      <c r="G1355" s="186" t="s">
        <v>1114</v>
      </c>
      <c r="H1355" s="206" t="s">
        <v>1115</v>
      </c>
      <c r="I1355" s="186" t="s">
        <v>406</v>
      </c>
      <c r="J1355" s="186">
        <v>100</v>
      </c>
      <c r="K1355" s="239">
        <f>IFERROR(VLOOKUP(I1355,ARP!$A$3:$D$31,4,0),"")</f>
        <v>173.6</v>
      </c>
      <c r="L1355" s="247">
        <f t="shared" si="5"/>
        <v>17360</v>
      </c>
      <c r="M1355" s="276" t="s">
        <v>425</v>
      </c>
      <c r="N1355" s="200">
        <v>44927</v>
      </c>
      <c r="O1355" s="212"/>
    </row>
    <row r="1356" spans="1:15" ht="13.8" hidden="1">
      <c r="A1356" s="22">
        <v>1391</v>
      </c>
      <c r="B1356" s="184" t="s">
        <v>283</v>
      </c>
      <c r="C1356" s="267">
        <v>44945</v>
      </c>
      <c r="D1356" s="184" t="s">
        <v>1106</v>
      </c>
      <c r="E1356" s="184" t="str">
        <f>IF(B1356&lt;&gt;"",VLOOKUP(B1356,Mun_SC!$A$1:$B$296,2),"")</f>
        <v>Joinville</v>
      </c>
      <c r="F1356" s="184" t="str">
        <f>IFERROR(VLOOKUP(E1356,Mun_SC!$D$1:$E$21,2,0),"")</f>
        <v>Edival</v>
      </c>
      <c r="G1356" s="184" t="s">
        <v>1116</v>
      </c>
      <c r="H1356" s="262" t="s">
        <v>1117</v>
      </c>
      <c r="I1356" s="184" t="s">
        <v>427</v>
      </c>
      <c r="J1356" s="184">
        <v>10</v>
      </c>
      <c r="K1356" s="239">
        <f>IFERROR(VLOOKUP(I1356,ARP!$A$3:$D$31,4,0),"")</f>
        <v>115.05</v>
      </c>
      <c r="L1356" s="247">
        <f t="shared" si="5"/>
        <v>1150.5</v>
      </c>
      <c r="M1356" s="275"/>
      <c r="N1356" s="203">
        <v>44927</v>
      </c>
      <c r="O1356" s="211"/>
    </row>
    <row r="1357" spans="1:15" ht="13.8" hidden="1">
      <c r="A1357" s="33">
        <v>1392</v>
      </c>
      <c r="B1357" s="186" t="s">
        <v>283</v>
      </c>
      <c r="C1357" s="266">
        <v>44945</v>
      </c>
      <c r="D1357" s="186" t="s">
        <v>1106</v>
      </c>
      <c r="E1357" s="186" t="str">
        <f>IF(B1357&lt;&gt;"",VLOOKUP(B1357,Mun_SC!$A$1:$B$296,2),"")</f>
        <v>Joinville</v>
      </c>
      <c r="F1357" s="186" t="str">
        <f>IFERROR(VLOOKUP(E1357,Mun_SC!$D$1:$E$21,2,0),"")</f>
        <v>Edival</v>
      </c>
      <c r="G1357" s="186" t="s">
        <v>1116</v>
      </c>
      <c r="H1357" s="263" t="s">
        <v>1117</v>
      </c>
      <c r="I1357" s="186" t="s">
        <v>429</v>
      </c>
      <c r="J1357" s="186">
        <v>44</v>
      </c>
      <c r="K1357" s="239">
        <f>IFERROR(VLOOKUP(I1357,ARP!$A$3:$D$31,4,0),"")</f>
        <v>9.8000000000000007</v>
      </c>
      <c r="L1357" s="247">
        <f t="shared" si="5"/>
        <v>431.20000000000005</v>
      </c>
      <c r="M1357" s="276"/>
      <c r="N1357" s="200">
        <v>44927</v>
      </c>
      <c r="O1357" s="212"/>
    </row>
    <row r="1358" spans="1:15" ht="13.8" hidden="1">
      <c r="A1358" s="22">
        <v>1393</v>
      </c>
      <c r="B1358" s="184" t="s">
        <v>283</v>
      </c>
      <c r="C1358" s="267">
        <v>44945</v>
      </c>
      <c r="D1358" s="184" t="s">
        <v>1106</v>
      </c>
      <c r="E1358" s="184" t="str">
        <f>IF(B1358&lt;&gt;"",VLOOKUP(B1358,Mun_SC!$A$1:$B$296,2),"")</f>
        <v>Joinville</v>
      </c>
      <c r="F1358" s="184" t="str">
        <f>IFERROR(VLOOKUP(E1358,Mun_SC!$D$1:$E$21,2,0),"")</f>
        <v>Edival</v>
      </c>
      <c r="G1358" s="184" t="s">
        <v>1116</v>
      </c>
      <c r="H1358" s="262" t="s">
        <v>1117</v>
      </c>
      <c r="I1358" s="184" t="s">
        <v>431</v>
      </c>
      <c r="J1358" s="184">
        <v>16</v>
      </c>
      <c r="K1358" s="239">
        <f>IFERROR(VLOOKUP(I1358,ARP!$A$3:$D$31,4,0),"")</f>
        <v>45.39</v>
      </c>
      <c r="L1358" s="247">
        <f t="shared" si="5"/>
        <v>726.24</v>
      </c>
      <c r="M1358" s="275"/>
      <c r="N1358" s="203">
        <v>44927</v>
      </c>
      <c r="O1358" s="211"/>
    </row>
    <row r="1359" spans="1:15" ht="13.8" hidden="1">
      <c r="A1359" s="33">
        <v>1394</v>
      </c>
      <c r="B1359" s="186" t="s">
        <v>283</v>
      </c>
      <c r="C1359" s="266">
        <v>44945</v>
      </c>
      <c r="D1359" s="186" t="s">
        <v>1106</v>
      </c>
      <c r="E1359" s="186" t="str">
        <f>IF(B1359&lt;&gt;"",VLOOKUP(B1359,Mun_SC!$A$1:$B$296,2),"")</f>
        <v>Joinville</v>
      </c>
      <c r="F1359" s="186" t="str">
        <f>IFERROR(VLOOKUP(E1359,Mun_SC!$D$1:$E$21,2,0),"")</f>
        <v>Edival</v>
      </c>
      <c r="G1359" s="186" t="s">
        <v>1118</v>
      </c>
      <c r="H1359" s="263" t="s">
        <v>1119</v>
      </c>
      <c r="I1359" s="186" t="s">
        <v>404</v>
      </c>
      <c r="J1359" s="186">
        <v>23</v>
      </c>
      <c r="K1359" s="239">
        <f>IFERROR(VLOOKUP(I1359,ARP!$A$3:$D$31,4,0),"")</f>
        <v>259.7</v>
      </c>
      <c r="L1359" s="247">
        <f t="shared" si="5"/>
        <v>5973.0999999999995</v>
      </c>
      <c r="M1359" s="276" t="s">
        <v>432</v>
      </c>
      <c r="N1359" s="200">
        <v>44927</v>
      </c>
      <c r="O1359" s="212"/>
    </row>
    <row r="1360" spans="1:15" ht="13.8" hidden="1">
      <c r="A1360" s="22">
        <v>1395</v>
      </c>
      <c r="B1360" s="184" t="s">
        <v>283</v>
      </c>
      <c r="C1360" s="267">
        <v>44945</v>
      </c>
      <c r="D1360" s="184" t="s">
        <v>1106</v>
      </c>
      <c r="E1360" s="184" t="str">
        <f>IF(B1360&lt;&gt;"",VLOOKUP(B1360,Mun_SC!$A$1:$B$296,2),"")</f>
        <v>Joinville</v>
      </c>
      <c r="F1360" s="184" t="str">
        <f>IFERROR(VLOOKUP(E1360,Mun_SC!$D$1:$E$21,2,0),"")</f>
        <v>Edival</v>
      </c>
      <c r="G1360" s="184" t="s">
        <v>1118</v>
      </c>
      <c r="H1360" s="262" t="s">
        <v>1119</v>
      </c>
      <c r="I1360" s="184" t="s">
        <v>405</v>
      </c>
      <c r="J1360" s="184">
        <v>9</v>
      </c>
      <c r="K1360" s="239">
        <f>IFERROR(VLOOKUP(I1360,ARP!$A$3:$D$31,4,0),"")</f>
        <v>434.8</v>
      </c>
      <c r="L1360" s="247">
        <f t="shared" si="5"/>
        <v>3913.2000000000003</v>
      </c>
      <c r="M1360" s="275" t="s">
        <v>432</v>
      </c>
      <c r="N1360" s="203">
        <v>44927</v>
      </c>
      <c r="O1360" s="211"/>
    </row>
    <row r="1361" spans="1:15" ht="13.8" hidden="1">
      <c r="A1361" s="33">
        <v>1396</v>
      </c>
      <c r="B1361" s="186" t="s">
        <v>283</v>
      </c>
      <c r="C1361" s="266">
        <v>44945</v>
      </c>
      <c r="D1361" s="186" t="s">
        <v>1106</v>
      </c>
      <c r="E1361" s="186" t="str">
        <f>IF(B1361&lt;&gt;"",VLOOKUP(B1361,Mun_SC!$A$1:$B$296,2),"")</f>
        <v>Joinville</v>
      </c>
      <c r="F1361" s="186" t="str">
        <f>IFERROR(VLOOKUP(E1361,Mun_SC!$D$1:$E$21,2,0),"")</f>
        <v>Edival</v>
      </c>
      <c r="G1361" s="186" t="s">
        <v>1118</v>
      </c>
      <c r="H1361" s="263" t="s">
        <v>1119</v>
      </c>
      <c r="I1361" s="186" t="s">
        <v>402</v>
      </c>
      <c r="J1361" s="186">
        <v>22</v>
      </c>
      <c r="K1361" s="239">
        <f>IFERROR(VLOOKUP(I1361,ARP!$A$3:$D$31,4,0),"")</f>
        <v>152.49</v>
      </c>
      <c r="L1361" s="247">
        <f t="shared" si="5"/>
        <v>3354.78</v>
      </c>
      <c r="M1361" s="276" t="s">
        <v>432</v>
      </c>
      <c r="N1361" s="200">
        <v>44927</v>
      </c>
      <c r="O1361" s="212"/>
    </row>
    <row r="1362" spans="1:15" ht="13.8" hidden="1">
      <c r="A1362" s="22">
        <v>1397</v>
      </c>
      <c r="B1362" s="184" t="s">
        <v>283</v>
      </c>
      <c r="C1362" s="267">
        <v>44945</v>
      </c>
      <c r="D1362" s="184" t="s">
        <v>1106</v>
      </c>
      <c r="E1362" s="184" t="str">
        <f>IF(B1362&lt;&gt;"",VLOOKUP(B1362,Mun_SC!$A$1:$B$296,2),"")</f>
        <v>Joinville</v>
      </c>
      <c r="F1362" s="184" t="str">
        <f>IFERROR(VLOOKUP(E1362,Mun_SC!$D$1:$E$21,2,0),"")</f>
        <v>Edival</v>
      </c>
      <c r="G1362" s="184" t="s">
        <v>1118</v>
      </c>
      <c r="H1362" s="262" t="s">
        <v>1119</v>
      </c>
      <c r="I1362" s="184" t="s">
        <v>406</v>
      </c>
      <c r="J1362" s="184">
        <v>10</v>
      </c>
      <c r="K1362" s="239">
        <f>IFERROR(VLOOKUP(I1362,ARP!$A$3:$D$31,4,0),"")</f>
        <v>173.6</v>
      </c>
      <c r="L1362" s="247">
        <f t="shared" si="5"/>
        <v>1736</v>
      </c>
      <c r="M1362" s="275" t="s">
        <v>432</v>
      </c>
      <c r="N1362" s="203">
        <v>44927</v>
      </c>
      <c r="O1362" s="211"/>
    </row>
    <row r="1363" spans="1:15" ht="13.8" hidden="1">
      <c r="A1363" s="33">
        <v>1398</v>
      </c>
      <c r="B1363" s="186" t="s">
        <v>194</v>
      </c>
      <c r="C1363" s="266">
        <v>44945</v>
      </c>
      <c r="D1363" s="186" t="s">
        <v>1106</v>
      </c>
      <c r="E1363" s="186" t="str">
        <f>IF(B1363&lt;&gt;"",VLOOKUP(B1363,Mun_SC!$A$1:$B$296,2),"")</f>
        <v>Rio do Sul</v>
      </c>
      <c r="F1363" s="186" t="str">
        <f>IFERROR(VLOOKUP(E1363,Mun_SC!$D$1:$E$21,2,0),"")</f>
        <v>Sabino</v>
      </c>
      <c r="G1363" s="186" t="s">
        <v>1120</v>
      </c>
      <c r="H1363" s="263" t="s">
        <v>1121</v>
      </c>
      <c r="I1363" s="186" t="s">
        <v>427</v>
      </c>
      <c r="J1363" s="186">
        <v>8</v>
      </c>
      <c r="K1363" s="239">
        <f>IFERROR(VLOOKUP(I1363,ARP!$A$3:$D$31,4,0),"")</f>
        <v>115.05</v>
      </c>
      <c r="L1363" s="247">
        <f t="shared" si="5"/>
        <v>920.4</v>
      </c>
      <c r="M1363" s="276"/>
      <c r="N1363" s="200">
        <v>44927</v>
      </c>
      <c r="O1363" s="212"/>
    </row>
    <row r="1364" spans="1:15" ht="13.8" hidden="1">
      <c r="A1364" s="22">
        <v>1399</v>
      </c>
      <c r="B1364" s="184" t="s">
        <v>194</v>
      </c>
      <c r="C1364" s="267">
        <v>44945</v>
      </c>
      <c r="D1364" s="184" t="s">
        <v>1106</v>
      </c>
      <c r="E1364" s="184" t="str">
        <f>IF(B1364&lt;&gt;"",VLOOKUP(B1364,Mun_SC!$A$1:$B$296,2),"")</f>
        <v>Rio do Sul</v>
      </c>
      <c r="F1364" s="184" t="str">
        <f>IFERROR(VLOOKUP(E1364,Mun_SC!$D$1:$E$21,2,0),"")</f>
        <v>Sabino</v>
      </c>
      <c r="G1364" s="184" t="s">
        <v>1120</v>
      </c>
      <c r="H1364" s="262" t="s">
        <v>1121</v>
      </c>
      <c r="I1364" s="184" t="s">
        <v>429</v>
      </c>
      <c r="J1364" s="184">
        <v>26</v>
      </c>
      <c r="K1364" s="239">
        <f>IFERROR(VLOOKUP(I1364,ARP!$A$3:$D$31,4,0),"")</f>
        <v>9.8000000000000007</v>
      </c>
      <c r="L1364" s="247">
        <f t="shared" si="5"/>
        <v>254.8</v>
      </c>
      <c r="M1364" s="275"/>
      <c r="N1364" s="203">
        <v>44927</v>
      </c>
      <c r="O1364" s="211"/>
    </row>
    <row r="1365" spans="1:15" ht="13.8" hidden="1">
      <c r="A1365" s="33">
        <v>1400</v>
      </c>
      <c r="B1365" s="186" t="s">
        <v>194</v>
      </c>
      <c r="C1365" s="266">
        <v>44945</v>
      </c>
      <c r="D1365" s="186" t="s">
        <v>1106</v>
      </c>
      <c r="E1365" s="186" t="str">
        <f>IF(B1365&lt;&gt;"",VLOOKUP(B1365,Mun_SC!$A$1:$B$296,2),"")</f>
        <v>Rio do Sul</v>
      </c>
      <c r="F1365" s="186" t="str">
        <f>IFERROR(VLOOKUP(E1365,Mun_SC!$D$1:$E$21,2,0),"")</f>
        <v>Sabino</v>
      </c>
      <c r="G1365" s="186" t="s">
        <v>1120</v>
      </c>
      <c r="H1365" s="263" t="s">
        <v>1121</v>
      </c>
      <c r="I1365" s="186" t="s">
        <v>431</v>
      </c>
      <c r="J1365" s="186">
        <v>8</v>
      </c>
      <c r="K1365" s="239">
        <f>IFERROR(VLOOKUP(I1365,ARP!$A$3:$D$31,4,0),"")</f>
        <v>45.39</v>
      </c>
      <c r="L1365" s="247">
        <f t="shared" si="5"/>
        <v>363.12</v>
      </c>
      <c r="M1365" s="276"/>
      <c r="N1365" s="200">
        <v>44927</v>
      </c>
      <c r="O1365" s="212"/>
    </row>
    <row r="1366" spans="1:15" ht="13.8" hidden="1">
      <c r="A1366" s="22">
        <v>1401</v>
      </c>
      <c r="B1366" s="184" t="s">
        <v>194</v>
      </c>
      <c r="C1366" s="267">
        <v>44945</v>
      </c>
      <c r="D1366" s="184" t="s">
        <v>1106</v>
      </c>
      <c r="E1366" s="184" t="str">
        <f>IF(B1366&lt;&gt;"",VLOOKUP(B1366,Mun_SC!$A$1:$B$296,2),"")</f>
        <v>Rio do Sul</v>
      </c>
      <c r="F1366" s="184" t="str">
        <f>IFERROR(VLOOKUP(E1366,Mun_SC!$D$1:$E$21,2,0),"")</f>
        <v>Sabino</v>
      </c>
      <c r="G1366" s="184" t="s">
        <v>1122</v>
      </c>
      <c r="H1366" s="262" t="s">
        <v>1123</v>
      </c>
      <c r="I1366" s="184" t="s">
        <v>402</v>
      </c>
      <c r="J1366" s="184">
        <v>8</v>
      </c>
      <c r="K1366" s="239">
        <f>IFERROR(VLOOKUP(I1366,ARP!$A$3:$D$31,4,0),"")</f>
        <v>152.49</v>
      </c>
      <c r="L1366" s="247">
        <f t="shared" si="5"/>
        <v>1219.92</v>
      </c>
      <c r="M1366" s="275" t="s">
        <v>425</v>
      </c>
      <c r="N1366" s="203">
        <v>44927</v>
      </c>
      <c r="O1366" s="211"/>
    </row>
    <row r="1367" spans="1:15" ht="13.8" hidden="1">
      <c r="A1367" s="33">
        <v>1402</v>
      </c>
      <c r="B1367" s="186" t="s">
        <v>194</v>
      </c>
      <c r="C1367" s="266">
        <v>44945</v>
      </c>
      <c r="D1367" s="186" t="s">
        <v>1106</v>
      </c>
      <c r="E1367" s="186" t="str">
        <f>IF(B1367&lt;&gt;"",VLOOKUP(B1367,Mun_SC!$A$1:$B$296,2),"")</f>
        <v>Rio do Sul</v>
      </c>
      <c r="F1367" s="186" t="str">
        <f>IFERROR(VLOOKUP(E1367,Mun_SC!$D$1:$E$21,2,0),"")</f>
        <v>Sabino</v>
      </c>
      <c r="G1367" s="186" t="s">
        <v>1122</v>
      </c>
      <c r="H1367" s="263" t="s">
        <v>1123</v>
      </c>
      <c r="I1367" s="186" t="s">
        <v>402</v>
      </c>
      <c r="J1367" s="186">
        <v>8</v>
      </c>
      <c r="K1367" s="239">
        <f>IFERROR(VLOOKUP(I1367,ARP!$A$3:$D$31,4,0),"")</f>
        <v>152.49</v>
      </c>
      <c r="L1367" s="247">
        <f t="shared" si="5"/>
        <v>1219.92</v>
      </c>
      <c r="M1367" s="276" t="s">
        <v>425</v>
      </c>
      <c r="N1367" s="200">
        <v>44927</v>
      </c>
      <c r="O1367" s="212"/>
    </row>
    <row r="1368" spans="1:15" ht="13.8" hidden="1">
      <c r="A1368" s="22">
        <v>1403</v>
      </c>
      <c r="B1368" s="184" t="s">
        <v>194</v>
      </c>
      <c r="C1368" s="267">
        <v>44945</v>
      </c>
      <c r="D1368" s="184" t="s">
        <v>1106</v>
      </c>
      <c r="E1368" s="184" t="str">
        <f>IF(B1368&lt;&gt;"",VLOOKUP(B1368,Mun_SC!$A$1:$B$296,2),"")</f>
        <v>Rio do Sul</v>
      </c>
      <c r="F1368" s="184" t="str">
        <f>IFERROR(VLOOKUP(E1368,Mun_SC!$D$1:$E$21,2,0),"")</f>
        <v>Sabino</v>
      </c>
      <c r="G1368" s="184" t="s">
        <v>1122</v>
      </c>
      <c r="H1368" s="262" t="s">
        <v>1123</v>
      </c>
      <c r="I1368" s="184" t="s">
        <v>404</v>
      </c>
      <c r="J1368" s="184">
        <v>8</v>
      </c>
      <c r="K1368" s="239">
        <f>IFERROR(VLOOKUP(I1368,ARP!$A$3:$D$31,4,0),"")</f>
        <v>259.7</v>
      </c>
      <c r="L1368" s="247">
        <f t="shared" si="5"/>
        <v>2077.6</v>
      </c>
      <c r="M1368" s="275" t="s">
        <v>425</v>
      </c>
      <c r="N1368" s="203">
        <v>44927</v>
      </c>
      <c r="O1368" s="211"/>
    </row>
    <row r="1369" spans="1:15" ht="13.8" hidden="1">
      <c r="A1369" s="33">
        <v>1404</v>
      </c>
      <c r="B1369" s="186" t="s">
        <v>194</v>
      </c>
      <c r="C1369" s="266">
        <v>44945</v>
      </c>
      <c r="D1369" s="186" t="s">
        <v>1106</v>
      </c>
      <c r="E1369" s="186" t="str">
        <f>IF(B1369&lt;&gt;"",VLOOKUP(B1369,Mun_SC!$A$1:$B$296,2),"")</f>
        <v>Rio do Sul</v>
      </c>
      <c r="F1369" s="186" t="str">
        <f>IFERROR(VLOOKUP(E1369,Mun_SC!$D$1:$E$21,2,0),"")</f>
        <v>Sabino</v>
      </c>
      <c r="G1369" s="186" t="s">
        <v>1122</v>
      </c>
      <c r="H1369" s="263" t="s">
        <v>1123</v>
      </c>
      <c r="I1369" s="186" t="s">
        <v>405</v>
      </c>
      <c r="J1369" s="186">
        <v>8</v>
      </c>
      <c r="K1369" s="239">
        <f>IFERROR(VLOOKUP(I1369,ARP!$A$3:$D$31,4,0),"")</f>
        <v>434.8</v>
      </c>
      <c r="L1369" s="247">
        <f t="shared" si="5"/>
        <v>3478.4</v>
      </c>
      <c r="M1369" s="276" t="s">
        <v>425</v>
      </c>
      <c r="N1369" s="200">
        <v>44927</v>
      </c>
      <c r="O1369" s="212"/>
    </row>
    <row r="1370" spans="1:15" ht="13.8" hidden="1">
      <c r="A1370" s="22">
        <v>1405</v>
      </c>
      <c r="B1370" s="184" t="s">
        <v>283</v>
      </c>
      <c r="C1370" s="267">
        <v>44945</v>
      </c>
      <c r="D1370" s="184" t="s">
        <v>1106</v>
      </c>
      <c r="E1370" s="184" t="str">
        <f>IF(B1370&lt;&gt;"",VLOOKUP(B1370,Mun_SC!$A$1:$B$296,2),"")</f>
        <v>Joinville</v>
      </c>
      <c r="F1370" s="184" t="str">
        <f>IFERROR(VLOOKUP(E1370,Mun_SC!$D$1:$E$21,2,0),"")</f>
        <v>Edival</v>
      </c>
      <c r="G1370" s="184" t="s">
        <v>1124</v>
      </c>
      <c r="H1370" s="262" t="s">
        <v>1125</v>
      </c>
      <c r="I1370" s="184" t="s">
        <v>427</v>
      </c>
      <c r="J1370" s="184">
        <v>19</v>
      </c>
      <c r="K1370" s="239">
        <f>IFERROR(VLOOKUP(I1370,ARP!$A$3:$D$31,4,0),"")</f>
        <v>115.05</v>
      </c>
      <c r="L1370" s="247">
        <f t="shared" si="5"/>
        <v>2185.9499999999998</v>
      </c>
      <c r="M1370" s="275" t="s">
        <v>378</v>
      </c>
      <c r="N1370" s="203">
        <v>44927</v>
      </c>
      <c r="O1370" s="211"/>
    </row>
    <row r="1371" spans="1:15" ht="13.8" hidden="1">
      <c r="A1371" s="33">
        <v>1406</v>
      </c>
      <c r="B1371" s="186" t="s">
        <v>283</v>
      </c>
      <c r="C1371" s="266">
        <v>44945</v>
      </c>
      <c r="D1371" s="186" t="s">
        <v>1106</v>
      </c>
      <c r="E1371" s="186" t="str">
        <f>IF(B1371&lt;&gt;"",VLOOKUP(B1371,Mun_SC!$A$1:$B$296,2),"")</f>
        <v>Joinville</v>
      </c>
      <c r="F1371" s="186" t="str">
        <f>IFERROR(VLOOKUP(E1371,Mun_SC!$D$1:$E$21,2,0),"")</f>
        <v>Edival</v>
      </c>
      <c r="G1371" s="186" t="s">
        <v>1124</v>
      </c>
      <c r="H1371" s="263" t="s">
        <v>1125</v>
      </c>
      <c r="I1371" s="186" t="s">
        <v>429</v>
      </c>
      <c r="J1371" s="186">
        <v>46</v>
      </c>
      <c r="K1371" s="239">
        <f>IFERROR(VLOOKUP(I1371,ARP!$A$3:$D$31,4,0),"")</f>
        <v>9.8000000000000007</v>
      </c>
      <c r="L1371" s="247">
        <f t="shared" ref="L1371:L1402" si="6">IF(K1371&lt;&gt;"",K1371*J1371,"")</f>
        <v>450.8</v>
      </c>
      <c r="M1371" s="276" t="s">
        <v>378</v>
      </c>
      <c r="N1371" s="200">
        <v>44927</v>
      </c>
      <c r="O1371" s="212"/>
    </row>
    <row r="1372" spans="1:15" ht="13.8" hidden="1">
      <c r="A1372" s="22">
        <v>1407</v>
      </c>
      <c r="B1372" s="184" t="s">
        <v>283</v>
      </c>
      <c r="C1372" s="267">
        <v>44945</v>
      </c>
      <c r="D1372" s="184" t="s">
        <v>1106</v>
      </c>
      <c r="E1372" s="184" t="str">
        <f>IF(B1372&lt;&gt;"",VLOOKUP(B1372,Mun_SC!$A$1:$B$296,2),"")</f>
        <v>Joinville</v>
      </c>
      <c r="F1372" s="184" t="str">
        <f>IFERROR(VLOOKUP(E1372,Mun_SC!$D$1:$E$21,2,0),"")</f>
        <v>Edival</v>
      </c>
      <c r="G1372" s="184" t="s">
        <v>1124</v>
      </c>
      <c r="H1372" s="262" t="s">
        <v>1125</v>
      </c>
      <c r="I1372" s="184" t="s">
        <v>431</v>
      </c>
      <c r="J1372" s="184">
        <v>45</v>
      </c>
      <c r="K1372" s="239">
        <f>IFERROR(VLOOKUP(I1372,ARP!$A$3:$D$31,4,0),"")</f>
        <v>45.39</v>
      </c>
      <c r="L1372" s="247">
        <f t="shared" si="6"/>
        <v>2042.55</v>
      </c>
      <c r="M1372" s="275" t="s">
        <v>378</v>
      </c>
      <c r="N1372" s="203">
        <v>44927</v>
      </c>
      <c r="O1372" s="211"/>
    </row>
    <row r="1373" spans="1:15" ht="13.8" hidden="1">
      <c r="A1373" s="33">
        <v>1408</v>
      </c>
      <c r="B1373" s="186" t="s">
        <v>283</v>
      </c>
      <c r="C1373" s="266">
        <v>44945</v>
      </c>
      <c r="D1373" s="186" t="s">
        <v>1106</v>
      </c>
      <c r="E1373" s="186" t="str">
        <f>IF(B1373&lt;&gt;"",VLOOKUP(B1373,Mun_SC!$A$1:$B$296,2),"")</f>
        <v>Joinville</v>
      </c>
      <c r="F1373" s="186" t="str">
        <f>IFERROR(VLOOKUP(E1373,Mun_SC!$D$1:$E$21,2,0),"")</f>
        <v>Edival</v>
      </c>
      <c r="G1373" s="186" t="s">
        <v>1126</v>
      </c>
      <c r="H1373" s="263" t="s">
        <v>1127</v>
      </c>
      <c r="I1373" s="186" t="s">
        <v>402</v>
      </c>
      <c r="J1373" s="186">
        <v>11</v>
      </c>
      <c r="K1373" s="239">
        <f>IFERROR(VLOOKUP(I1373,ARP!$A$3:$D$31,4,0),"")</f>
        <v>152.49</v>
      </c>
      <c r="L1373" s="247">
        <f t="shared" si="6"/>
        <v>1677.39</v>
      </c>
      <c r="M1373" s="276" t="s">
        <v>432</v>
      </c>
      <c r="N1373" s="200">
        <v>44927</v>
      </c>
      <c r="O1373" s="212"/>
    </row>
    <row r="1374" spans="1:15" ht="13.8" hidden="1">
      <c r="A1374" s="22">
        <v>1409</v>
      </c>
      <c r="B1374" s="184" t="s">
        <v>283</v>
      </c>
      <c r="C1374" s="267">
        <v>44945</v>
      </c>
      <c r="D1374" s="184" t="s">
        <v>1106</v>
      </c>
      <c r="E1374" s="184" t="str">
        <f>IF(B1374&lt;&gt;"",VLOOKUP(B1374,Mun_SC!$A$1:$B$296,2),"")</f>
        <v>Joinville</v>
      </c>
      <c r="F1374" s="184" t="str">
        <f>IFERROR(VLOOKUP(E1374,Mun_SC!$D$1:$E$21,2,0),"")</f>
        <v>Edival</v>
      </c>
      <c r="G1374" s="184" t="s">
        <v>1126</v>
      </c>
      <c r="H1374" s="262" t="s">
        <v>1127</v>
      </c>
      <c r="I1374" s="184" t="s">
        <v>406</v>
      </c>
      <c r="J1374" s="184">
        <v>18</v>
      </c>
      <c r="K1374" s="239">
        <f>IFERROR(VLOOKUP(I1374,ARP!$A$3:$D$31,4,0),"")</f>
        <v>173.6</v>
      </c>
      <c r="L1374" s="247">
        <f t="shared" si="6"/>
        <v>3124.7999999999997</v>
      </c>
      <c r="M1374" s="275" t="s">
        <v>432</v>
      </c>
      <c r="N1374" s="203">
        <v>44927</v>
      </c>
      <c r="O1374" s="211"/>
    </row>
    <row r="1375" spans="1:15" ht="13.8" hidden="1">
      <c r="A1375" s="33">
        <v>1410</v>
      </c>
      <c r="B1375" s="186" t="s">
        <v>283</v>
      </c>
      <c r="C1375" s="266">
        <v>44945</v>
      </c>
      <c r="D1375" s="186" t="s">
        <v>1106</v>
      </c>
      <c r="E1375" s="186" t="str">
        <f>IF(B1375&lt;&gt;"",VLOOKUP(B1375,Mun_SC!$A$1:$B$296,2),"")</f>
        <v>Joinville</v>
      </c>
      <c r="F1375" s="186" t="str">
        <f>IFERROR(VLOOKUP(E1375,Mun_SC!$D$1:$E$21,2,0),"")</f>
        <v>Edival</v>
      </c>
      <c r="G1375" s="186" t="s">
        <v>1126</v>
      </c>
      <c r="H1375" s="263" t="s">
        <v>1127</v>
      </c>
      <c r="I1375" s="186" t="s">
        <v>404</v>
      </c>
      <c r="J1375" s="186">
        <v>12</v>
      </c>
      <c r="K1375" s="239">
        <f>IFERROR(VLOOKUP(I1375,ARP!$A$3:$D$31,4,0),"")</f>
        <v>259.7</v>
      </c>
      <c r="L1375" s="247">
        <f t="shared" si="6"/>
        <v>3116.3999999999996</v>
      </c>
      <c r="M1375" s="276" t="s">
        <v>432</v>
      </c>
      <c r="N1375" s="200">
        <v>44927</v>
      </c>
      <c r="O1375" s="212"/>
    </row>
    <row r="1376" spans="1:15" ht="13.8" hidden="1">
      <c r="A1376" s="22">
        <v>1411</v>
      </c>
      <c r="B1376" s="184" t="s">
        <v>283</v>
      </c>
      <c r="C1376" s="267">
        <v>44945</v>
      </c>
      <c r="D1376" s="184" t="s">
        <v>1106</v>
      </c>
      <c r="E1376" s="184" t="str">
        <f>IF(B1376&lt;&gt;"",VLOOKUP(B1376,Mun_SC!$A$1:$B$296,2),"")</f>
        <v>Joinville</v>
      </c>
      <c r="F1376" s="184" t="str">
        <f>IFERROR(VLOOKUP(E1376,Mun_SC!$D$1:$E$21,2,0),"")</f>
        <v>Edival</v>
      </c>
      <c r="G1376" s="184" t="s">
        <v>1126</v>
      </c>
      <c r="H1376" s="262" t="s">
        <v>1127</v>
      </c>
      <c r="I1376" s="184" t="s">
        <v>405</v>
      </c>
      <c r="J1376" s="184">
        <v>16</v>
      </c>
      <c r="K1376" s="239">
        <f>IFERROR(VLOOKUP(I1376,ARP!$A$3:$D$31,4,0),"")</f>
        <v>434.8</v>
      </c>
      <c r="L1376" s="247">
        <f t="shared" si="6"/>
        <v>6956.8</v>
      </c>
      <c r="M1376" s="275" t="s">
        <v>432</v>
      </c>
      <c r="N1376" s="203">
        <v>44927</v>
      </c>
      <c r="O1376" s="211"/>
    </row>
    <row r="1377" spans="1:15" ht="13.8" hidden="1">
      <c r="A1377" s="33">
        <v>1412</v>
      </c>
      <c r="B1377" s="186" t="s">
        <v>342</v>
      </c>
      <c r="C1377" s="266">
        <v>44956</v>
      </c>
      <c r="D1377" s="186" t="s">
        <v>1106</v>
      </c>
      <c r="E1377" s="186" t="str">
        <f>IF(B1377&lt;&gt;"",VLOOKUP(B1377,Mun_SC!$A$1:$B$296,2),"")</f>
        <v>Araranguá</v>
      </c>
      <c r="F1377" s="186" t="str">
        <f>IFERROR(VLOOKUP(E1377,Mun_SC!$D$1:$E$21,2,0),"")</f>
        <v>Rafael</v>
      </c>
      <c r="G1377" s="186" t="s">
        <v>1128</v>
      </c>
      <c r="H1377" s="263" t="s">
        <v>1129</v>
      </c>
      <c r="I1377" s="186" t="s">
        <v>427</v>
      </c>
      <c r="J1377" s="186">
        <v>297</v>
      </c>
      <c r="K1377" s="239">
        <f>IFERROR(VLOOKUP(I1377,ARP!$A$3:$D$31,4,0),"")</f>
        <v>115.05</v>
      </c>
      <c r="L1377" s="247">
        <f t="shared" si="6"/>
        <v>34169.85</v>
      </c>
      <c r="M1377" s="276" t="s">
        <v>378</v>
      </c>
      <c r="N1377" s="200">
        <v>44927</v>
      </c>
      <c r="O1377" s="212"/>
    </row>
    <row r="1378" spans="1:15" ht="13.8" hidden="1">
      <c r="A1378" s="22">
        <v>1413</v>
      </c>
      <c r="B1378" s="184" t="s">
        <v>342</v>
      </c>
      <c r="C1378" s="267">
        <v>44956</v>
      </c>
      <c r="D1378" s="184" t="s">
        <v>1106</v>
      </c>
      <c r="E1378" s="184" t="str">
        <f>IF(B1378&lt;&gt;"",VLOOKUP(B1378,Mun_SC!$A$1:$B$296,2),"")</f>
        <v>Araranguá</v>
      </c>
      <c r="F1378" s="184" t="str">
        <f>IFERROR(VLOOKUP(E1378,Mun_SC!$D$1:$E$21,2,0),"")</f>
        <v>Rafael</v>
      </c>
      <c r="G1378" s="184" t="s">
        <v>1128</v>
      </c>
      <c r="H1378" s="262" t="s">
        <v>1129</v>
      </c>
      <c r="I1378" s="184" t="s">
        <v>429</v>
      </c>
      <c r="J1378" s="184">
        <v>833</v>
      </c>
      <c r="K1378" s="239">
        <f>IFERROR(VLOOKUP(I1378,ARP!$A$3:$D$31,4,0),"")</f>
        <v>9.8000000000000007</v>
      </c>
      <c r="L1378" s="247">
        <f t="shared" si="6"/>
        <v>8163.4000000000005</v>
      </c>
      <c r="M1378" s="275" t="s">
        <v>378</v>
      </c>
      <c r="N1378" s="203">
        <v>44927</v>
      </c>
      <c r="O1378" s="211"/>
    </row>
    <row r="1379" spans="1:15" ht="13.8" hidden="1">
      <c r="A1379" s="33">
        <v>1414</v>
      </c>
      <c r="B1379" s="186" t="s">
        <v>342</v>
      </c>
      <c r="C1379" s="266">
        <v>44956</v>
      </c>
      <c r="D1379" s="186" t="s">
        <v>1106</v>
      </c>
      <c r="E1379" s="186" t="str">
        <f>IF(B1379&lt;&gt;"",VLOOKUP(B1379,Mun_SC!$A$1:$B$296,2),"")</f>
        <v>Araranguá</v>
      </c>
      <c r="F1379" s="186" t="str">
        <f>IFERROR(VLOOKUP(E1379,Mun_SC!$D$1:$E$21,2,0),"")</f>
        <v>Rafael</v>
      </c>
      <c r="G1379" s="186" t="s">
        <v>1128</v>
      </c>
      <c r="H1379" s="263" t="s">
        <v>1129</v>
      </c>
      <c r="I1379" s="186" t="s">
        <v>431</v>
      </c>
      <c r="J1379" s="186">
        <v>297</v>
      </c>
      <c r="K1379" s="239">
        <f>IFERROR(VLOOKUP(I1379,ARP!$A$3:$D$31,4,0),"")</f>
        <v>45.39</v>
      </c>
      <c r="L1379" s="247">
        <f t="shared" si="6"/>
        <v>13480.83</v>
      </c>
      <c r="M1379" s="276" t="s">
        <v>378</v>
      </c>
      <c r="N1379" s="200">
        <v>44927</v>
      </c>
      <c r="O1379" s="212"/>
    </row>
    <row r="1380" spans="1:15" ht="13.8" hidden="1">
      <c r="A1380" s="22">
        <v>1415</v>
      </c>
      <c r="B1380" s="184" t="s">
        <v>342</v>
      </c>
      <c r="C1380" s="267">
        <v>44956</v>
      </c>
      <c r="D1380" s="184" t="s">
        <v>1106</v>
      </c>
      <c r="E1380" s="184" t="str">
        <f>IF(B1380&lt;&gt;"",VLOOKUP(B1380,Mun_SC!$A$1:$B$296,2),"")</f>
        <v>Araranguá</v>
      </c>
      <c r="F1380" s="184" t="str">
        <f>IFERROR(VLOOKUP(E1380,Mun_SC!$D$1:$E$21,2,0),"")</f>
        <v>Rafael</v>
      </c>
      <c r="G1380" s="184" t="s">
        <v>1130</v>
      </c>
      <c r="H1380" s="262" t="s">
        <v>1131</v>
      </c>
      <c r="I1380" s="184" t="s">
        <v>402</v>
      </c>
      <c r="J1380" s="184">
        <v>88</v>
      </c>
      <c r="K1380" s="239">
        <f>IFERROR(VLOOKUP(I1380,ARP!$A$3:$D$31,4,0),"")</f>
        <v>152.49</v>
      </c>
      <c r="L1380" s="247">
        <f t="shared" si="6"/>
        <v>13419.12</v>
      </c>
      <c r="M1380" s="275" t="s">
        <v>432</v>
      </c>
      <c r="N1380" s="203">
        <v>44927</v>
      </c>
      <c r="O1380" s="211"/>
    </row>
    <row r="1381" spans="1:15" ht="13.8" hidden="1">
      <c r="A1381" s="33">
        <v>1416</v>
      </c>
      <c r="B1381" s="186" t="s">
        <v>342</v>
      </c>
      <c r="C1381" s="266">
        <v>44956</v>
      </c>
      <c r="D1381" s="186" t="s">
        <v>1106</v>
      </c>
      <c r="E1381" s="186" t="str">
        <f>IF(B1381&lt;&gt;"",VLOOKUP(B1381,Mun_SC!$A$1:$B$296,2),"")</f>
        <v>Araranguá</v>
      </c>
      <c r="F1381" s="186" t="str">
        <f>IFERROR(VLOOKUP(E1381,Mun_SC!$D$1:$E$21,2,0),"")</f>
        <v>Rafael</v>
      </c>
      <c r="G1381" s="186" t="s">
        <v>1130</v>
      </c>
      <c r="H1381" s="263" t="s">
        <v>1131</v>
      </c>
      <c r="I1381" s="186" t="s">
        <v>406</v>
      </c>
      <c r="J1381" s="186">
        <v>88</v>
      </c>
      <c r="K1381" s="239">
        <f>IFERROR(VLOOKUP(I1381,ARP!$A$3:$D$31,4,0),"")</f>
        <v>173.6</v>
      </c>
      <c r="L1381" s="247">
        <f t="shared" si="6"/>
        <v>15276.8</v>
      </c>
      <c r="M1381" s="276" t="s">
        <v>432</v>
      </c>
      <c r="N1381" s="200">
        <v>44927</v>
      </c>
      <c r="O1381" s="212"/>
    </row>
    <row r="1382" spans="1:15" ht="13.8" hidden="1">
      <c r="A1382" s="22">
        <v>1417</v>
      </c>
      <c r="B1382" s="184" t="s">
        <v>342</v>
      </c>
      <c r="C1382" s="267">
        <v>44956</v>
      </c>
      <c r="D1382" s="184" t="s">
        <v>1106</v>
      </c>
      <c r="E1382" s="184" t="str">
        <f>IF(B1382&lt;&gt;"",VLOOKUP(B1382,Mun_SC!$A$1:$B$296,2),"")</f>
        <v>Araranguá</v>
      </c>
      <c r="F1382" s="184" t="str">
        <f>IFERROR(VLOOKUP(E1382,Mun_SC!$D$1:$E$21,2,0),"")</f>
        <v>Rafael</v>
      </c>
      <c r="G1382" s="184" t="s">
        <v>1130</v>
      </c>
      <c r="H1382" s="262" t="s">
        <v>1131</v>
      </c>
      <c r="I1382" s="184" t="s">
        <v>404</v>
      </c>
      <c r="J1382" s="184">
        <v>88</v>
      </c>
      <c r="K1382" s="239">
        <f>IFERROR(VLOOKUP(I1382,ARP!$A$3:$D$31,4,0),"")</f>
        <v>259.7</v>
      </c>
      <c r="L1382" s="247">
        <f t="shared" si="6"/>
        <v>22853.599999999999</v>
      </c>
      <c r="M1382" s="275" t="s">
        <v>432</v>
      </c>
      <c r="N1382" s="203">
        <v>44927</v>
      </c>
      <c r="O1382" s="211"/>
    </row>
    <row r="1383" spans="1:15" ht="13.8" hidden="1">
      <c r="A1383" s="33">
        <v>1418</v>
      </c>
      <c r="B1383" s="186" t="s">
        <v>342</v>
      </c>
      <c r="C1383" s="266">
        <v>44956</v>
      </c>
      <c r="D1383" s="186" t="s">
        <v>1106</v>
      </c>
      <c r="E1383" s="186" t="str">
        <f>IF(B1383&lt;&gt;"",VLOOKUP(B1383,Mun_SC!$A$1:$B$296,2),"")</f>
        <v>Araranguá</v>
      </c>
      <c r="F1383" s="186" t="str">
        <f>IFERROR(VLOOKUP(E1383,Mun_SC!$D$1:$E$21,2,0),"")</f>
        <v>Rafael</v>
      </c>
      <c r="G1383" s="186" t="s">
        <v>1130</v>
      </c>
      <c r="H1383" s="263" t="s">
        <v>1131</v>
      </c>
      <c r="I1383" s="186" t="s">
        <v>405</v>
      </c>
      <c r="J1383" s="186">
        <v>88</v>
      </c>
      <c r="K1383" s="239">
        <f>IFERROR(VLOOKUP(I1383,ARP!$A$3:$D$31,4,0),"")</f>
        <v>434.8</v>
      </c>
      <c r="L1383" s="247">
        <f t="shared" si="6"/>
        <v>38262.400000000001</v>
      </c>
      <c r="M1383" s="276" t="s">
        <v>432</v>
      </c>
      <c r="N1383" s="200">
        <v>44927</v>
      </c>
      <c r="O1383" s="212"/>
    </row>
    <row r="1384" spans="1:15" ht="13.8" hidden="1">
      <c r="A1384" s="22">
        <v>1419</v>
      </c>
      <c r="B1384" s="184" t="s">
        <v>144</v>
      </c>
      <c r="C1384" s="267">
        <v>44960</v>
      </c>
      <c r="D1384" s="184" t="s">
        <v>1132</v>
      </c>
      <c r="E1384" s="184" t="str">
        <f>IF(B1384&lt;&gt;"",VLOOKUP(B1384,Mun_SC!$A$1:$B$296,2),"")</f>
        <v>Taió</v>
      </c>
      <c r="F1384" s="184" t="str">
        <f>IFERROR(VLOOKUP(E1384,Mun_SC!$D$1:$E$21,2,0),"")</f>
        <v>Alexander</v>
      </c>
      <c r="G1384" s="184" t="s">
        <v>1133</v>
      </c>
      <c r="H1384" s="262" t="s">
        <v>1134</v>
      </c>
      <c r="I1384" s="184" t="s">
        <v>424</v>
      </c>
      <c r="J1384" s="184">
        <v>55</v>
      </c>
      <c r="K1384" s="239">
        <f>IFERROR(VLOOKUP(I1384,ARP!$A$3:$D$31,4,0),"")</f>
        <v>24.49</v>
      </c>
      <c r="L1384" s="247">
        <f t="shared" si="6"/>
        <v>1346.9499999999998</v>
      </c>
      <c r="M1384" s="275" t="s">
        <v>378</v>
      </c>
      <c r="N1384" s="203">
        <v>44958</v>
      </c>
      <c r="O1384" s="211"/>
    </row>
    <row r="1385" spans="1:15" ht="13.8" hidden="1">
      <c r="A1385" s="33">
        <v>1420</v>
      </c>
      <c r="B1385" s="186" t="s">
        <v>144</v>
      </c>
      <c r="C1385" s="266">
        <v>44960</v>
      </c>
      <c r="D1385" s="186" t="s">
        <v>1132</v>
      </c>
      <c r="E1385" s="186" t="str">
        <f>IF(B1385&lt;&gt;"",VLOOKUP(B1385,Mun_SC!$A$1:$B$296,2),"")</f>
        <v>Taió</v>
      </c>
      <c r="F1385" s="186" t="str">
        <f>IFERROR(VLOOKUP(E1385,Mun_SC!$D$1:$E$21,2,0),"")</f>
        <v>Alexander</v>
      </c>
      <c r="G1385" s="186" t="s">
        <v>1133</v>
      </c>
      <c r="H1385" s="263" t="s">
        <v>1134</v>
      </c>
      <c r="I1385" s="186" t="s">
        <v>427</v>
      </c>
      <c r="J1385" s="186">
        <v>95</v>
      </c>
      <c r="K1385" s="239">
        <f>IFERROR(VLOOKUP(I1385,ARP!$A$3:$D$31,4,0),"")</f>
        <v>115.05</v>
      </c>
      <c r="L1385" s="247">
        <f t="shared" si="6"/>
        <v>10929.75</v>
      </c>
      <c r="M1385" s="276" t="s">
        <v>378</v>
      </c>
      <c r="N1385" s="200">
        <v>44958</v>
      </c>
      <c r="O1385" s="212"/>
    </row>
    <row r="1386" spans="1:15" ht="13.8" hidden="1">
      <c r="A1386" s="22">
        <v>1421</v>
      </c>
      <c r="B1386" s="184" t="s">
        <v>144</v>
      </c>
      <c r="C1386" s="267">
        <v>44960</v>
      </c>
      <c r="D1386" s="184" t="s">
        <v>1132</v>
      </c>
      <c r="E1386" s="184" t="str">
        <f>IF(B1386&lt;&gt;"",VLOOKUP(B1386,Mun_SC!$A$1:$B$296,2),"")</f>
        <v>Taió</v>
      </c>
      <c r="F1386" s="184" t="str">
        <f>IFERROR(VLOOKUP(E1386,Mun_SC!$D$1:$E$21,2,0),"")</f>
        <v>Alexander</v>
      </c>
      <c r="G1386" s="184" t="s">
        <v>1133</v>
      </c>
      <c r="H1386" s="262" t="s">
        <v>1134</v>
      </c>
      <c r="I1386" s="184" t="s">
        <v>429</v>
      </c>
      <c r="J1386" s="184">
        <v>217</v>
      </c>
      <c r="K1386" s="239">
        <f>IFERROR(VLOOKUP(I1386,ARP!$A$3:$D$31,4,0),"")</f>
        <v>9.8000000000000007</v>
      </c>
      <c r="L1386" s="247">
        <f t="shared" si="6"/>
        <v>2126.6000000000004</v>
      </c>
      <c r="M1386" s="275" t="s">
        <v>378</v>
      </c>
      <c r="N1386" s="203">
        <v>44958</v>
      </c>
      <c r="O1386" s="211"/>
    </row>
    <row r="1387" spans="1:15" ht="13.8" hidden="1">
      <c r="A1387" s="33">
        <v>1422</v>
      </c>
      <c r="B1387" s="186" t="s">
        <v>144</v>
      </c>
      <c r="C1387" s="266">
        <v>44960</v>
      </c>
      <c r="D1387" s="186" t="s">
        <v>1132</v>
      </c>
      <c r="E1387" s="186" t="str">
        <f>IF(B1387&lt;&gt;"",VLOOKUP(B1387,Mun_SC!$A$1:$B$296,2),"")</f>
        <v>Taió</v>
      </c>
      <c r="F1387" s="186" t="str">
        <f>IFERROR(VLOOKUP(E1387,Mun_SC!$D$1:$E$21,2,0),"")</f>
        <v>Alexander</v>
      </c>
      <c r="G1387" s="186" t="s">
        <v>1133</v>
      </c>
      <c r="H1387" s="263" t="s">
        <v>1134</v>
      </c>
      <c r="I1387" s="186" t="s">
        <v>431</v>
      </c>
      <c r="J1387" s="186">
        <v>116</v>
      </c>
      <c r="K1387" s="239">
        <f>IFERROR(VLOOKUP(I1387,ARP!$A$3:$D$31,4,0),"")</f>
        <v>45.39</v>
      </c>
      <c r="L1387" s="247">
        <f t="shared" si="6"/>
        <v>5265.24</v>
      </c>
      <c r="M1387" s="276" t="s">
        <v>378</v>
      </c>
      <c r="N1387" s="200">
        <v>44958</v>
      </c>
      <c r="O1387" s="212"/>
    </row>
    <row r="1388" spans="1:15" ht="13.8" hidden="1">
      <c r="A1388" s="22">
        <v>1423</v>
      </c>
      <c r="B1388" s="184" t="s">
        <v>144</v>
      </c>
      <c r="C1388" s="267">
        <v>44960</v>
      </c>
      <c r="D1388" s="184" t="s">
        <v>1132</v>
      </c>
      <c r="E1388" s="184" t="str">
        <f>IF(B1388&lt;&gt;"",VLOOKUP(B1388,Mun_SC!$A$1:$B$296,2),"")</f>
        <v>Taió</v>
      </c>
      <c r="F1388" s="184" t="str">
        <f>IFERROR(VLOOKUP(E1388,Mun_SC!$D$1:$E$21,2,0),"")</f>
        <v>Alexander</v>
      </c>
      <c r="G1388" s="184" t="s">
        <v>1135</v>
      </c>
      <c r="H1388" s="262" t="s">
        <v>1136</v>
      </c>
      <c r="I1388" s="184" t="s">
        <v>404</v>
      </c>
      <c r="J1388" s="184">
        <v>62</v>
      </c>
      <c r="K1388" s="239">
        <f>IFERROR(VLOOKUP(I1388,ARP!$A$3:$D$31,4,0),"")</f>
        <v>259.7</v>
      </c>
      <c r="L1388" s="247">
        <f t="shared" si="6"/>
        <v>16101.4</v>
      </c>
      <c r="M1388" s="275" t="s">
        <v>425</v>
      </c>
      <c r="N1388" s="203">
        <v>44958</v>
      </c>
      <c r="O1388" s="211"/>
    </row>
    <row r="1389" spans="1:15" ht="13.8" hidden="1">
      <c r="A1389" s="33">
        <v>1424</v>
      </c>
      <c r="B1389" s="186" t="s">
        <v>144</v>
      </c>
      <c r="C1389" s="266">
        <v>44960</v>
      </c>
      <c r="D1389" s="186" t="s">
        <v>1132</v>
      </c>
      <c r="E1389" s="186" t="str">
        <f>IF(B1389&lt;&gt;"",VLOOKUP(B1389,Mun_SC!$A$1:$B$296,2),"")</f>
        <v>Taió</v>
      </c>
      <c r="F1389" s="186" t="str">
        <f>IFERROR(VLOOKUP(E1389,Mun_SC!$D$1:$E$21,2,0),"")</f>
        <v>Alexander</v>
      </c>
      <c r="G1389" s="186" t="s">
        <v>1135</v>
      </c>
      <c r="H1389" s="263" t="s">
        <v>1136</v>
      </c>
      <c r="I1389" s="186" t="s">
        <v>405</v>
      </c>
      <c r="J1389" s="186">
        <v>42</v>
      </c>
      <c r="K1389" s="239">
        <f>IFERROR(VLOOKUP(I1389,ARP!$A$3:$D$31,4,0),"")</f>
        <v>434.8</v>
      </c>
      <c r="L1389" s="247">
        <f t="shared" si="6"/>
        <v>18261.600000000002</v>
      </c>
      <c r="M1389" s="276" t="s">
        <v>425</v>
      </c>
      <c r="N1389" s="200">
        <v>44958</v>
      </c>
      <c r="O1389" s="212"/>
    </row>
    <row r="1390" spans="1:15" ht="13.8" hidden="1">
      <c r="A1390" s="22">
        <v>1425</v>
      </c>
      <c r="B1390" s="184" t="s">
        <v>144</v>
      </c>
      <c r="C1390" s="267">
        <v>44960</v>
      </c>
      <c r="D1390" s="184" t="s">
        <v>1132</v>
      </c>
      <c r="E1390" s="184" t="str">
        <f>IF(B1390&lt;&gt;"",VLOOKUP(B1390,Mun_SC!$A$1:$B$296,2),"")</f>
        <v>Taió</v>
      </c>
      <c r="F1390" s="184" t="str">
        <f>IFERROR(VLOOKUP(E1390,Mun_SC!$D$1:$E$21,2,0),"")</f>
        <v>Alexander</v>
      </c>
      <c r="G1390" s="184" t="s">
        <v>1135</v>
      </c>
      <c r="H1390" s="262" t="s">
        <v>1136</v>
      </c>
      <c r="I1390" s="184" t="s">
        <v>402</v>
      </c>
      <c r="J1390" s="184">
        <v>62</v>
      </c>
      <c r="K1390" s="239">
        <f>IFERROR(VLOOKUP(I1390,ARP!$A$3:$D$31,4,0),"")</f>
        <v>152.49</v>
      </c>
      <c r="L1390" s="247">
        <f t="shared" si="6"/>
        <v>9454.380000000001</v>
      </c>
      <c r="M1390" s="275" t="s">
        <v>425</v>
      </c>
      <c r="N1390" s="203">
        <v>44958</v>
      </c>
      <c r="O1390" s="211"/>
    </row>
    <row r="1391" spans="1:15" ht="13.8" hidden="1">
      <c r="A1391" s="33">
        <v>1426</v>
      </c>
      <c r="B1391" s="186" t="s">
        <v>144</v>
      </c>
      <c r="C1391" s="266">
        <v>44960</v>
      </c>
      <c r="D1391" s="186" t="s">
        <v>1132</v>
      </c>
      <c r="E1391" s="186" t="str">
        <f>IF(B1391&lt;&gt;"",VLOOKUP(B1391,Mun_SC!$A$1:$B$296,2),"")</f>
        <v>Taió</v>
      </c>
      <c r="F1391" s="186" t="str">
        <f>IFERROR(VLOOKUP(E1391,Mun_SC!$D$1:$E$21,2,0),"")</f>
        <v>Alexander</v>
      </c>
      <c r="G1391" s="186" t="s">
        <v>1135</v>
      </c>
      <c r="H1391" s="263" t="s">
        <v>1136</v>
      </c>
      <c r="I1391" s="186" t="s">
        <v>406</v>
      </c>
      <c r="J1391" s="186">
        <v>42</v>
      </c>
      <c r="K1391" s="239">
        <f>IFERROR(VLOOKUP(I1391,ARP!$A$3:$D$31,4,0),"")</f>
        <v>173.6</v>
      </c>
      <c r="L1391" s="247">
        <f t="shared" si="6"/>
        <v>7291.2</v>
      </c>
      <c r="M1391" s="276" t="s">
        <v>425</v>
      </c>
      <c r="N1391" s="200">
        <v>44958</v>
      </c>
      <c r="O1391" s="212"/>
    </row>
    <row r="1392" spans="1:15" ht="13.8" hidden="1">
      <c r="A1392" s="22">
        <v>1427</v>
      </c>
      <c r="B1392" s="184" t="s">
        <v>137</v>
      </c>
      <c r="C1392" s="267">
        <v>44960</v>
      </c>
      <c r="D1392" s="184" t="s">
        <v>1132</v>
      </c>
      <c r="E1392" s="184" t="str">
        <f>IF(B1392&lt;&gt;"",VLOOKUP(B1392,Mun_SC!$A$1:$B$296,2),"")</f>
        <v>Jaraguá do Sul</v>
      </c>
      <c r="F1392" s="184" t="str">
        <f>IFERROR(VLOOKUP(E1392,Mun_SC!$D$1:$E$21,2,0),"")</f>
        <v>Gonçalves</v>
      </c>
      <c r="G1392" s="184" t="s">
        <v>1137</v>
      </c>
      <c r="H1392" s="262" t="s">
        <v>1138</v>
      </c>
      <c r="I1392" s="184" t="s">
        <v>427</v>
      </c>
      <c r="J1392" s="184">
        <v>49</v>
      </c>
      <c r="K1392" s="239">
        <f>IFERROR(VLOOKUP(I1392,ARP!$A$3:$D$31,4,0),"")</f>
        <v>115.05</v>
      </c>
      <c r="L1392" s="247">
        <f t="shared" si="6"/>
        <v>5637.45</v>
      </c>
      <c r="M1392" s="275" t="s">
        <v>378</v>
      </c>
      <c r="N1392" s="203">
        <v>44958</v>
      </c>
      <c r="O1392" s="211"/>
    </row>
    <row r="1393" spans="1:15" ht="13.8" hidden="1">
      <c r="A1393" s="33">
        <v>1428</v>
      </c>
      <c r="B1393" s="186" t="s">
        <v>137</v>
      </c>
      <c r="C1393" s="266">
        <v>44960</v>
      </c>
      <c r="D1393" s="186" t="s">
        <v>1132</v>
      </c>
      <c r="E1393" s="186" t="str">
        <f>IF(B1393&lt;&gt;"",VLOOKUP(B1393,Mun_SC!$A$1:$B$296,2),"")</f>
        <v>Jaraguá do Sul</v>
      </c>
      <c r="F1393" s="186" t="str">
        <f>IFERROR(VLOOKUP(E1393,Mun_SC!$D$1:$E$21,2,0),"")</f>
        <v>Gonçalves</v>
      </c>
      <c r="G1393" s="186" t="s">
        <v>1137</v>
      </c>
      <c r="H1393" s="263" t="s">
        <v>1138</v>
      </c>
      <c r="I1393" s="186" t="s">
        <v>429</v>
      </c>
      <c r="J1393" s="186">
        <v>95</v>
      </c>
      <c r="K1393" s="239">
        <f>IFERROR(VLOOKUP(I1393,ARP!$A$3:$D$31,4,0),"")</f>
        <v>9.8000000000000007</v>
      </c>
      <c r="L1393" s="247">
        <f t="shared" si="6"/>
        <v>931.00000000000011</v>
      </c>
      <c r="M1393" s="276" t="s">
        <v>378</v>
      </c>
      <c r="N1393" s="200">
        <v>44958</v>
      </c>
      <c r="O1393" s="212"/>
    </row>
    <row r="1394" spans="1:15" ht="13.8" hidden="1">
      <c r="A1394" s="22">
        <v>1429</v>
      </c>
      <c r="B1394" s="184" t="s">
        <v>137</v>
      </c>
      <c r="C1394" s="267">
        <v>44960</v>
      </c>
      <c r="D1394" s="184" t="s">
        <v>1132</v>
      </c>
      <c r="E1394" s="184" t="str">
        <f>IF(B1394&lt;&gt;"",VLOOKUP(B1394,Mun_SC!$A$1:$B$296,2),"")</f>
        <v>Jaraguá do Sul</v>
      </c>
      <c r="F1394" s="184" t="str">
        <f>IFERROR(VLOOKUP(E1394,Mun_SC!$D$1:$E$21,2,0),"")</f>
        <v>Gonçalves</v>
      </c>
      <c r="G1394" s="184" t="s">
        <v>1137</v>
      </c>
      <c r="H1394" s="262" t="s">
        <v>1138</v>
      </c>
      <c r="I1394" s="184" t="s">
        <v>431</v>
      </c>
      <c r="J1394" s="184">
        <v>49</v>
      </c>
      <c r="K1394" s="239">
        <f>IFERROR(VLOOKUP(I1394,ARP!$A$3:$D$31,4,0),"")</f>
        <v>45.39</v>
      </c>
      <c r="L1394" s="247">
        <f t="shared" si="6"/>
        <v>2224.11</v>
      </c>
      <c r="M1394" s="275" t="s">
        <v>378</v>
      </c>
      <c r="N1394" s="203">
        <v>44958</v>
      </c>
      <c r="O1394" s="211"/>
    </row>
    <row r="1395" spans="1:15" ht="13.8" hidden="1">
      <c r="A1395" s="33">
        <v>1430</v>
      </c>
      <c r="B1395" s="186" t="s">
        <v>137</v>
      </c>
      <c r="C1395" s="266">
        <v>44960</v>
      </c>
      <c r="D1395" s="186" t="s">
        <v>1132</v>
      </c>
      <c r="E1395" s="186" t="str">
        <f>IF(B1395&lt;&gt;"",VLOOKUP(B1395,Mun_SC!$A$1:$B$296,2),"")</f>
        <v>Jaraguá do Sul</v>
      </c>
      <c r="F1395" s="186" t="str">
        <f>IFERROR(VLOOKUP(E1395,Mun_SC!$D$1:$E$21,2,0),"")</f>
        <v>Gonçalves</v>
      </c>
      <c r="G1395" s="186" t="s">
        <v>1139</v>
      </c>
      <c r="H1395" s="279" t="s">
        <v>1140</v>
      </c>
      <c r="I1395" s="186" t="s">
        <v>402</v>
      </c>
      <c r="J1395" s="186">
        <v>14</v>
      </c>
      <c r="K1395" s="239">
        <f>IFERROR(VLOOKUP(I1395,ARP!$A$3:$D$31,4,0),"")</f>
        <v>152.49</v>
      </c>
      <c r="L1395" s="247">
        <f t="shared" si="6"/>
        <v>2134.86</v>
      </c>
      <c r="M1395" s="276" t="s">
        <v>425</v>
      </c>
      <c r="N1395" s="200">
        <v>44958</v>
      </c>
      <c r="O1395" s="212"/>
    </row>
    <row r="1396" spans="1:15" ht="13.8" hidden="1">
      <c r="A1396" s="22">
        <v>1431</v>
      </c>
      <c r="B1396" s="184" t="s">
        <v>137</v>
      </c>
      <c r="C1396" s="267">
        <v>44960</v>
      </c>
      <c r="D1396" s="184" t="s">
        <v>1132</v>
      </c>
      <c r="E1396" s="184" t="str">
        <f>IF(B1396&lt;&gt;"",VLOOKUP(B1396,Mun_SC!$A$1:$B$296,2),"")</f>
        <v>Jaraguá do Sul</v>
      </c>
      <c r="F1396" s="184" t="str">
        <f>IFERROR(VLOOKUP(E1396,Mun_SC!$D$1:$E$21,2,0),"")</f>
        <v>Gonçalves</v>
      </c>
      <c r="G1396" s="184" t="s">
        <v>1139</v>
      </c>
      <c r="H1396" s="280" t="s">
        <v>1140</v>
      </c>
      <c r="I1396" s="184" t="s">
        <v>406</v>
      </c>
      <c r="J1396" s="184">
        <v>12</v>
      </c>
      <c r="K1396" s="239">
        <f>IFERROR(VLOOKUP(I1396,ARP!$A$3:$D$31,4,0),"")</f>
        <v>173.6</v>
      </c>
      <c r="L1396" s="247">
        <f t="shared" si="6"/>
        <v>2083.1999999999998</v>
      </c>
      <c r="M1396" s="275" t="s">
        <v>425</v>
      </c>
      <c r="N1396" s="203">
        <v>44958</v>
      </c>
      <c r="O1396" s="211"/>
    </row>
    <row r="1397" spans="1:15" ht="13.8" hidden="1">
      <c r="A1397" s="33">
        <v>1432</v>
      </c>
      <c r="B1397" s="186" t="s">
        <v>137</v>
      </c>
      <c r="C1397" s="266">
        <v>44960</v>
      </c>
      <c r="D1397" s="186" t="s">
        <v>1132</v>
      </c>
      <c r="E1397" s="186" t="str">
        <f>IF(B1397&lt;&gt;"",VLOOKUP(B1397,Mun_SC!$A$1:$B$296,2),"")</f>
        <v>Jaraguá do Sul</v>
      </c>
      <c r="F1397" s="186" t="str">
        <f>IFERROR(VLOOKUP(E1397,Mun_SC!$D$1:$E$21,2,0),"")</f>
        <v>Gonçalves</v>
      </c>
      <c r="G1397" s="186" t="s">
        <v>1139</v>
      </c>
      <c r="H1397" s="279" t="s">
        <v>1140</v>
      </c>
      <c r="I1397" s="186" t="s">
        <v>404</v>
      </c>
      <c r="J1397" s="186">
        <v>14</v>
      </c>
      <c r="K1397" s="239">
        <f>IFERROR(VLOOKUP(I1397,ARP!$A$3:$D$31,4,0),"")</f>
        <v>259.7</v>
      </c>
      <c r="L1397" s="247">
        <f t="shared" si="6"/>
        <v>3635.7999999999997</v>
      </c>
      <c r="M1397" s="276" t="s">
        <v>425</v>
      </c>
      <c r="N1397" s="200">
        <v>44958</v>
      </c>
      <c r="O1397" s="212"/>
    </row>
    <row r="1398" spans="1:15" ht="13.8" hidden="1">
      <c r="A1398" s="22">
        <v>1433</v>
      </c>
      <c r="B1398" s="184" t="s">
        <v>137</v>
      </c>
      <c r="C1398" s="267">
        <v>44960</v>
      </c>
      <c r="D1398" s="184" t="s">
        <v>1132</v>
      </c>
      <c r="E1398" s="184" t="str">
        <f>IF(B1398&lt;&gt;"",VLOOKUP(B1398,Mun_SC!$A$1:$B$296,2),"")</f>
        <v>Jaraguá do Sul</v>
      </c>
      <c r="F1398" s="184" t="str">
        <f>IFERROR(VLOOKUP(E1398,Mun_SC!$D$1:$E$21,2,0),"")</f>
        <v>Gonçalves</v>
      </c>
      <c r="G1398" s="184" t="s">
        <v>1139</v>
      </c>
      <c r="H1398" s="280" t="s">
        <v>1140</v>
      </c>
      <c r="I1398" s="184" t="s">
        <v>405</v>
      </c>
      <c r="J1398" s="184">
        <v>12</v>
      </c>
      <c r="K1398" s="239">
        <f>IFERROR(VLOOKUP(I1398,ARP!$A$3:$D$31,4,0),"")</f>
        <v>434.8</v>
      </c>
      <c r="L1398" s="247">
        <f t="shared" si="6"/>
        <v>5217.6000000000004</v>
      </c>
      <c r="M1398" s="275" t="s">
        <v>425</v>
      </c>
      <c r="N1398" s="203">
        <v>44958</v>
      </c>
      <c r="O1398" s="211"/>
    </row>
    <row r="1399" spans="1:15" ht="13.8" hidden="1">
      <c r="A1399" s="33">
        <v>1434</v>
      </c>
      <c r="B1399" s="186" t="s">
        <v>273</v>
      </c>
      <c r="C1399" s="266">
        <v>44964</v>
      </c>
      <c r="D1399" s="186" t="s">
        <v>1132</v>
      </c>
      <c r="E1399" s="186" t="str">
        <f>IF(B1399&lt;&gt;"",VLOOKUP(B1399,Mun_SC!$A$1:$B$296,2),"")</f>
        <v>Rio do Sul</v>
      </c>
      <c r="F1399" s="186" t="str">
        <f>IFERROR(VLOOKUP(E1399,Mun_SC!$D$1:$E$21,2,0),"")</f>
        <v>Sabino</v>
      </c>
      <c r="G1399" s="186" t="s">
        <v>1141</v>
      </c>
      <c r="H1399" s="263" t="s">
        <v>1142</v>
      </c>
      <c r="I1399" s="186" t="s">
        <v>424</v>
      </c>
      <c r="J1399" s="186">
        <v>25</v>
      </c>
      <c r="K1399" s="239">
        <f>IFERROR(VLOOKUP(I1399,ARP!$A$3:$D$31,4,0),"")</f>
        <v>24.49</v>
      </c>
      <c r="L1399" s="247">
        <f t="shared" si="6"/>
        <v>612.25</v>
      </c>
      <c r="M1399" s="276" t="s">
        <v>378</v>
      </c>
      <c r="N1399" s="200">
        <v>44958</v>
      </c>
      <c r="O1399" s="212"/>
    </row>
    <row r="1400" spans="1:15" ht="13.8" hidden="1">
      <c r="A1400" s="22">
        <v>1435</v>
      </c>
      <c r="B1400" s="184" t="s">
        <v>273</v>
      </c>
      <c r="C1400" s="267">
        <v>44964</v>
      </c>
      <c r="D1400" s="184" t="s">
        <v>1132</v>
      </c>
      <c r="E1400" s="184" t="str">
        <f>IF(B1400&lt;&gt;"",VLOOKUP(B1400,Mun_SC!$A$1:$B$296,2),"")</f>
        <v>Rio do Sul</v>
      </c>
      <c r="F1400" s="184" t="str">
        <f>IFERROR(VLOOKUP(E1400,Mun_SC!$D$1:$E$21,2,0),"")</f>
        <v>Sabino</v>
      </c>
      <c r="G1400" s="184" t="s">
        <v>1141</v>
      </c>
      <c r="H1400" s="262" t="s">
        <v>1142</v>
      </c>
      <c r="I1400" s="184" t="s">
        <v>427</v>
      </c>
      <c r="J1400" s="184">
        <v>46</v>
      </c>
      <c r="K1400" s="239">
        <f>IFERROR(VLOOKUP(I1400,ARP!$A$3:$D$31,4,0),"")</f>
        <v>115.05</v>
      </c>
      <c r="L1400" s="247">
        <f t="shared" si="6"/>
        <v>5292.3</v>
      </c>
      <c r="M1400" s="275" t="s">
        <v>378</v>
      </c>
      <c r="N1400" s="203">
        <v>44958</v>
      </c>
      <c r="O1400" s="211"/>
    </row>
    <row r="1401" spans="1:15" ht="13.8" hidden="1">
      <c r="A1401" s="33">
        <v>1436</v>
      </c>
      <c r="B1401" s="186" t="s">
        <v>273</v>
      </c>
      <c r="C1401" s="266">
        <v>44964</v>
      </c>
      <c r="D1401" s="186" t="s">
        <v>1132</v>
      </c>
      <c r="E1401" s="186" t="str">
        <f>IF(B1401&lt;&gt;"",VLOOKUP(B1401,Mun_SC!$A$1:$B$296,2),"")</f>
        <v>Rio do Sul</v>
      </c>
      <c r="F1401" s="186" t="str">
        <f>IFERROR(VLOOKUP(E1401,Mun_SC!$D$1:$E$21,2,0),"")</f>
        <v>Sabino</v>
      </c>
      <c r="G1401" s="186" t="s">
        <v>1141</v>
      </c>
      <c r="H1401" s="263" t="s">
        <v>1142</v>
      </c>
      <c r="I1401" s="186" t="s">
        <v>429</v>
      </c>
      <c r="J1401" s="186">
        <v>110</v>
      </c>
      <c r="K1401" s="239">
        <f>IFERROR(VLOOKUP(I1401,ARP!$A$3:$D$31,4,0),"")</f>
        <v>9.8000000000000007</v>
      </c>
      <c r="L1401" s="247">
        <f t="shared" si="6"/>
        <v>1078</v>
      </c>
      <c r="M1401" s="276" t="s">
        <v>378</v>
      </c>
      <c r="N1401" s="200">
        <v>44958</v>
      </c>
      <c r="O1401" s="212"/>
    </row>
    <row r="1402" spans="1:15" ht="13.8" hidden="1">
      <c r="A1402" s="22">
        <v>1437</v>
      </c>
      <c r="B1402" s="184" t="s">
        <v>273</v>
      </c>
      <c r="C1402" s="267">
        <v>44964</v>
      </c>
      <c r="D1402" s="184" t="s">
        <v>1132</v>
      </c>
      <c r="E1402" s="184" t="str">
        <f>IF(B1402&lt;&gt;"",VLOOKUP(B1402,Mun_SC!$A$1:$B$296,2),"")</f>
        <v>Rio do Sul</v>
      </c>
      <c r="F1402" s="184" t="str">
        <f>IFERROR(VLOOKUP(E1402,Mun_SC!$D$1:$E$21,2,0),"")</f>
        <v>Sabino</v>
      </c>
      <c r="G1402" s="184" t="s">
        <v>1141</v>
      </c>
      <c r="H1402" s="262" t="s">
        <v>1142</v>
      </c>
      <c r="I1402" s="184" t="s">
        <v>431</v>
      </c>
      <c r="J1402" s="184">
        <v>46</v>
      </c>
      <c r="K1402" s="239">
        <f>IFERROR(VLOOKUP(I1402,ARP!$A$3:$D$31,4,0),"")</f>
        <v>45.39</v>
      </c>
      <c r="L1402" s="247">
        <f t="shared" si="6"/>
        <v>2087.94</v>
      </c>
      <c r="M1402" s="275" t="s">
        <v>378</v>
      </c>
      <c r="N1402" s="203">
        <v>44958</v>
      </c>
      <c r="O1402" s="211"/>
    </row>
    <row r="1403" spans="1:15" ht="13.8" hidden="1">
      <c r="A1403" s="33">
        <v>1438</v>
      </c>
      <c r="B1403" s="186" t="s">
        <v>273</v>
      </c>
      <c r="C1403" s="266">
        <v>44964</v>
      </c>
      <c r="D1403" s="186" t="s">
        <v>1132</v>
      </c>
      <c r="E1403" s="186" t="str">
        <f>IF(B1403&lt;&gt;"",VLOOKUP(B1403,Mun_SC!$A$1:$B$296,2),"")</f>
        <v>Rio do Sul</v>
      </c>
      <c r="F1403" s="186" t="str">
        <f>IFERROR(VLOOKUP(E1403,Mun_SC!$D$1:$E$21,2,0),"")</f>
        <v>Sabino</v>
      </c>
      <c r="G1403" s="186" t="s">
        <v>654</v>
      </c>
      <c r="H1403" s="263" t="s">
        <v>1143</v>
      </c>
      <c r="I1403" s="186" t="s">
        <v>402</v>
      </c>
      <c r="J1403" s="186">
        <v>25</v>
      </c>
      <c r="K1403" s="239">
        <f>IFERROR(VLOOKUP(I1403,ARP!$A$3:$D$31,4,0),"")</f>
        <v>152.49</v>
      </c>
      <c r="L1403" s="247">
        <f t="shared" ref="L1403:L1422" si="7">IF(K1403&lt;&gt;"",K1403*J1403,"")</f>
        <v>3812.25</v>
      </c>
      <c r="M1403" s="276" t="s">
        <v>425</v>
      </c>
      <c r="N1403" s="200">
        <v>44958</v>
      </c>
      <c r="O1403" s="212"/>
    </row>
    <row r="1404" spans="1:15" ht="13.8" hidden="1">
      <c r="A1404" s="22">
        <v>1439</v>
      </c>
      <c r="B1404" s="184" t="s">
        <v>273</v>
      </c>
      <c r="C1404" s="267">
        <v>44964</v>
      </c>
      <c r="D1404" s="184" t="s">
        <v>1132</v>
      </c>
      <c r="E1404" s="184" t="str">
        <f>IF(B1404&lt;&gt;"",VLOOKUP(B1404,Mun_SC!$A$1:$B$296,2),"")</f>
        <v>Rio do Sul</v>
      </c>
      <c r="F1404" s="184" t="str">
        <f>IFERROR(VLOOKUP(E1404,Mun_SC!$D$1:$E$21,2,0),"")</f>
        <v>Sabino</v>
      </c>
      <c r="G1404" s="184" t="s">
        <v>654</v>
      </c>
      <c r="H1404" s="262" t="s">
        <v>1143</v>
      </c>
      <c r="I1404" s="184" t="s">
        <v>406</v>
      </c>
      <c r="J1404" s="184">
        <v>22</v>
      </c>
      <c r="K1404" s="239">
        <f>IFERROR(VLOOKUP(I1404,ARP!$A$3:$D$31,4,0),"")</f>
        <v>173.6</v>
      </c>
      <c r="L1404" s="247">
        <f t="shared" si="7"/>
        <v>3819.2</v>
      </c>
      <c r="M1404" s="275" t="s">
        <v>425</v>
      </c>
      <c r="N1404" s="203">
        <v>44958</v>
      </c>
      <c r="O1404" s="211"/>
    </row>
    <row r="1405" spans="1:15" ht="13.8" hidden="1">
      <c r="A1405" s="33">
        <v>1440</v>
      </c>
      <c r="B1405" s="186" t="s">
        <v>273</v>
      </c>
      <c r="C1405" s="266">
        <v>44964</v>
      </c>
      <c r="D1405" s="186" t="s">
        <v>1132</v>
      </c>
      <c r="E1405" s="186" t="str">
        <f>IF(B1405&lt;&gt;"",VLOOKUP(B1405,Mun_SC!$A$1:$B$296,2),"")</f>
        <v>Rio do Sul</v>
      </c>
      <c r="F1405" s="186" t="str">
        <f>IFERROR(VLOOKUP(E1405,Mun_SC!$D$1:$E$21,2,0),"")</f>
        <v>Sabino</v>
      </c>
      <c r="G1405" s="186" t="s">
        <v>654</v>
      </c>
      <c r="H1405" s="263" t="s">
        <v>1143</v>
      </c>
      <c r="I1405" s="186" t="s">
        <v>404</v>
      </c>
      <c r="J1405" s="186">
        <v>25</v>
      </c>
      <c r="K1405" s="239">
        <f>IFERROR(VLOOKUP(I1405,ARP!$A$3:$D$31,4,0),"")</f>
        <v>259.7</v>
      </c>
      <c r="L1405" s="247">
        <f t="shared" si="7"/>
        <v>6492.5</v>
      </c>
      <c r="M1405" s="276" t="s">
        <v>425</v>
      </c>
      <c r="N1405" s="200">
        <v>44958</v>
      </c>
      <c r="O1405" s="212"/>
    </row>
    <row r="1406" spans="1:15" ht="13.8" hidden="1">
      <c r="A1406" s="22">
        <v>1441</v>
      </c>
      <c r="B1406" s="184" t="s">
        <v>273</v>
      </c>
      <c r="C1406" s="267">
        <v>44964</v>
      </c>
      <c r="D1406" s="184" t="s">
        <v>1132</v>
      </c>
      <c r="E1406" s="184" t="str">
        <f>IF(B1406&lt;&gt;"",VLOOKUP(B1406,Mun_SC!$A$1:$B$296,2),"")</f>
        <v>Rio do Sul</v>
      </c>
      <c r="F1406" s="184" t="str">
        <f>IFERROR(VLOOKUP(E1406,Mun_SC!$D$1:$E$21,2,0),"")</f>
        <v>Sabino</v>
      </c>
      <c r="G1406" s="184" t="s">
        <v>654</v>
      </c>
      <c r="H1406" s="262" t="s">
        <v>1143</v>
      </c>
      <c r="I1406" s="184" t="s">
        <v>405</v>
      </c>
      <c r="J1406" s="184">
        <v>22</v>
      </c>
      <c r="K1406" s="239">
        <f>IFERROR(VLOOKUP(I1406,ARP!$A$3:$D$31,4,0),"")</f>
        <v>434.8</v>
      </c>
      <c r="L1406" s="247">
        <f t="shared" si="7"/>
        <v>9565.6</v>
      </c>
      <c r="M1406" s="275" t="s">
        <v>425</v>
      </c>
      <c r="N1406" s="203">
        <v>44958</v>
      </c>
      <c r="O1406" s="211"/>
    </row>
    <row r="1407" spans="1:15" ht="13.8" hidden="1">
      <c r="A1407" s="22"/>
      <c r="B1407" s="184" t="s">
        <v>308</v>
      </c>
      <c r="C1407" s="267">
        <v>44985</v>
      </c>
      <c r="D1407" s="184" t="s">
        <v>1132</v>
      </c>
      <c r="E1407" s="184" t="str">
        <f>IF(B1407&lt;&gt;"",VLOOKUP(B1407,Mun_SC!$A$1:$B$296,2),"")</f>
        <v>Jaraguá do Sul</v>
      </c>
      <c r="F1407" s="184" t="str">
        <f>IFERROR(VLOOKUP(E1407,Mun_SC!$D$1:$E$21,2,0),"")</f>
        <v>Gonçalves</v>
      </c>
      <c r="G1407" s="184" t="s">
        <v>1148</v>
      </c>
      <c r="H1407" s="262" t="s">
        <v>1149</v>
      </c>
      <c r="I1407" s="184" t="s">
        <v>427</v>
      </c>
      <c r="J1407" s="184">
        <v>48</v>
      </c>
      <c r="K1407" s="239">
        <f>IFERROR(VLOOKUP(I1407,ARP!$A$3:$D$31,4,0),"")</f>
        <v>115.05</v>
      </c>
      <c r="L1407" s="247">
        <f t="shared" si="7"/>
        <v>5522.4</v>
      </c>
      <c r="M1407" s="275" t="s">
        <v>378</v>
      </c>
      <c r="N1407" s="203"/>
      <c r="O1407" s="211"/>
    </row>
    <row r="1408" spans="1:15" ht="13.8" hidden="1">
      <c r="A1408" s="33"/>
      <c r="B1408" s="186" t="s">
        <v>308</v>
      </c>
      <c r="C1408" s="266">
        <v>44985</v>
      </c>
      <c r="D1408" s="186" t="s">
        <v>1132</v>
      </c>
      <c r="E1408" s="186" t="str">
        <f>IF(B1408&lt;&gt;"",VLOOKUP(B1408,Mun_SC!$A$1:$B$296,2),"")</f>
        <v>Jaraguá do Sul</v>
      </c>
      <c r="F1408" s="186" t="str">
        <f>IFERROR(VLOOKUP(E1408,Mun_SC!$D$1:$E$21,2,0),"")</f>
        <v>Gonçalves</v>
      </c>
      <c r="G1408" s="186" t="s">
        <v>1148</v>
      </c>
      <c r="H1408" s="263" t="s">
        <v>1149</v>
      </c>
      <c r="I1408" s="186" t="s">
        <v>429</v>
      </c>
      <c r="J1408" s="186">
        <v>133</v>
      </c>
      <c r="K1408" s="239">
        <f>IFERROR(VLOOKUP(I1408,ARP!$A$3:$D$31,4,0),"")</f>
        <v>9.8000000000000007</v>
      </c>
      <c r="L1408" s="247">
        <f t="shared" si="7"/>
        <v>1303.4000000000001</v>
      </c>
      <c r="M1408" s="276" t="s">
        <v>378</v>
      </c>
      <c r="N1408" s="200"/>
      <c r="O1408" s="212"/>
    </row>
    <row r="1409" spans="1:15" ht="13.8" hidden="1">
      <c r="A1409" s="22"/>
      <c r="B1409" s="184" t="s">
        <v>308</v>
      </c>
      <c r="C1409" s="267">
        <v>44985</v>
      </c>
      <c r="D1409" s="184" t="s">
        <v>1132</v>
      </c>
      <c r="E1409" s="184" t="str">
        <f>IF(B1409&lt;&gt;"",VLOOKUP(B1409,Mun_SC!$A$1:$B$296,2),"")</f>
        <v>Jaraguá do Sul</v>
      </c>
      <c r="F1409" s="184" t="str">
        <f>IFERROR(VLOOKUP(E1409,Mun_SC!$D$1:$E$21,2,0),"")</f>
        <v>Gonçalves</v>
      </c>
      <c r="G1409" s="184" t="s">
        <v>1148</v>
      </c>
      <c r="H1409" s="262" t="s">
        <v>1149</v>
      </c>
      <c r="I1409" s="184" t="s">
        <v>431</v>
      </c>
      <c r="J1409" s="184">
        <v>41</v>
      </c>
      <c r="K1409" s="239">
        <f>IFERROR(VLOOKUP(I1409,ARP!$A$3:$D$31,4,0),"")</f>
        <v>45.39</v>
      </c>
      <c r="L1409" s="247">
        <f t="shared" si="7"/>
        <v>1860.99</v>
      </c>
      <c r="M1409" s="275" t="s">
        <v>378</v>
      </c>
      <c r="N1409" s="203"/>
      <c r="O1409" s="211"/>
    </row>
    <row r="1410" spans="1:15" ht="13.8" hidden="1">
      <c r="A1410" s="33"/>
      <c r="B1410" s="186" t="s">
        <v>308</v>
      </c>
      <c r="C1410" s="266">
        <v>44985</v>
      </c>
      <c r="D1410" s="186" t="s">
        <v>1132</v>
      </c>
      <c r="E1410" s="186" t="str">
        <f>IF(B1410&lt;&gt;"",VLOOKUP(B1410,Mun_SC!$A$1:$B$296,2),"")</f>
        <v>Jaraguá do Sul</v>
      </c>
      <c r="F1410" s="186" t="str">
        <f>IFERROR(VLOOKUP(E1410,Mun_SC!$D$1:$E$21,2,0),"")</f>
        <v>Gonçalves</v>
      </c>
      <c r="G1410" s="186" t="s">
        <v>1148</v>
      </c>
      <c r="H1410" s="263" t="s">
        <v>1149</v>
      </c>
      <c r="I1410" s="186" t="s">
        <v>397</v>
      </c>
      <c r="J1410" s="186">
        <v>165</v>
      </c>
      <c r="K1410" s="239">
        <f>IFERROR(VLOOKUP(I1410,ARP!$A$3:$D$31,4,0),"")</f>
        <v>23.5</v>
      </c>
      <c r="L1410" s="247">
        <f t="shared" si="7"/>
        <v>3877.5</v>
      </c>
      <c r="M1410" s="276" t="s">
        <v>378</v>
      </c>
      <c r="N1410" s="200"/>
      <c r="O1410" s="212"/>
    </row>
    <row r="1411" spans="1:15" ht="13.8" hidden="1">
      <c r="A1411" s="22"/>
      <c r="B1411" s="184" t="s">
        <v>308</v>
      </c>
      <c r="C1411" s="267">
        <v>44985</v>
      </c>
      <c r="D1411" s="184" t="s">
        <v>1132</v>
      </c>
      <c r="E1411" s="184" t="str">
        <f>IF(B1411&lt;&gt;"",VLOOKUP(B1411,Mun_SC!$A$1:$B$296,2),"")</f>
        <v>Jaraguá do Sul</v>
      </c>
      <c r="F1411" s="184" t="str">
        <f>IFERROR(VLOOKUP(E1411,Mun_SC!$D$1:$E$21,2,0),"")</f>
        <v>Gonçalves</v>
      </c>
      <c r="G1411" s="184" t="s">
        <v>1148</v>
      </c>
      <c r="H1411" s="262" t="s">
        <v>1149</v>
      </c>
      <c r="I1411" s="184" t="s">
        <v>399</v>
      </c>
      <c r="J1411" s="184">
        <v>799</v>
      </c>
      <c r="K1411" s="239">
        <f>IFERROR(VLOOKUP(I1411,ARP!$A$3:$D$31,4,0),"")</f>
        <v>78.5</v>
      </c>
      <c r="L1411" s="247">
        <f t="shared" si="7"/>
        <v>62721.5</v>
      </c>
      <c r="M1411" s="275" t="s">
        <v>378</v>
      </c>
      <c r="N1411" s="203"/>
      <c r="O1411" s="211"/>
    </row>
    <row r="1412" spans="1:15" ht="13.8" hidden="1">
      <c r="A1412" s="33"/>
      <c r="B1412" s="186" t="s">
        <v>308</v>
      </c>
      <c r="C1412" s="266">
        <v>44985</v>
      </c>
      <c r="D1412" s="186" t="s">
        <v>1132</v>
      </c>
      <c r="E1412" s="186" t="str">
        <f>IF(B1412&lt;&gt;"",VLOOKUP(B1412,Mun_SC!$A$1:$B$296,2),"")</f>
        <v>Jaraguá do Sul</v>
      </c>
      <c r="F1412" s="186" t="str">
        <f>IFERROR(VLOOKUP(E1412,Mun_SC!$D$1:$E$21,2,0),"")</f>
        <v>Gonçalves</v>
      </c>
      <c r="G1412" s="186" t="s">
        <v>1150</v>
      </c>
      <c r="H1412" s="263" t="s">
        <v>1151</v>
      </c>
      <c r="I1412" s="186" t="s">
        <v>404</v>
      </c>
      <c r="J1412" s="186">
        <v>54</v>
      </c>
      <c r="K1412" s="239">
        <f>IFERROR(VLOOKUP(I1412,ARP!$A$3:$D$31,4,0),"")</f>
        <v>259.7</v>
      </c>
      <c r="L1412" s="247">
        <f t="shared" si="7"/>
        <v>14023.8</v>
      </c>
      <c r="M1412" s="276"/>
      <c r="N1412" s="200"/>
      <c r="O1412" s="212"/>
    </row>
    <row r="1413" spans="1:15" ht="13.8" hidden="1">
      <c r="A1413" s="22"/>
      <c r="B1413" s="184" t="s">
        <v>308</v>
      </c>
      <c r="C1413" s="267">
        <v>44985</v>
      </c>
      <c r="D1413" s="184" t="s">
        <v>1132</v>
      </c>
      <c r="E1413" s="184" t="str">
        <f>IF(B1413&lt;&gt;"",VLOOKUP(B1413,Mun_SC!$A$1:$B$296,2),"")</f>
        <v>Jaraguá do Sul</v>
      </c>
      <c r="F1413" s="184" t="str">
        <f>IFERROR(VLOOKUP(E1413,Mun_SC!$D$1:$E$21,2,0),"")</f>
        <v>Gonçalves</v>
      </c>
      <c r="G1413" s="184" t="s">
        <v>1150</v>
      </c>
      <c r="H1413" s="262" t="s">
        <v>1151</v>
      </c>
      <c r="I1413" s="184" t="s">
        <v>431</v>
      </c>
      <c r="J1413" s="184">
        <v>54</v>
      </c>
      <c r="K1413" s="239">
        <f>IFERROR(VLOOKUP(I1413,ARP!$A$3:$D$31,4,0),"")</f>
        <v>45.39</v>
      </c>
      <c r="L1413" s="247">
        <f t="shared" si="7"/>
        <v>2451.06</v>
      </c>
      <c r="M1413" s="275"/>
      <c r="N1413" s="203"/>
      <c r="O1413" s="211"/>
    </row>
    <row r="1414" spans="1:15" ht="13.8" hidden="1">
      <c r="A1414" s="33"/>
      <c r="B1414" s="186" t="s">
        <v>308</v>
      </c>
      <c r="C1414" s="266">
        <v>44985</v>
      </c>
      <c r="D1414" s="186" t="s">
        <v>1132</v>
      </c>
      <c r="E1414" s="186" t="str">
        <f>IF(B1414&lt;&gt;"",VLOOKUP(B1414,Mun_SC!$A$1:$B$296,2),"")</f>
        <v>Jaraguá do Sul</v>
      </c>
      <c r="F1414" s="186" t="str">
        <f>IFERROR(VLOOKUP(E1414,Mun_SC!$D$1:$E$21,2,0),"")</f>
        <v>Gonçalves</v>
      </c>
      <c r="G1414" s="186" t="s">
        <v>1150</v>
      </c>
      <c r="H1414" s="263" t="s">
        <v>1151</v>
      </c>
      <c r="I1414" s="186" t="s">
        <v>405</v>
      </c>
      <c r="J1414" s="186">
        <v>60</v>
      </c>
      <c r="K1414" s="239">
        <f>IFERROR(VLOOKUP(I1414,ARP!$A$3:$D$31,4,0),"")</f>
        <v>434.8</v>
      </c>
      <c r="L1414" s="247">
        <f t="shared" si="7"/>
        <v>26088</v>
      </c>
      <c r="M1414" s="276"/>
      <c r="N1414" s="200"/>
      <c r="O1414" s="212"/>
    </row>
    <row r="1415" spans="1:15" ht="13.8" hidden="1">
      <c r="A1415" s="22"/>
      <c r="B1415" s="184" t="s">
        <v>308</v>
      </c>
      <c r="C1415" s="267">
        <v>44985</v>
      </c>
      <c r="D1415" s="184" t="s">
        <v>1132</v>
      </c>
      <c r="E1415" s="184" t="str">
        <f>IF(B1415&lt;&gt;"",VLOOKUP(B1415,Mun_SC!$A$1:$B$296,2),"")</f>
        <v>Jaraguá do Sul</v>
      </c>
      <c r="F1415" s="184" t="str">
        <f>IFERROR(VLOOKUP(E1415,Mun_SC!$D$1:$E$21,2,0),"")</f>
        <v>Gonçalves</v>
      </c>
      <c r="G1415" s="184" t="s">
        <v>1150</v>
      </c>
      <c r="H1415" s="262" t="s">
        <v>1151</v>
      </c>
      <c r="I1415" s="184" t="s">
        <v>406</v>
      </c>
      <c r="J1415" s="184">
        <v>60</v>
      </c>
      <c r="K1415" s="239">
        <f>IFERROR(VLOOKUP(I1415,ARP!$A$3:$D$31,4,0),"")</f>
        <v>173.6</v>
      </c>
      <c r="L1415" s="247">
        <f t="shared" si="7"/>
        <v>10416</v>
      </c>
      <c r="M1415" s="275"/>
      <c r="N1415" s="203"/>
      <c r="O1415" s="211"/>
    </row>
    <row r="1416" spans="1:15" ht="13.8" hidden="1">
      <c r="A1416" s="33"/>
      <c r="B1416" s="186"/>
      <c r="C1416" s="186" t="s">
        <v>1144</v>
      </c>
      <c r="D1416" s="186" t="s">
        <v>1144</v>
      </c>
      <c r="E1416" s="186" t="s">
        <v>1144</v>
      </c>
      <c r="F1416" s="186" t="s">
        <v>1144</v>
      </c>
      <c r="G1416" s="186" t="s">
        <v>1145</v>
      </c>
      <c r="H1416" s="263" t="s">
        <v>1146</v>
      </c>
      <c r="I1416" s="186" t="s">
        <v>1147</v>
      </c>
      <c r="J1416" s="186">
        <v>100</v>
      </c>
      <c r="K1416" s="239">
        <f>IFERROR(VLOOKUP(I1416,ARP!$A$3:$D$31,4,0),"")</f>
        <v>1168.99</v>
      </c>
      <c r="L1416" s="247">
        <f t="shared" si="7"/>
        <v>116899</v>
      </c>
      <c r="M1416" s="276" t="s">
        <v>378</v>
      </c>
      <c r="N1416" s="200">
        <v>44958</v>
      </c>
      <c r="O1416" s="212"/>
    </row>
    <row r="1417" spans="1:15" ht="13.8">
      <c r="A1417" s="33"/>
      <c r="B1417" s="186"/>
      <c r="C1417" s="266"/>
      <c r="D1417" s="186"/>
      <c r="E1417" s="186" t="str">
        <f>IF(B1417&lt;&gt;"",VLOOKUP(B1417,Mun_SC!$A$1:$B$296,2),"")</f>
        <v/>
      </c>
      <c r="F1417" s="186" t="str">
        <f>IFERROR(VLOOKUP(E1417,Mun_SC!$D$1:$E$21,2,0),"")</f>
        <v/>
      </c>
      <c r="G1417" s="186"/>
      <c r="H1417" s="186"/>
      <c r="I1417" s="186"/>
      <c r="J1417" s="186"/>
      <c r="K1417" s="164" t="str">
        <f>IFERROR(VLOOKUP(I1417,ARP!$A$3:$D$31,4,0),"")</f>
        <v/>
      </c>
      <c r="L1417" s="247" t="str">
        <f t="shared" si="7"/>
        <v/>
      </c>
      <c r="M1417" s="276"/>
      <c r="N1417" s="200"/>
      <c r="O1417" s="212"/>
    </row>
    <row r="1418" spans="1:15" ht="13.8">
      <c r="A1418" s="22"/>
      <c r="B1418" s="184"/>
      <c r="C1418" s="267"/>
      <c r="D1418" s="184"/>
      <c r="E1418" s="184" t="str">
        <f>IF(B1418&lt;&gt;"",VLOOKUP(B1418,Mun_SC!$A$1:$B$296,2),"")</f>
        <v/>
      </c>
      <c r="F1418" s="184" t="str">
        <f>IFERROR(VLOOKUP(E1418,Mun_SC!$D$1:$E$21,2,0),"")</f>
        <v/>
      </c>
      <c r="G1418" s="184"/>
      <c r="H1418" s="184"/>
      <c r="I1418" s="184"/>
      <c r="J1418" s="184"/>
      <c r="K1418" s="164" t="str">
        <f>IFERROR(VLOOKUP(I1418,ARP!$A$3:$D$31,4,0),"")</f>
        <v/>
      </c>
      <c r="L1418" s="247" t="str">
        <f t="shared" si="7"/>
        <v/>
      </c>
      <c r="M1418" s="275"/>
      <c r="N1418" s="203"/>
      <c r="O1418" s="211"/>
    </row>
    <row r="1419" spans="1:15" ht="13.8">
      <c r="A1419" s="33"/>
      <c r="B1419" s="186"/>
      <c r="C1419" s="266"/>
      <c r="D1419" s="186"/>
      <c r="E1419" s="186" t="str">
        <f>IF(B1419&lt;&gt;"",VLOOKUP(B1419,Mun_SC!$A$1:$B$296,2),"")</f>
        <v/>
      </c>
      <c r="F1419" s="186"/>
      <c r="G1419" s="186"/>
      <c r="H1419" s="186"/>
      <c r="I1419" s="186"/>
      <c r="J1419" s="186"/>
      <c r="K1419" s="186" t="str">
        <f>IFERROR(VLOOKUP(I1419,ARP!$A$3:$D$31,4,0),"")</f>
        <v/>
      </c>
      <c r="L1419" s="247" t="str">
        <f t="shared" si="7"/>
        <v/>
      </c>
      <c r="M1419" s="276"/>
      <c r="N1419" s="200"/>
      <c r="O1419" s="212"/>
    </row>
    <row r="1420" spans="1:15" ht="13.8">
      <c r="A1420" s="22"/>
      <c r="B1420" s="184"/>
      <c r="C1420" s="267"/>
      <c r="D1420" s="184"/>
      <c r="E1420" s="184"/>
      <c r="F1420" s="184"/>
      <c r="G1420" s="184"/>
      <c r="H1420" s="184"/>
      <c r="I1420" s="184"/>
      <c r="J1420" s="184"/>
      <c r="K1420" s="184" t="str">
        <f>IFERROR(VLOOKUP(I1420,ARP!$A$3:$D$31,4,0),"")</f>
        <v/>
      </c>
      <c r="L1420" s="247" t="str">
        <f t="shared" si="7"/>
        <v/>
      </c>
      <c r="M1420" s="275"/>
      <c r="N1420" s="203"/>
      <c r="O1420" s="211"/>
    </row>
    <row r="1421" spans="1:15" ht="13.8">
      <c r="A1421" s="33"/>
      <c r="B1421" s="186"/>
      <c r="C1421" s="266"/>
      <c r="D1421" s="186"/>
      <c r="E1421" s="186"/>
      <c r="F1421" s="186"/>
      <c r="G1421" s="186"/>
      <c r="H1421" s="186"/>
      <c r="I1421" s="186"/>
      <c r="J1421" s="186"/>
      <c r="K1421" s="186" t="str">
        <f>IFERROR(VLOOKUP(I1421,ARP!$A$3:$D$31,4,0),"")</f>
        <v/>
      </c>
      <c r="L1421" s="247" t="str">
        <f t="shared" si="7"/>
        <v/>
      </c>
      <c r="M1421" s="276"/>
      <c r="N1421" s="200"/>
      <c r="O1421" s="212"/>
    </row>
    <row r="1422" spans="1:15" ht="13.8">
      <c r="A1422" s="22"/>
      <c r="B1422" s="184"/>
      <c r="C1422" s="267"/>
      <c r="D1422" s="184"/>
      <c r="E1422" s="184"/>
      <c r="F1422" s="184"/>
      <c r="G1422" s="184"/>
      <c r="H1422" s="184"/>
      <c r="I1422" s="184"/>
      <c r="J1422" s="184"/>
      <c r="K1422" s="239" t="str">
        <f>IFERROR(VLOOKUP(I1422,ARP!$A$3:$D$31,4,0),"")</f>
        <v/>
      </c>
      <c r="L1422" s="247" t="str">
        <f t="shared" si="7"/>
        <v/>
      </c>
      <c r="M1422" s="275"/>
      <c r="N1422" s="281"/>
      <c r="O1422" s="211"/>
    </row>
  </sheetData>
  <autoFilter ref="A1:O1422" xr:uid="{00000000-0009-0000-0000-000001000000}">
    <filterColumn colId="3">
      <filters blank="1"/>
    </filterColumn>
    <sortState xmlns:xlrd2="http://schemas.microsoft.com/office/spreadsheetml/2017/richdata2" ref="A1339:O1422">
      <sortCondition ref="C1:C1422"/>
    </sortState>
  </autoFilter>
  <customSheetViews>
    <customSheetView guid="{2F148716-63F5-4C4D-A641-8C7332EBDD9D}" filter="1" showAutoFilter="1">
      <pageMargins left="0.511811024" right="0.511811024" top="0.78740157499999996" bottom="0.78740157499999996" header="0.31496062000000002" footer="0.31496062000000002"/>
      <autoFilter ref="A1:O1323" xr:uid="{9572FB56-DCBA-430C-804E-9EA0EF224B58}">
        <filterColumn colId="1">
          <filters>
            <filter val="Abdon Batista - SC"/>
            <filter val="Abelardo Luz - SC"/>
            <filter val="Água Doce - SC"/>
            <filter val="Águas de Chapecó - SC"/>
            <filter val="Águas Frias - SC"/>
            <filter val="Águas Mornas - SC"/>
            <filter val="Alto Bela Vista - SC"/>
            <filter val="Anchieta - SC"/>
            <filter val="Angelina - SC"/>
            <filter val="Anitápolis - SC"/>
            <filter val="Antônio Carlos - SC"/>
            <filter val="Arabutã - SC"/>
            <filter val="Araquari - SC"/>
            <filter val="Araranguá - SC"/>
            <filter val="Armazém - SC"/>
            <filter val="Arvoredo - SC"/>
            <filter val="Atalanta - SC"/>
            <filter val="Balneário Barra do Sul - SC"/>
            <filter val="Balneário Camboriú - SC"/>
            <filter val="Balneário Gaivota - SC"/>
            <filter val="Balneário Piçarras - SC"/>
            <filter val="Bandeirante - SC"/>
            <filter val="Barra Bonita - SC"/>
            <filter val="Barra Velha - SC"/>
            <filter val="Benedito Novo - SC"/>
            <filter val="Biguaçu - SC"/>
            <filter val="Bom Jesus - SC"/>
            <filter val="Bom Retiro - SC"/>
            <filter val="Brusque - SC"/>
            <filter val="Caibi - SC"/>
            <filter val="Camboriú - SC"/>
            <filter val="Campo Alegre - SC"/>
            <filter val="Campo Belo do Sul - SC"/>
            <filter val="Campo Erê - SC"/>
            <filter val="Campos Novos - SC"/>
            <filter val="Canelinha - SC"/>
            <filter val="Canoinhas - SC"/>
            <filter val="Capinzal - SC"/>
            <filter val="Capivari de Baixo - SC"/>
            <filter val="Catanduvas - SC"/>
            <filter val="Caxambu do Sul - SC"/>
            <filter val="Celso Ramos - SC"/>
            <filter val="Cerro Negro - SC"/>
            <filter val="Chapecó - SC"/>
            <filter val="Concórdia - SC"/>
            <filter val="Cordilheira Alta - SC"/>
            <filter val="Coronel Freitas - SC"/>
            <filter val="Criciúma - SC"/>
            <filter val="Cunha Porã - SC"/>
            <filter val="Curitibanos - SC"/>
            <filter val="Descanso - SC"/>
            <filter val="Dionísio Cerqueira - SC"/>
            <filter val="Entre Rios - SC"/>
            <filter val="Faxinal dos Guedes - SC"/>
            <filter val="Flor do Sertão - SC"/>
            <filter val="Florianópolis - SC"/>
            <filter val="Formosa do Sul - SC"/>
            <filter val="Forquilhinha - SC"/>
            <filter val="Grão Pará - SC"/>
            <filter val="Gravatal - SC"/>
            <filter val="Guaramirim - SC"/>
            <filter val="Guatambú - SC"/>
            <filter val="Herval d'Oeste - SC"/>
            <filter val="Ibicaré - SC"/>
            <filter val="Içara - SC"/>
            <filter val="Imaruí - SC"/>
            <filter val="Iomerê - SC"/>
            <filter val="Ipira - SC"/>
            <filter val="Iporã do Oeste - SC"/>
            <filter val="Ipuaçu - SC"/>
            <filter val="Ipumirim - SC"/>
            <filter val="Iraceminha - SC"/>
            <filter val="Irani - SC"/>
            <filter val="Irineópolis - SC"/>
            <filter val="Itá - SC"/>
            <filter val="Itajaí - SC"/>
            <filter val="Itapema - SC"/>
            <filter val="Jardinópolis - SC"/>
            <filter val="Joinville - SC"/>
            <filter val="Lages - SC"/>
            <filter val="Laguna - SC"/>
            <filter val="Lajeado Grande - SC"/>
            <filter val="Laurentino - SC"/>
            <filter val="Lauro Muller - SC"/>
            <filter val="Lebon Régis - SC"/>
            <filter val="Lindóia do Sul - SC"/>
            <filter val="Mafra - SC"/>
            <filter val="Major Gercino - SC"/>
            <filter val="Major Vieira - SC"/>
            <filter val="Maravilha - SC"/>
            <filter val="Marema - SC"/>
            <filter val="Modelo - SC"/>
            <filter val="Mondaí - SC"/>
            <filter val="Monte Carlo - SC"/>
            <filter val="Navegantes - SC"/>
            <filter val="Nova Erechim - SC"/>
            <filter val="Nova Itaberaba - SC"/>
            <filter val="Novo Horizonte - SC"/>
            <filter val="Otacílio Costa - SC"/>
            <filter val="Ouro - SC"/>
            <filter val="Ouro Verde - SC"/>
            <filter val="Palhoça - SC"/>
            <filter val="Palma Sola - SC"/>
            <filter val="Palmitos - SC"/>
            <filter val="Papanduva - SC"/>
            <filter val="Passos Maia - SC"/>
            <filter val="Paulo Lopes - SC"/>
            <filter val="Penha - SC"/>
            <filter val="Peritiba - SC"/>
            <filter val="Pinhalzinho - SC"/>
            <filter val="Pinheiro Preto - SC"/>
            <filter val="Planalto Alegre - SC"/>
            <filter val="Porto Belo - SC"/>
            <filter val="Pouso Redondo - SC"/>
            <filter val="Praia Grande - SC"/>
            <filter val="Presidente Castello Branco - SC"/>
            <filter val="Princesa - SC"/>
            <filter val="Quilombo - SC"/>
            <filter val="Rio das Antas - SC"/>
            <filter val="Rio do Oeste - SC"/>
            <filter val="Rio do Sul - SC"/>
            <filter val="Riqueza - SC"/>
            <filter val="Rodeio - SC"/>
            <filter val="Romelândia - SC"/>
            <filter val="Saltinho - SC"/>
            <filter val="Santa Terezinha do Progresso - SC"/>
            <filter val="Santo Amaro da Imperatriz - SC"/>
            <filter val="São Bento do Sul - SC"/>
            <filter val="São Bernardino - SC"/>
            <filter val="São Bonifácio - SC"/>
            <filter val="São Carlos - SC"/>
            <filter val="São Cristovão do Sul - SC"/>
            <filter val="São Domingos - SC"/>
            <filter val="São Francisco do Sul - SC"/>
            <filter val="São João Batista - SC"/>
            <filter val="São João do Oeste - SC"/>
            <filter val="São José do Cedro - SC"/>
            <filter val="São José do Cerrito - SC"/>
            <filter val="São Lourenço do oeste - SC"/>
            <filter val="São Miguel da Boa Vista - SC"/>
            <filter val="São Miguel do Oeste - SC"/>
            <filter val="São Pedro de Alcântara - SC"/>
            <filter val="Saudades - SC"/>
            <filter val="Seara - SC"/>
            <filter val="Serra Alta - SC"/>
            <filter val="Sombrio - SC"/>
            <filter val="Sul Brasil - SC"/>
            <filter val="Taió - SC"/>
            <filter val="Tangará - SC"/>
            <filter val="Tigrinhos - SC"/>
            <filter val="Tijucas - SC"/>
            <filter val="Timbó Grande - SC"/>
            <filter val="Tubarão - SC"/>
            <filter val="Tunápolis - SC"/>
            <filter val="União do Oeste - SC"/>
            <filter val="Urupema - SC"/>
            <filter val="Vargeão - SC"/>
            <filter val="Vargem - SC"/>
            <filter val="Vargem Bonita - SC"/>
            <filter val="Xanxerê - SC"/>
            <filter val="Xavantina - SC"/>
          </filters>
        </filterColumn>
        <filterColumn colId="3">
          <filters>
            <filter val="Chuva de junho"/>
            <filter val="Chuvas de Maio"/>
            <filter val="Chuvas Dez 22"/>
            <filter val="Chuvas Nov 22"/>
            <filter val="Chuvas Out22"/>
            <filter val="Ciclone Ago"/>
            <filter val="Enxurrada"/>
            <filter val="Estiagem"/>
            <filter val="Granizo"/>
            <filter val="Inudação"/>
            <filter val="Vendaval"/>
            <filter val="Ventos Costeiros"/>
          </filters>
        </filterColumn>
      </autoFilter>
    </customSheetView>
    <customSheetView guid="{DED1597F-0F41-4BA8-94FE-AAF6623A2580}" filter="1" showAutoFilter="1">
      <pageMargins left="0.511811024" right="0.511811024" top="0.78740157499999996" bottom="0.78740157499999996" header="0.31496062000000002" footer="0.31496062000000002"/>
      <autoFilter ref="A1:O855" xr:uid="{B3317C51-F1E9-4851-85BD-464D5F12EBCD}"/>
    </customSheetView>
  </customSheetViews>
  <dataValidations count="1">
    <dataValidation type="list" allowBlank="1" showErrorMessage="1" sqref="M2:M1422" xr:uid="{00000000-0002-0000-0100-000001000000}">
      <formula1>"CELOG-FL,CELOG-JB,CELOG-RS,ARP"</formula1>
    </dataValidation>
  </dataValidations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8" r:id="rId67" xr:uid="{00000000-0004-0000-0100-000042000000}"/>
    <hyperlink ref="H69" r:id="rId68" xr:uid="{00000000-0004-0000-0100-000043000000}"/>
    <hyperlink ref="H70" r:id="rId69" xr:uid="{00000000-0004-0000-0100-000044000000}"/>
    <hyperlink ref="H71" r:id="rId70" xr:uid="{00000000-0004-0000-0100-000045000000}"/>
    <hyperlink ref="H72" r:id="rId71" xr:uid="{00000000-0004-0000-0100-000046000000}"/>
    <hyperlink ref="H73" r:id="rId72" xr:uid="{00000000-0004-0000-0100-000047000000}"/>
    <hyperlink ref="H74" r:id="rId73" xr:uid="{00000000-0004-0000-0100-000048000000}"/>
    <hyperlink ref="H75" r:id="rId74" xr:uid="{00000000-0004-0000-0100-000049000000}"/>
    <hyperlink ref="H76" r:id="rId75" xr:uid="{00000000-0004-0000-0100-00004A000000}"/>
    <hyperlink ref="H77" r:id="rId76" xr:uid="{00000000-0004-0000-0100-00004B000000}"/>
    <hyperlink ref="H78" r:id="rId77" xr:uid="{00000000-0004-0000-0100-00004C000000}"/>
    <hyperlink ref="H79" r:id="rId78" xr:uid="{00000000-0004-0000-0100-00004D000000}"/>
    <hyperlink ref="H80" r:id="rId79" xr:uid="{00000000-0004-0000-0100-00004E000000}"/>
    <hyperlink ref="H81" r:id="rId80" xr:uid="{00000000-0004-0000-0100-00004F000000}"/>
    <hyperlink ref="H82" r:id="rId81" xr:uid="{00000000-0004-0000-0100-000050000000}"/>
    <hyperlink ref="H83" r:id="rId82" xr:uid="{00000000-0004-0000-0100-000051000000}"/>
    <hyperlink ref="H84" r:id="rId83" xr:uid="{00000000-0004-0000-0100-000052000000}"/>
    <hyperlink ref="H85" r:id="rId84" xr:uid="{00000000-0004-0000-0100-000053000000}"/>
    <hyperlink ref="H86" r:id="rId85" xr:uid="{00000000-0004-0000-0100-000054000000}"/>
    <hyperlink ref="H87" r:id="rId86" xr:uid="{00000000-0004-0000-0100-000055000000}"/>
    <hyperlink ref="H88" r:id="rId87" xr:uid="{00000000-0004-0000-0100-000056000000}"/>
    <hyperlink ref="H89" r:id="rId88" xr:uid="{00000000-0004-0000-0100-000057000000}"/>
    <hyperlink ref="H90" r:id="rId89" xr:uid="{00000000-0004-0000-0100-000058000000}"/>
    <hyperlink ref="H91" r:id="rId90" xr:uid="{00000000-0004-0000-0100-000059000000}"/>
    <hyperlink ref="H92" r:id="rId91" xr:uid="{00000000-0004-0000-0100-00005A000000}"/>
    <hyperlink ref="H93" r:id="rId92" xr:uid="{00000000-0004-0000-0100-00005B000000}"/>
    <hyperlink ref="H94" r:id="rId93" xr:uid="{00000000-0004-0000-0100-00005C000000}"/>
    <hyperlink ref="H95" r:id="rId94" xr:uid="{00000000-0004-0000-0100-00005D000000}"/>
    <hyperlink ref="H96" r:id="rId95" xr:uid="{00000000-0004-0000-0100-00005E000000}"/>
    <hyperlink ref="H97" r:id="rId96" xr:uid="{00000000-0004-0000-0100-00005F000000}"/>
    <hyperlink ref="H98" r:id="rId97" xr:uid="{00000000-0004-0000-0100-000060000000}"/>
    <hyperlink ref="H99" r:id="rId98" xr:uid="{00000000-0004-0000-0100-000061000000}"/>
    <hyperlink ref="H100" r:id="rId99" xr:uid="{00000000-0004-0000-0100-000062000000}"/>
    <hyperlink ref="H101" r:id="rId100" xr:uid="{00000000-0004-0000-0100-000063000000}"/>
    <hyperlink ref="H102" r:id="rId101" xr:uid="{00000000-0004-0000-0100-000064000000}"/>
    <hyperlink ref="H103" r:id="rId102" xr:uid="{00000000-0004-0000-0100-000065000000}"/>
    <hyperlink ref="H104" r:id="rId103" xr:uid="{00000000-0004-0000-0100-000066000000}"/>
    <hyperlink ref="H105" r:id="rId104" xr:uid="{00000000-0004-0000-0100-000067000000}"/>
    <hyperlink ref="H106" r:id="rId105" xr:uid="{00000000-0004-0000-0100-000068000000}"/>
    <hyperlink ref="H107" r:id="rId106" xr:uid="{00000000-0004-0000-0100-000069000000}"/>
    <hyperlink ref="H108" r:id="rId107" xr:uid="{00000000-0004-0000-0100-00006A000000}"/>
    <hyperlink ref="H109" r:id="rId108" xr:uid="{00000000-0004-0000-0100-00006B000000}"/>
    <hyperlink ref="H110" r:id="rId109" xr:uid="{00000000-0004-0000-0100-00006C000000}"/>
    <hyperlink ref="H111" r:id="rId110" xr:uid="{00000000-0004-0000-0100-00006D000000}"/>
    <hyperlink ref="H112" r:id="rId111" xr:uid="{00000000-0004-0000-0100-00006E000000}"/>
    <hyperlink ref="H113" r:id="rId112" xr:uid="{00000000-0004-0000-0100-00006F000000}"/>
    <hyperlink ref="H114" r:id="rId113" xr:uid="{00000000-0004-0000-0100-000070000000}"/>
    <hyperlink ref="H115" r:id="rId114" xr:uid="{00000000-0004-0000-0100-000071000000}"/>
    <hyperlink ref="H116" r:id="rId115" xr:uid="{00000000-0004-0000-0100-000072000000}"/>
    <hyperlink ref="H117" r:id="rId116" xr:uid="{00000000-0004-0000-0100-000073000000}"/>
    <hyperlink ref="H118" r:id="rId117" xr:uid="{00000000-0004-0000-0100-000074000000}"/>
    <hyperlink ref="H119" r:id="rId118" xr:uid="{00000000-0004-0000-0100-000075000000}"/>
    <hyperlink ref="H120" r:id="rId119" xr:uid="{00000000-0004-0000-0100-000076000000}"/>
    <hyperlink ref="H121" r:id="rId120" xr:uid="{00000000-0004-0000-0100-000077000000}"/>
    <hyperlink ref="H122" r:id="rId121" xr:uid="{00000000-0004-0000-0100-000078000000}"/>
    <hyperlink ref="H123" r:id="rId122" xr:uid="{00000000-0004-0000-0100-000079000000}"/>
    <hyperlink ref="H124" r:id="rId123" xr:uid="{00000000-0004-0000-0100-00007A000000}"/>
    <hyperlink ref="H125" r:id="rId124" xr:uid="{00000000-0004-0000-0100-00007B000000}"/>
    <hyperlink ref="H126" r:id="rId125" xr:uid="{00000000-0004-0000-0100-00007C000000}"/>
    <hyperlink ref="H127" r:id="rId126" xr:uid="{00000000-0004-0000-0100-00007D000000}"/>
    <hyperlink ref="H128" r:id="rId127" xr:uid="{00000000-0004-0000-0100-00007E000000}"/>
    <hyperlink ref="H129" r:id="rId128" xr:uid="{00000000-0004-0000-0100-00007F000000}"/>
    <hyperlink ref="H130" r:id="rId129" xr:uid="{00000000-0004-0000-0100-000080000000}"/>
    <hyperlink ref="H131" r:id="rId130" xr:uid="{00000000-0004-0000-0100-000081000000}"/>
    <hyperlink ref="H132" r:id="rId131" xr:uid="{00000000-0004-0000-0100-000082000000}"/>
    <hyperlink ref="H133" r:id="rId132" xr:uid="{00000000-0004-0000-0100-000083000000}"/>
    <hyperlink ref="H134" r:id="rId133" xr:uid="{00000000-0004-0000-0100-000084000000}"/>
    <hyperlink ref="H135" r:id="rId134" xr:uid="{00000000-0004-0000-0100-000085000000}"/>
    <hyperlink ref="H136" r:id="rId135" xr:uid="{00000000-0004-0000-0100-000086000000}"/>
    <hyperlink ref="H137" r:id="rId136" xr:uid="{00000000-0004-0000-0100-000087000000}"/>
    <hyperlink ref="H138" r:id="rId137" xr:uid="{00000000-0004-0000-0100-000088000000}"/>
    <hyperlink ref="H139" r:id="rId138" xr:uid="{00000000-0004-0000-0100-000089000000}"/>
    <hyperlink ref="H140" r:id="rId139" xr:uid="{00000000-0004-0000-0100-00008A000000}"/>
    <hyperlink ref="H141" r:id="rId140" xr:uid="{00000000-0004-0000-0100-00008B000000}"/>
    <hyperlink ref="H142" r:id="rId141" xr:uid="{00000000-0004-0000-0100-00008C000000}"/>
    <hyperlink ref="H143" r:id="rId142" xr:uid="{00000000-0004-0000-0100-00008D000000}"/>
    <hyperlink ref="H144" r:id="rId143" xr:uid="{00000000-0004-0000-0100-00008E000000}"/>
    <hyperlink ref="H145" r:id="rId144" xr:uid="{00000000-0004-0000-0100-00008F000000}"/>
    <hyperlink ref="H146" r:id="rId145" xr:uid="{00000000-0004-0000-0100-000090000000}"/>
    <hyperlink ref="H147" r:id="rId146" xr:uid="{00000000-0004-0000-0100-000091000000}"/>
    <hyperlink ref="H148" r:id="rId147" xr:uid="{00000000-0004-0000-0100-000092000000}"/>
    <hyperlink ref="H149" r:id="rId148" xr:uid="{00000000-0004-0000-0100-000093000000}"/>
    <hyperlink ref="H150" r:id="rId149" xr:uid="{00000000-0004-0000-0100-000094000000}"/>
    <hyperlink ref="H151" r:id="rId150" xr:uid="{00000000-0004-0000-0100-000095000000}"/>
    <hyperlink ref="H152" r:id="rId151" xr:uid="{00000000-0004-0000-0100-000096000000}"/>
    <hyperlink ref="H153" r:id="rId152" xr:uid="{00000000-0004-0000-0100-000097000000}"/>
    <hyperlink ref="H154" r:id="rId153" xr:uid="{00000000-0004-0000-0100-000098000000}"/>
    <hyperlink ref="H155" r:id="rId154" xr:uid="{00000000-0004-0000-0100-000099000000}"/>
    <hyperlink ref="H156" r:id="rId155" xr:uid="{00000000-0004-0000-0100-00009A000000}"/>
    <hyperlink ref="H157" r:id="rId156" xr:uid="{00000000-0004-0000-0100-00009B000000}"/>
    <hyperlink ref="H158" r:id="rId157" xr:uid="{00000000-0004-0000-0100-00009C000000}"/>
    <hyperlink ref="H159" r:id="rId158" xr:uid="{00000000-0004-0000-0100-00009D000000}"/>
    <hyperlink ref="H160" r:id="rId159" xr:uid="{00000000-0004-0000-0100-00009E000000}"/>
    <hyperlink ref="H161" r:id="rId160" xr:uid="{00000000-0004-0000-0100-00009F000000}"/>
    <hyperlink ref="H162" r:id="rId161" xr:uid="{00000000-0004-0000-0100-0000A0000000}"/>
    <hyperlink ref="H163" r:id="rId162" xr:uid="{00000000-0004-0000-0100-0000A1000000}"/>
    <hyperlink ref="H164" r:id="rId163" xr:uid="{00000000-0004-0000-0100-0000A2000000}"/>
    <hyperlink ref="H165" r:id="rId164" xr:uid="{00000000-0004-0000-0100-0000A3000000}"/>
    <hyperlink ref="H166" r:id="rId165" xr:uid="{00000000-0004-0000-0100-0000A4000000}"/>
    <hyperlink ref="H167" r:id="rId166" xr:uid="{00000000-0004-0000-0100-0000A5000000}"/>
    <hyperlink ref="H168" r:id="rId167" xr:uid="{00000000-0004-0000-0100-0000A6000000}"/>
    <hyperlink ref="H169" r:id="rId168" xr:uid="{00000000-0004-0000-0100-0000A7000000}"/>
    <hyperlink ref="H170" r:id="rId169" xr:uid="{00000000-0004-0000-0100-0000A8000000}"/>
    <hyperlink ref="H171" r:id="rId170" xr:uid="{00000000-0004-0000-0100-0000A9000000}"/>
    <hyperlink ref="H172" r:id="rId171" xr:uid="{00000000-0004-0000-0100-0000AA000000}"/>
    <hyperlink ref="H173" r:id="rId172" xr:uid="{00000000-0004-0000-0100-0000AB000000}"/>
    <hyperlink ref="H174" r:id="rId173" xr:uid="{00000000-0004-0000-0100-0000AC000000}"/>
    <hyperlink ref="H175" r:id="rId174" xr:uid="{00000000-0004-0000-0100-0000AD000000}"/>
    <hyperlink ref="H176" r:id="rId175" xr:uid="{00000000-0004-0000-0100-0000AE000000}"/>
    <hyperlink ref="H177" r:id="rId176" xr:uid="{00000000-0004-0000-0100-0000AF000000}"/>
    <hyperlink ref="H178" r:id="rId177" xr:uid="{00000000-0004-0000-0100-0000B0000000}"/>
    <hyperlink ref="H179" r:id="rId178" xr:uid="{00000000-0004-0000-0100-0000B1000000}"/>
    <hyperlink ref="H180" r:id="rId179" xr:uid="{00000000-0004-0000-0100-0000B2000000}"/>
    <hyperlink ref="H181" r:id="rId180" xr:uid="{00000000-0004-0000-0100-0000B3000000}"/>
    <hyperlink ref="H182" r:id="rId181" xr:uid="{00000000-0004-0000-0100-0000B4000000}"/>
    <hyperlink ref="H183" r:id="rId182" xr:uid="{00000000-0004-0000-0100-0000B5000000}"/>
    <hyperlink ref="H184" r:id="rId183" xr:uid="{00000000-0004-0000-0100-0000B6000000}"/>
    <hyperlink ref="H185" r:id="rId184" xr:uid="{00000000-0004-0000-0100-0000B7000000}"/>
    <hyperlink ref="H186" r:id="rId185" xr:uid="{00000000-0004-0000-0100-0000B8000000}"/>
    <hyperlink ref="H187" r:id="rId186" xr:uid="{00000000-0004-0000-0100-0000B9000000}"/>
    <hyperlink ref="H188" r:id="rId187" xr:uid="{00000000-0004-0000-0100-0000BA000000}"/>
    <hyperlink ref="H189" r:id="rId188" xr:uid="{00000000-0004-0000-0100-0000BB000000}"/>
    <hyperlink ref="H190" r:id="rId189" xr:uid="{00000000-0004-0000-0100-0000BC000000}"/>
    <hyperlink ref="H191" r:id="rId190" xr:uid="{00000000-0004-0000-0100-0000BD000000}"/>
    <hyperlink ref="H192" r:id="rId191" xr:uid="{00000000-0004-0000-0100-0000BE000000}"/>
    <hyperlink ref="H193" r:id="rId192" xr:uid="{00000000-0004-0000-0100-0000BF000000}"/>
    <hyperlink ref="H194" r:id="rId193" xr:uid="{00000000-0004-0000-0100-0000C0000000}"/>
    <hyperlink ref="H195" r:id="rId194" xr:uid="{00000000-0004-0000-0100-0000C1000000}"/>
    <hyperlink ref="H196" r:id="rId195" xr:uid="{00000000-0004-0000-0100-0000C2000000}"/>
    <hyperlink ref="H197" r:id="rId196" xr:uid="{00000000-0004-0000-0100-0000C3000000}"/>
    <hyperlink ref="H198" r:id="rId197" xr:uid="{00000000-0004-0000-0100-0000C4000000}"/>
    <hyperlink ref="H199" r:id="rId198" xr:uid="{00000000-0004-0000-0100-0000C5000000}"/>
    <hyperlink ref="H200" r:id="rId199" xr:uid="{00000000-0004-0000-0100-0000C6000000}"/>
    <hyperlink ref="H201" r:id="rId200" xr:uid="{00000000-0004-0000-0100-0000C7000000}"/>
    <hyperlink ref="H202" r:id="rId201" xr:uid="{00000000-0004-0000-0100-0000C8000000}"/>
    <hyperlink ref="H203" r:id="rId202" xr:uid="{00000000-0004-0000-0100-0000C9000000}"/>
    <hyperlink ref="H204" r:id="rId203" xr:uid="{00000000-0004-0000-0100-0000CA000000}"/>
    <hyperlink ref="H205" r:id="rId204" xr:uid="{00000000-0004-0000-0100-0000CB000000}"/>
    <hyperlink ref="H206" r:id="rId205" xr:uid="{00000000-0004-0000-0100-0000CC000000}"/>
    <hyperlink ref="H207" r:id="rId206" xr:uid="{00000000-0004-0000-0100-0000CD000000}"/>
    <hyperlink ref="H208" r:id="rId207" xr:uid="{00000000-0004-0000-0100-0000CE000000}"/>
    <hyperlink ref="H209" r:id="rId208" xr:uid="{00000000-0004-0000-0100-0000CF000000}"/>
    <hyperlink ref="H210" r:id="rId209" xr:uid="{00000000-0004-0000-0100-0000D0000000}"/>
    <hyperlink ref="H211" r:id="rId210" xr:uid="{00000000-0004-0000-0100-0000D1000000}"/>
    <hyperlink ref="H212" r:id="rId211" xr:uid="{00000000-0004-0000-0100-0000D2000000}"/>
    <hyperlink ref="H213" r:id="rId212" xr:uid="{00000000-0004-0000-0100-0000D3000000}"/>
    <hyperlink ref="H214" r:id="rId213" xr:uid="{00000000-0004-0000-0100-0000D4000000}"/>
    <hyperlink ref="H215" r:id="rId214" xr:uid="{00000000-0004-0000-0100-0000D5000000}"/>
    <hyperlink ref="H216" r:id="rId215" xr:uid="{00000000-0004-0000-0100-0000D6000000}"/>
    <hyperlink ref="H217" r:id="rId216" xr:uid="{00000000-0004-0000-0100-0000D7000000}"/>
    <hyperlink ref="H218" r:id="rId217" xr:uid="{00000000-0004-0000-0100-0000D8000000}"/>
    <hyperlink ref="H219" r:id="rId218" xr:uid="{00000000-0004-0000-0100-0000D9000000}"/>
    <hyperlink ref="H220" r:id="rId219" xr:uid="{00000000-0004-0000-0100-0000DA000000}"/>
    <hyperlink ref="H221" r:id="rId220" xr:uid="{00000000-0004-0000-0100-0000DB000000}"/>
    <hyperlink ref="H222" r:id="rId221" xr:uid="{00000000-0004-0000-0100-0000DC000000}"/>
    <hyperlink ref="H223" r:id="rId222" xr:uid="{00000000-0004-0000-0100-0000DD000000}"/>
    <hyperlink ref="H224" r:id="rId223" xr:uid="{00000000-0004-0000-0100-0000DE000000}"/>
    <hyperlink ref="H225" r:id="rId224" xr:uid="{00000000-0004-0000-0100-0000DF000000}"/>
    <hyperlink ref="H226" r:id="rId225" xr:uid="{00000000-0004-0000-0100-0000E0000000}"/>
    <hyperlink ref="H227" r:id="rId226" xr:uid="{00000000-0004-0000-0100-0000E1000000}"/>
    <hyperlink ref="H228" r:id="rId227" xr:uid="{00000000-0004-0000-0100-0000E2000000}"/>
    <hyperlink ref="H229" r:id="rId228" xr:uid="{00000000-0004-0000-0100-0000E3000000}"/>
    <hyperlink ref="H230" r:id="rId229" xr:uid="{00000000-0004-0000-0100-0000E4000000}"/>
    <hyperlink ref="H231" r:id="rId230" xr:uid="{00000000-0004-0000-0100-0000E5000000}"/>
    <hyperlink ref="H232" r:id="rId231" xr:uid="{00000000-0004-0000-0100-0000E6000000}"/>
    <hyperlink ref="H233" r:id="rId232" xr:uid="{00000000-0004-0000-0100-0000E7000000}"/>
    <hyperlink ref="H234" r:id="rId233" xr:uid="{00000000-0004-0000-0100-0000E8000000}"/>
    <hyperlink ref="H235" r:id="rId234" xr:uid="{00000000-0004-0000-0100-0000E9000000}"/>
    <hyperlink ref="H236" r:id="rId235" xr:uid="{00000000-0004-0000-0100-0000EA000000}"/>
    <hyperlink ref="H237" r:id="rId236" xr:uid="{00000000-0004-0000-0100-0000EB000000}"/>
    <hyperlink ref="H238" r:id="rId237" xr:uid="{00000000-0004-0000-0100-0000EC000000}"/>
    <hyperlink ref="H239" r:id="rId238" xr:uid="{00000000-0004-0000-0100-0000ED000000}"/>
    <hyperlink ref="H240" r:id="rId239" xr:uid="{00000000-0004-0000-0100-0000EE000000}"/>
    <hyperlink ref="H241" r:id="rId240" xr:uid="{00000000-0004-0000-0100-0000EF000000}"/>
    <hyperlink ref="H242" r:id="rId241" xr:uid="{00000000-0004-0000-0100-0000F0000000}"/>
    <hyperlink ref="H243" r:id="rId242" xr:uid="{00000000-0004-0000-0100-0000F1000000}"/>
    <hyperlink ref="H244" r:id="rId243" xr:uid="{00000000-0004-0000-0100-0000F2000000}"/>
    <hyperlink ref="H245" r:id="rId244" xr:uid="{00000000-0004-0000-0100-0000F3000000}"/>
    <hyperlink ref="H246" r:id="rId245" xr:uid="{00000000-0004-0000-0100-0000F4000000}"/>
    <hyperlink ref="H247" r:id="rId246" xr:uid="{00000000-0004-0000-0100-0000F5000000}"/>
    <hyperlink ref="H248" r:id="rId247" xr:uid="{00000000-0004-0000-0100-0000F6000000}"/>
    <hyperlink ref="H249" r:id="rId248" xr:uid="{00000000-0004-0000-0100-0000F7000000}"/>
    <hyperlink ref="H250" r:id="rId249" xr:uid="{00000000-0004-0000-0100-0000F8000000}"/>
    <hyperlink ref="H251" r:id="rId250" xr:uid="{00000000-0004-0000-0100-0000F9000000}"/>
    <hyperlink ref="H252" r:id="rId251" xr:uid="{00000000-0004-0000-0100-0000FA000000}"/>
    <hyperlink ref="H253" r:id="rId252" xr:uid="{00000000-0004-0000-0100-0000FB000000}"/>
    <hyperlink ref="H254" r:id="rId253" xr:uid="{00000000-0004-0000-0100-0000FC000000}"/>
    <hyperlink ref="H255" r:id="rId254" xr:uid="{00000000-0004-0000-0100-0000FD000000}"/>
    <hyperlink ref="H256" r:id="rId255" xr:uid="{00000000-0004-0000-0100-0000FE000000}"/>
    <hyperlink ref="H257" r:id="rId256" xr:uid="{00000000-0004-0000-0100-0000FF000000}"/>
    <hyperlink ref="H258" r:id="rId257" xr:uid="{00000000-0004-0000-0100-000000010000}"/>
    <hyperlink ref="H259" r:id="rId258" xr:uid="{00000000-0004-0000-0100-000001010000}"/>
    <hyperlink ref="H260" r:id="rId259" xr:uid="{00000000-0004-0000-0100-000002010000}"/>
    <hyperlink ref="H261" r:id="rId260" xr:uid="{00000000-0004-0000-0100-000003010000}"/>
    <hyperlink ref="H262" r:id="rId261" xr:uid="{00000000-0004-0000-0100-000004010000}"/>
    <hyperlink ref="H263" r:id="rId262" xr:uid="{00000000-0004-0000-0100-000005010000}"/>
    <hyperlink ref="H264" r:id="rId263" xr:uid="{00000000-0004-0000-0100-000006010000}"/>
    <hyperlink ref="H265" r:id="rId264" xr:uid="{00000000-0004-0000-0100-000007010000}"/>
    <hyperlink ref="H266" r:id="rId265" xr:uid="{00000000-0004-0000-0100-000008010000}"/>
    <hyperlink ref="H267" r:id="rId266" xr:uid="{00000000-0004-0000-0100-000009010000}"/>
    <hyperlink ref="H268" r:id="rId267" xr:uid="{00000000-0004-0000-0100-00000A010000}"/>
    <hyperlink ref="H269" r:id="rId268" xr:uid="{00000000-0004-0000-0100-00000B010000}"/>
    <hyperlink ref="H270" r:id="rId269" xr:uid="{00000000-0004-0000-0100-00000C010000}"/>
    <hyperlink ref="H271" r:id="rId270" xr:uid="{00000000-0004-0000-0100-00000D010000}"/>
    <hyperlink ref="H272" r:id="rId271" xr:uid="{00000000-0004-0000-0100-00000E010000}"/>
    <hyperlink ref="H273" r:id="rId272" xr:uid="{00000000-0004-0000-0100-00000F010000}"/>
    <hyperlink ref="H274" r:id="rId273" xr:uid="{00000000-0004-0000-0100-000010010000}"/>
    <hyperlink ref="H275" r:id="rId274" xr:uid="{00000000-0004-0000-0100-000011010000}"/>
    <hyperlink ref="H276" r:id="rId275" xr:uid="{00000000-0004-0000-0100-000012010000}"/>
    <hyperlink ref="H277" r:id="rId276" xr:uid="{00000000-0004-0000-0100-000013010000}"/>
    <hyperlink ref="H278" r:id="rId277" xr:uid="{00000000-0004-0000-0100-000014010000}"/>
    <hyperlink ref="H279" r:id="rId278" xr:uid="{00000000-0004-0000-0100-000015010000}"/>
    <hyperlink ref="H280" r:id="rId279" xr:uid="{00000000-0004-0000-0100-000016010000}"/>
    <hyperlink ref="H281" r:id="rId280" xr:uid="{00000000-0004-0000-0100-000017010000}"/>
    <hyperlink ref="H282" r:id="rId281" xr:uid="{00000000-0004-0000-0100-000018010000}"/>
    <hyperlink ref="H283" r:id="rId282" xr:uid="{00000000-0004-0000-0100-000019010000}"/>
    <hyperlink ref="H284" r:id="rId283" xr:uid="{00000000-0004-0000-0100-00001A010000}"/>
    <hyperlink ref="H285" r:id="rId284" xr:uid="{00000000-0004-0000-0100-00001B010000}"/>
    <hyperlink ref="H286" r:id="rId285" xr:uid="{00000000-0004-0000-0100-00001C010000}"/>
    <hyperlink ref="H287" r:id="rId286" xr:uid="{00000000-0004-0000-0100-00001D010000}"/>
    <hyperlink ref="H288" r:id="rId287" xr:uid="{00000000-0004-0000-0100-00001E010000}"/>
    <hyperlink ref="H289" r:id="rId288" xr:uid="{00000000-0004-0000-0100-00001F010000}"/>
    <hyperlink ref="H290" r:id="rId289" xr:uid="{00000000-0004-0000-0100-000020010000}"/>
    <hyperlink ref="H291" r:id="rId290" xr:uid="{00000000-0004-0000-0100-000021010000}"/>
    <hyperlink ref="H292" r:id="rId291" xr:uid="{00000000-0004-0000-0100-000022010000}"/>
    <hyperlink ref="H293" r:id="rId292" xr:uid="{00000000-0004-0000-0100-000023010000}"/>
    <hyperlink ref="H294" r:id="rId293" xr:uid="{00000000-0004-0000-0100-000024010000}"/>
    <hyperlink ref="H295" r:id="rId294" xr:uid="{00000000-0004-0000-0100-000025010000}"/>
    <hyperlink ref="H296" r:id="rId295" xr:uid="{00000000-0004-0000-0100-000026010000}"/>
    <hyperlink ref="H297" r:id="rId296" xr:uid="{00000000-0004-0000-0100-000027010000}"/>
    <hyperlink ref="H298" r:id="rId297" xr:uid="{00000000-0004-0000-0100-000028010000}"/>
    <hyperlink ref="H299" r:id="rId298" xr:uid="{00000000-0004-0000-0100-000029010000}"/>
    <hyperlink ref="H300" r:id="rId299" xr:uid="{00000000-0004-0000-0100-00002A010000}"/>
    <hyperlink ref="H301" r:id="rId300" xr:uid="{00000000-0004-0000-0100-00002B010000}"/>
    <hyperlink ref="H302" r:id="rId301" xr:uid="{00000000-0004-0000-0100-00002C010000}"/>
    <hyperlink ref="H303" r:id="rId302" xr:uid="{00000000-0004-0000-0100-00002D010000}"/>
    <hyperlink ref="H304" r:id="rId303" xr:uid="{00000000-0004-0000-0100-00002E010000}"/>
    <hyperlink ref="H305" r:id="rId304" xr:uid="{00000000-0004-0000-0100-00002F010000}"/>
    <hyperlink ref="H306" r:id="rId305" xr:uid="{00000000-0004-0000-0100-000030010000}"/>
    <hyperlink ref="H307" r:id="rId306" xr:uid="{00000000-0004-0000-0100-000031010000}"/>
    <hyperlink ref="H308" r:id="rId307" xr:uid="{00000000-0004-0000-0100-000032010000}"/>
    <hyperlink ref="H309" r:id="rId308" xr:uid="{00000000-0004-0000-0100-000033010000}"/>
    <hyperlink ref="H310" r:id="rId309" xr:uid="{00000000-0004-0000-0100-000034010000}"/>
    <hyperlink ref="H311" r:id="rId310" xr:uid="{00000000-0004-0000-0100-000035010000}"/>
    <hyperlink ref="H312" r:id="rId311" xr:uid="{00000000-0004-0000-0100-000036010000}"/>
    <hyperlink ref="H313" r:id="rId312" xr:uid="{00000000-0004-0000-0100-000037010000}"/>
    <hyperlink ref="H314" r:id="rId313" xr:uid="{00000000-0004-0000-0100-000038010000}"/>
    <hyperlink ref="H315" r:id="rId314" xr:uid="{00000000-0004-0000-0100-000039010000}"/>
    <hyperlink ref="H316" r:id="rId315" xr:uid="{00000000-0004-0000-0100-00003A010000}"/>
    <hyperlink ref="H317" r:id="rId316" xr:uid="{00000000-0004-0000-0100-00003B010000}"/>
    <hyperlink ref="H318" r:id="rId317" xr:uid="{00000000-0004-0000-0100-00003C010000}"/>
    <hyperlink ref="H319" r:id="rId318" xr:uid="{00000000-0004-0000-0100-00003D010000}"/>
    <hyperlink ref="H320" r:id="rId319" xr:uid="{00000000-0004-0000-0100-00003E010000}"/>
    <hyperlink ref="H321" r:id="rId320" xr:uid="{00000000-0004-0000-0100-00003F010000}"/>
    <hyperlink ref="H322" r:id="rId321" xr:uid="{00000000-0004-0000-0100-000040010000}"/>
    <hyperlink ref="H323" r:id="rId322" xr:uid="{00000000-0004-0000-0100-000041010000}"/>
    <hyperlink ref="H324" r:id="rId323" xr:uid="{00000000-0004-0000-0100-000042010000}"/>
    <hyperlink ref="H325" r:id="rId324" xr:uid="{00000000-0004-0000-0100-000043010000}"/>
    <hyperlink ref="H326" r:id="rId325" xr:uid="{00000000-0004-0000-0100-000044010000}"/>
    <hyperlink ref="H327" r:id="rId326" xr:uid="{00000000-0004-0000-0100-000045010000}"/>
    <hyperlink ref="H328" r:id="rId327" xr:uid="{00000000-0004-0000-0100-000046010000}"/>
    <hyperlink ref="H329" r:id="rId328" xr:uid="{00000000-0004-0000-0100-000047010000}"/>
    <hyperlink ref="H330" r:id="rId329" xr:uid="{00000000-0004-0000-0100-000048010000}"/>
    <hyperlink ref="H331" r:id="rId330" xr:uid="{00000000-0004-0000-0100-000049010000}"/>
    <hyperlink ref="H332" r:id="rId331" xr:uid="{00000000-0004-0000-0100-00004A010000}"/>
    <hyperlink ref="H333" r:id="rId332" xr:uid="{00000000-0004-0000-0100-00004B010000}"/>
    <hyperlink ref="H334" r:id="rId333" xr:uid="{00000000-0004-0000-0100-00004C010000}"/>
    <hyperlink ref="H335" r:id="rId334" xr:uid="{00000000-0004-0000-0100-00004D010000}"/>
    <hyperlink ref="H336" r:id="rId335" xr:uid="{00000000-0004-0000-0100-00004E010000}"/>
    <hyperlink ref="H337" r:id="rId336" xr:uid="{00000000-0004-0000-0100-00004F010000}"/>
    <hyperlink ref="H338" r:id="rId337" xr:uid="{00000000-0004-0000-0100-000050010000}"/>
    <hyperlink ref="H339" r:id="rId338" xr:uid="{00000000-0004-0000-0100-000051010000}"/>
    <hyperlink ref="H340" r:id="rId339" xr:uid="{00000000-0004-0000-0100-000052010000}"/>
    <hyperlink ref="H341" r:id="rId340" xr:uid="{00000000-0004-0000-0100-000053010000}"/>
    <hyperlink ref="H342" r:id="rId341" xr:uid="{00000000-0004-0000-0100-000054010000}"/>
    <hyperlink ref="H343" r:id="rId342" xr:uid="{00000000-0004-0000-0100-000055010000}"/>
    <hyperlink ref="H344" r:id="rId343" xr:uid="{00000000-0004-0000-0100-000056010000}"/>
    <hyperlink ref="H345" r:id="rId344" xr:uid="{00000000-0004-0000-0100-000057010000}"/>
    <hyperlink ref="H346" r:id="rId345" xr:uid="{00000000-0004-0000-0100-000058010000}"/>
    <hyperlink ref="H347" r:id="rId346" xr:uid="{00000000-0004-0000-0100-000059010000}"/>
    <hyperlink ref="H348" r:id="rId347" xr:uid="{00000000-0004-0000-0100-00005A010000}"/>
    <hyperlink ref="H349" r:id="rId348" xr:uid="{00000000-0004-0000-0100-00005B010000}"/>
    <hyperlink ref="H350" r:id="rId349" xr:uid="{00000000-0004-0000-0100-00005C010000}"/>
    <hyperlink ref="H351" r:id="rId350" xr:uid="{00000000-0004-0000-0100-00005D010000}"/>
    <hyperlink ref="H352" r:id="rId351" xr:uid="{00000000-0004-0000-0100-00005E010000}"/>
    <hyperlink ref="H353" r:id="rId352" xr:uid="{00000000-0004-0000-0100-00005F010000}"/>
    <hyperlink ref="H354" r:id="rId353" xr:uid="{00000000-0004-0000-0100-000060010000}"/>
    <hyperlink ref="H355" r:id="rId354" xr:uid="{00000000-0004-0000-0100-000061010000}"/>
    <hyperlink ref="H356" r:id="rId355" xr:uid="{00000000-0004-0000-0100-000062010000}"/>
    <hyperlink ref="H357" r:id="rId356" xr:uid="{00000000-0004-0000-0100-000063010000}"/>
    <hyperlink ref="H358" r:id="rId357" xr:uid="{00000000-0004-0000-0100-000064010000}"/>
    <hyperlink ref="H359" r:id="rId358" xr:uid="{00000000-0004-0000-0100-000065010000}"/>
    <hyperlink ref="H360" r:id="rId359" xr:uid="{00000000-0004-0000-0100-000066010000}"/>
    <hyperlink ref="H361" r:id="rId360" xr:uid="{00000000-0004-0000-0100-000067010000}"/>
    <hyperlink ref="H362" r:id="rId361" xr:uid="{00000000-0004-0000-0100-000068010000}"/>
    <hyperlink ref="H363" r:id="rId362" xr:uid="{00000000-0004-0000-0100-000069010000}"/>
    <hyperlink ref="H364" r:id="rId363" xr:uid="{00000000-0004-0000-0100-00006A010000}"/>
    <hyperlink ref="H365" r:id="rId364" xr:uid="{00000000-0004-0000-0100-00006B010000}"/>
    <hyperlink ref="H366" r:id="rId365" xr:uid="{00000000-0004-0000-0100-00006C010000}"/>
    <hyperlink ref="H367" r:id="rId366" xr:uid="{00000000-0004-0000-0100-00006D010000}"/>
    <hyperlink ref="H368" r:id="rId367" xr:uid="{00000000-0004-0000-0100-00006E010000}"/>
    <hyperlink ref="H369" r:id="rId368" xr:uid="{00000000-0004-0000-0100-00006F010000}"/>
    <hyperlink ref="H370" r:id="rId369" xr:uid="{00000000-0004-0000-0100-000070010000}"/>
    <hyperlink ref="H371" r:id="rId370" xr:uid="{00000000-0004-0000-0100-000071010000}"/>
    <hyperlink ref="H372" r:id="rId371" xr:uid="{00000000-0004-0000-0100-000072010000}"/>
    <hyperlink ref="H373" r:id="rId372" xr:uid="{00000000-0004-0000-0100-000073010000}"/>
    <hyperlink ref="H374" r:id="rId373" xr:uid="{00000000-0004-0000-0100-000074010000}"/>
    <hyperlink ref="H375" r:id="rId374" xr:uid="{00000000-0004-0000-0100-000075010000}"/>
    <hyperlink ref="H376" r:id="rId375" xr:uid="{00000000-0004-0000-0100-000076010000}"/>
    <hyperlink ref="H377" r:id="rId376" xr:uid="{00000000-0004-0000-0100-000077010000}"/>
    <hyperlink ref="H378" r:id="rId377" xr:uid="{00000000-0004-0000-0100-000078010000}"/>
    <hyperlink ref="H379" r:id="rId378" xr:uid="{00000000-0004-0000-0100-000079010000}"/>
    <hyperlink ref="H380" r:id="rId379" xr:uid="{00000000-0004-0000-0100-00007A010000}"/>
    <hyperlink ref="H381" r:id="rId380" xr:uid="{00000000-0004-0000-0100-00007B010000}"/>
    <hyperlink ref="H382" r:id="rId381" xr:uid="{00000000-0004-0000-0100-00007C010000}"/>
    <hyperlink ref="H383" r:id="rId382" xr:uid="{00000000-0004-0000-0100-00007D010000}"/>
    <hyperlink ref="H384" r:id="rId383" xr:uid="{00000000-0004-0000-0100-00007E010000}"/>
    <hyperlink ref="H385" r:id="rId384" xr:uid="{00000000-0004-0000-0100-00007F010000}"/>
    <hyperlink ref="H386" r:id="rId385" xr:uid="{00000000-0004-0000-0100-000080010000}"/>
    <hyperlink ref="H387" r:id="rId386" xr:uid="{00000000-0004-0000-0100-000081010000}"/>
    <hyperlink ref="H388" r:id="rId387" xr:uid="{00000000-0004-0000-0100-000082010000}"/>
    <hyperlink ref="H389" r:id="rId388" xr:uid="{00000000-0004-0000-0100-000083010000}"/>
    <hyperlink ref="H390" r:id="rId389" xr:uid="{00000000-0004-0000-0100-000084010000}"/>
    <hyperlink ref="H391" r:id="rId390" xr:uid="{00000000-0004-0000-0100-000085010000}"/>
    <hyperlink ref="H392" r:id="rId391" xr:uid="{00000000-0004-0000-0100-000086010000}"/>
    <hyperlink ref="H393" r:id="rId392" xr:uid="{00000000-0004-0000-0100-000087010000}"/>
    <hyperlink ref="H394" r:id="rId393" xr:uid="{00000000-0004-0000-0100-000088010000}"/>
    <hyperlink ref="H395" r:id="rId394" xr:uid="{00000000-0004-0000-0100-000089010000}"/>
    <hyperlink ref="H396" r:id="rId395" xr:uid="{00000000-0004-0000-0100-00008A010000}"/>
    <hyperlink ref="H397" r:id="rId396" xr:uid="{00000000-0004-0000-0100-00008B010000}"/>
    <hyperlink ref="H398" r:id="rId397" xr:uid="{00000000-0004-0000-0100-00008C010000}"/>
    <hyperlink ref="H399" r:id="rId398" xr:uid="{00000000-0004-0000-0100-00008D010000}"/>
    <hyperlink ref="H400" r:id="rId399" xr:uid="{00000000-0004-0000-0100-00008E010000}"/>
    <hyperlink ref="H401" r:id="rId400" xr:uid="{00000000-0004-0000-0100-00008F010000}"/>
    <hyperlink ref="H402" r:id="rId401" xr:uid="{00000000-0004-0000-0100-000090010000}"/>
    <hyperlink ref="H403" r:id="rId402" xr:uid="{00000000-0004-0000-0100-000091010000}"/>
    <hyperlink ref="H404" r:id="rId403" xr:uid="{00000000-0004-0000-0100-000092010000}"/>
    <hyperlink ref="H405" r:id="rId404" xr:uid="{00000000-0004-0000-0100-000093010000}"/>
    <hyperlink ref="H406" r:id="rId405" xr:uid="{00000000-0004-0000-0100-000094010000}"/>
    <hyperlink ref="H407" r:id="rId406" xr:uid="{00000000-0004-0000-0100-000095010000}"/>
    <hyperlink ref="H408" r:id="rId407" xr:uid="{00000000-0004-0000-0100-000096010000}"/>
    <hyperlink ref="H409" r:id="rId408" xr:uid="{00000000-0004-0000-0100-000097010000}"/>
    <hyperlink ref="H410" r:id="rId409" xr:uid="{00000000-0004-0000-0100-000098010000}"/>
    <hyperlink ref="H411" r:id="rId410" xr:uid="{00000000-0004-0000-0100-000099010000}"/>
    <hyperlink ref="H412" r:id="rId411" xr:uid="{00000000-0004-0000-0100-00009A010000}"/>
    <hyperlink ref="H413" r:id="rId412" xr:uid="{00000000-0004-0000-0100-00009B010000}"/>
    <hyperlink ref="H414" r:id="rId413" xr:uid="{00000000-0004-0000-0100-00009C010000}"/>
    <hyperlink ref="H415" r:id="rId414" xr:uid="{00000000-0004-0000-0100-00009D010000}"/>
    <hyperlink ref="H418" r:id="rId415" xr:uid="{00000000-0004-0000-0100-00009E010000}"/>
    <hyperlink ref="H420" r:id="rId416" xr:uid="{00000000-0004-0000-0100-00009F010000}"/>
    <hyperlink ref="H421" r:id="rId417" xr:uid="{00000000-0004-0000-0100-0000A0010000}"/>
    <hyperlink ref="H422" r:id="rId418" xr:uid="{00000000-0004-0000-0100-0000A1010000}"/>
    <hyperlink ref="H423" r:id="rId419" xr:uid="{00000000-0004-0000-0100-0000A2010000}"/>
    <hyperlink ref="H424" r:id="rId420" xr:uid="{00000000-0004-0000-0100-0000A3010000}"/>
    <hyperlink ref="H425" r:id="rId421" xr:uid="{00000000-0004-0000-0100-0000A4010000}"/>
    <hyperlink ref="H426" r:id="rId422" xr:uid="{00000000-0004-0000-0100-0000A5010000}"/>
    <hyperlink ref="H427" r:id="rId423" xr:uid="{00000000-0004-0000-0100-0000A6010000}"/>
    <hyperlink ref="H428" r:id="rId424" xr:uid="{00000000-0004-0000-0100-0000A7010000}"/>
    <hyperlink ref="H429" r:id="rId425" xr:uid="{00000000-0004-0000-0100-0000A8010000}"/>
    <hyperlink ref="H430" r:id="rId426" xr:uid="{00000000-0004-0000-0100-0000A9010000}"/>
    <hyperlink ref="H431" r:id="rId427" xr:uid="{00000000-0004-0000-0100-0000AA010000}"/>
    <hyperlink ref="H432" r:id="rId428" xr:uid="{00000000-0004-0000-0100-0000AB010000}"/>
    <hyperlink ref="H433" r:id="rId429" xr:uid="{00000000-0004-0000-0100-0000AC010000}"/>
    <hyperlink ref="H435" r:id="rId430" xr:uid="{00000000-0004-0000-0100-0000AD010000}"/>
    <hyperlink ref="H436" r:id="rId431" xr:uid="{00000000-0004-0000-0100-0000AE010000}"/>
    <hyperlink ref="H437" r:id="rId432" xr:uid="{00000000-0004-0000-0100-0000AF010000}"/>
    <hyperlink ref="H438" r:id="rId433" xr:uid="{00000000-0004-0000-0100-0000B0010000}"/>
    <hyperlink ref="H439" r:id="rId434" xr:uid="{00000000-0004-0000-0100-0000B1010000}"/>
    <hyperlink ref="H440" r:id="rId435" xr:uid="{00000000-0004-0000-0100-0000B2010000}"/>
    <hyperlink ref="H441" r:id="rId436" xr:uid="{00000000-0004-0000-0100-0000B3010000}"/>
    <hyperlink ref="H442" r:id="rId437" xr:uid="{00000000-0004-0000-0100-0000B4010000}"/>
    <hyperlink ref="H443" r:id="rId438" xr:uid="{00000000-0004-0000-0100-0000B5010000}"/>
    <hyperlink ref="H444" r:id="rId439" xr:uid="{00000000-0004-0000-0100-0000B6010000}"/>
    <hyperlink ref="H445" r:id="rId440" xr:uid="{00000000-0004-0000-0100-0000B7010000}"/>
    <hyperlink ref="H446" r:id="rId441" xr:uid="{00000000-0004-0000-0100-0000B8010000}"/>
    <hyperlink ref="H447" r:id="rId442" xr:uid="{00000000-0004-0000-0100-0000B9010000}"/>
    <hyperlink ref="H448" r:id="rId443" xr:uid="{00000000-0004-0000-0100-0000BA010000}"/>
    <hyperlink ref="H449" r:id="rId444" xr:uid="{00000000-0004-0000-0100-0000BB010000}"/>
    <hyperlink ref="H450" r:id="rId445" xr:uid="{00000000-0004-0000-0100-0000BC010000}"/>
    <hyperlink ref="H451" r:id="rId446" xr:uid="{00000000-0004-0000-0100-0000BD010000}"/>
    <hyperlink ref="H452" r:id="rId447" xr:uid="{00000000-0004-0000-0100-0000BE010000}"/>
    <hyperlink ref="H453" r:id="rId448" xr:uid="{00000000-0004-0000-0100-0000BF010000}"/>
    <hyperlink ref="H454" r:id="rId449" xr:uid="{00000000-0004-0000-0100-0000C0010000}"/>
    <hyperlink ref="H455" r:id="rId450" xr:uid="{00000000-0004-0000-0100-0000C1010000}"/>
    <hyperlink ref="H456" r:id="rId451" xr:uid="{00000000-0004-0000-0100-0000C2010000}"/>
    <hyperlink ref="H457" r:id="rId452" xr:uid="{00000000-0004-0000-0100-0000C3010000}"/>
    <hyperlink ref="H458" r:id="rId453" xr:uid="{00000000-0004-0000-0100-0000C4010000}"/>
    <hyperlink ref="H459" r:id="rId454" xr:uid="{00000000-0004-0000-0100-0000C5010000}"/>
    <hyperlink ref="H460" r:id="rId455" xr:uid="{00000000-0004-0000-0100-0000C6010000}"/>
    <hyperlink ref="H461" r:id="rId456" xr:uid="{00000000-0004-0000-0100-0000C7010000}"/>
    <hyperlink ref="H462" r:id="rId457" xr:uid="{00000000-0004-0000-0100-0000C8010000}"/>
    <hyperlink ref="H463" r:id="rId458" xr:uid="{00000000-0004-0000-0100-0000C9010000}"/>
    <hyperlink ref="H464" r:id="rId459" xr:uid="{00000000-0004-0000-0100-0000CA010000}"/>
    <hyperlink ref="H465" r:id="rId460" xr:uid="{00000000-0004-0000-0100-0000CB010000}"/>
    <hyperlink ref="H466" r:id="rId461" xr:uid="{00000000-0004-0000-0100-0000CC010000}"/>
    <hyperlink ref="H467" r:id="rId462" xr:uid="{00000000-0004-0000-0100-0000CD010000}"/>
    <hyperlink ref="H468" r:id="rId463" xr:uid="{00000000-0004-0000-0100-0000CE010000}"/>
    <hyperlink ref="H469" r:id="rId464" xr:uid="{00000000-0004-0000-0100-0000CF010000}"/>
    <hyperlink ref="H470" r:id="rId465" xr:uid="{00000000-0004-0000-0100-0000D0010000}"/>
    <hyperlink ref="H471" r:id="rId466" xr:uid="{00000000-0004-0000-0100-0000D1010000}"/>
    <hyperlink ref="H472" r:id="rId467" xr:uid="{00000000-0004-0000-0100-0000D2010000}"/>
    <hyperlink ref="H473" r:id="rId468" xr:uid="{00000000-0004-0000-0100-0000D3010000}"/>
    <hyperlink ref="H474" r:id="rId469" xr:uid="{00000000-0004-0000-0100-0000D4010000}"/>
    <hyperlink ref="H475" r:id="rId470" xr:uid="{00000000-0004-0000-0100-0000D5010000}"/>
    <hyperlink ref="H476" r:id="rId471" xr:uid="{00000000-0004-0000-0100-0000D6010000}"/>
    <hyperlink ref="H477" r:id="rId472" xr:uid="{00000000-0004-0000-0100-0000D7010000}"/>
    <hyperlink ref="H478" r:id="rId473" xr:uid="{00000000-0004-0000-0100-0000D8010000}"/>
    <hyperlink ref="H479" r:id="rId474" xr:uid="{00000000-0004-0000-0100-0000D9010000}"/>
    <hyperlink ref="H480" r:id="rId475" xr:uid="{00000000-0004-0000-0100-0000DA010000}"/>
    <hyperlink ref="H481" r:id="rId476" xr:uid="{00000000-0004-0000-0100-0000DB010000}"/>
    <hyperlink ref="H482" r:id="rId477" xr:uid="{00000000-0004-0000-0100-0000DC010000}"/>
    <hyperlink ref="H483" r:id="rId478" xr:uid="{00000000-0004-0000-0100-0000DD010000}"/>
    <hyperlink ref="H484" r:id="rId479" xr:uid="{00000000-0004-0000-0100-0000DE010000}"/>
    <hyperlink ref="H485" r:id="rId480" xr:uid="{00000000-0004-0000-0100-0000DF010000}"/>
    <hyperlink ref="H486" r:id="rId481" xr:uid="{00000000-0004-0000-0100-0000E0010000}"/>
    <hyperlink ref="H487" r:id="rId482" xr:uid="{00000000-0004-0000-0100-0000E1010000}"/>
    <hyperlink ref="H488" r:id="rId483" xr:uid="{00000000-0004-0000-0100-0000E2010000}"/>
    <hyperlink ref="H489" r:id="rId484" xr:uid="{00000000-0004-0000-0100-0000E3010000}"/>
    <hyperlink ref="H490" r:id="rId485" xr:uid="{00000000-0004-0000-0100-0000E4010000}"/>
    <hyperlink ref="H491" r:id="rId486" xr:uid="{00000000-0004-0000-0100-0000E5010000}"/>
    <hyperlink ref="H492" r:id="rId487" xr:uid="{00000000-0004-0000-0100-0000E6010000}"/>
    <hyperlink ref="H493" r:id="rId488" xr:uid="{00000000-0004-0000-0100-0000E7010000}"/>
    <hyperlink ref="H494" r:id="rId489" xr:uid="{00000000-0004-0000-0100-0000E8010000}"/>
    <hyperlink ref="H495" r:id="rId490" xr:uid="{00000000-0004-0000-0100-0000E9010000}"/>
    <hyperlink ref="H496" r:id="rId491" xr:uid="{00000000-0004-0000-0100-0000EA010000}"/>
    <hyperlink ref="H497" r:id="rId492" xr:uid="{00000000-0004-0000-0100-0000EB010000}"/>
    <hyperlink ref="H498" r:id="rId493" xr:uid="{00000000-0004-0000-0100-0000EC010000}"/>
    <hyperlink ref="H499" r:id="rId494" xr:uid="{00000000-0004-0000-0100-0000ED010000}"/>
    <hyperlink ref="H500" r:id="rId495" xr:uid="{00000000-0004-0000-0100-0000EE010000}"/>
    <hyperlink ref="H501" r:id="rId496" xr:uid="{00000000-0004-0000-0100-0000EF010000}"/>
    <hyperlink ref="H502" r:id="rId497" xr:uid="{00000000-0004-0000-0100-0000F0010000}"/>
    <hyperlink ref="H503" r:id="rId498" xr:uid="{00000000-0004-0000-0100-0000F1010000}"/>
    <hyperlink ref="H504" r:id="rId499" xr:uid="{00000000-0004-0000-0100-0000F2010000}"/>
    <hyperlink ref="H505" r:id="rId500" xr:uid="{00000000-0004-0000-0100-0000F3010000}"/>
    <hyperlink ref="H506" r:id="rId501" xr:uid="{00000000-0004-0000-0100-0000F4010000}"/>
    <hyperlink ref="H507" r:id="rId502" xr:uid="{00000000-0004-0000-0100-0000F5010000}"/>
    <hyperlink ref="H508" r:id="rId503" xr:uid="{00000000-0004-0000-0100-0000F6010000}"/>
    <hyperlink ref="H509" r:id="rId504" xr:uid="{00000000-0004-0000-0100-0000F7010000}"/>
    <hyperlink ref="H510" r:id="rId505" xr:uid="{00000000-0004-0000-0100-0000F8010000}"/>
    <hyperlink ref="H511" r:id="rId506" xr:uid="{00000000-0004-0000-0100-0000F9010000}"/>
    <hyperlink ref="H512" r:id="rId507" xr:uid="{00000000-0004-0000-0100-0000FA010000}"/>
    <hyperlink ref="H513" r:id="rId508" xr:uid="{00000000-0004-0000-0100-0000FB010000}"/>
    <hyperlink ref="H514" r:id="rId509" xr:uid="{00000000-0004-0000-0100-0000FC010000}"/>
    <hyperlink ref="H515" r:id="rId510" xr:uid="{00000000-0004-0000-0100-0000FD010000}"/>
    <hyperlink ref="H516" r:id="rId511" xr:uid="{00000000-0004-0000-0100-0000FE010000}"/>
    <hyperlink ref="H517" r:id="rId512" xr:uid="{00000000-0004-0000-0100-0000FF010000}"/>
    <hyperlink ref="H518" r:id="rId513" xr:uid="{00000000-0004-0000-0100-000000020000}"/>
    <hyperlink ref="H519" r:id="rId514" xr:uid="{00000000-0004-0000-0100-000001020000}"/>
    <hyperlink ref="H520" r:id="rId515" xr:uid="{00000000-0004-0000-0100-000002020000}"/>
    <hyperlink ref="H521" r:id="rId516" xr:uid="{00000000-0004-0000-0100-000003020000}"/>
    <hyperlink ref="H522" r:id="rId517" xr:uid="{00000000-0004-0000-0100-000004020000}"/>
    <hyperlink ref="H523" r:id="rId518" xr:uid="{00000000-0004-0000-0100-000005020000}"/>
    <hyperlink ref="H524" r:id="rId519" xr:uid="{00000000-0004-0000-0100-000006020000}"/>
    <hyperlink ref="H525" r:id="rId520" xr:uid="{00000000-0004-0000-0100-000007020000}"/>
    <hyperlink ref="H526" r:id="rId521" xr:uid="{00000000-0004-0000-0100-000008020000}"/>
    <hyperlink ref="H527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4" r:id="rId526" xr:uid="{00000000-0004-0000-0100-00000D020000}"/>
    <hyperlink ref="H540" r:id="rId527" xr:uid="{00000000-0004-0000-0100-00000E020000}"/>
    <hyperlink ref="H546" r:id="rId528" xr:uid="{00000000-0004-0000-0100-00000F020000}"/>
    <hyperlink ref="H552" r:id="rId529" xr:uid="{00000000-0004-0000-0100-000010020000}"/>
    <hyperlink ref="H557" r:id="rId530" xr:uid="{00000000-0004-0000-0100-000011020000}"/>
    <hyperlink ref="H559" r:id="rId531" xr:uid="{00000000-0004-0000-0100-000012020000}"/>
    <hyperlink ref="H561" r:id="rId532" xr:uid="{00000000-0004-0000-0100-000013020000}"/>
    <hyperlink ref="H562" r:id="rId533" xr:uid="{00000000-0004-0000-0100-000014020000}"/>
    <hyperlink ref="H564" r:id="rId534" xr:uid="{00000000-0004-0000-0100-000015020000}"/>
    <hyperlink ref="H565" r:id="rId535" xr:uid="{00000000-0004-0000-0100-000016020000}"/>
    <hyperlink ref="H566" r:id="rId536" xr:uid="{00000000-0004-0000-0100-000017020000}"/>
    <hyperlink ref="H567" r:id="rId537" xr:uid="{00000000-0004-0000-0100-000018020000}"/>
    <hyperlink ref="H568" r:id="rId538" xr:uid="{00000000-0004-0000-0100-000019020000}"/>
    <hyperlink ref="H569" r:id="rId539" xr:uid="{00000000-0004-0000-0100-00001A020000}"/>
    <hyperlink ref="H570" r:id="rId540" xr:uid="{00000000-0004-0000-0100-00001B020000}"/>
    <hyperlink ref="H571" r:id="rId541" xr:uid="{00000000-0004-0000-0100-00001C020000}"/>
    <hyperlink ref="H572" r:id="rId542" xr:uid="{00000000-0004-0000-0100-00001D020000}"/>
    <hyperlink ref="H573" r:id="rId543" xr:uid="{00000000-0004-0000-0100-00001E020000}"/>
    <hyperlink ref="H574" r:id="rId544" xr:uid="{00000000-0004-0000-0100-00001F020000}"/>
    <hyperlink ref="H575" r:id="rId545" xr:uid="{00000000-0004-0000-0100-000020020000}"/>
    <hyperlink ref="H576" r:id="rId546" xr:uid="{00000000-0004-0000-0100-000021020000}"/>
    <hyperlink ref="H577" r:id="rId547" xr:uid="{00000000-0004-0000-0100-000022020000}"/>
    <hyperlink ref="H578" r:id="rId548" xr:uid="{00000000-0004-0000-0100-000023020000}"/>
    <hyperlink ref="H579" r:id="rId549" xr:uid="{00000000-0004-0000-0100-000024020000}"/>
    <hyperlink ref="H580" r:id="rId550" xr:uid="{00000000-0004-0000-0100-000025020000}"/>
    <hyperlink ref="H581" r:id="rId551" xr:uid="{00000000-0004-0000-0100-000026020000}"/>
    <hyperlink ref="H582" r:id="rId552" xr:uid="{00000000-0004-0000-0100-000027020000}"/>
    <hyperlink ref="H583" r:id="rId553" xr:uid="{00000000-0004-0000-0100-000028020000}"/>
    <hyperlink ref="H584" r:id="rId554" xr:uid="{00000000-0004-0000-0100-000029020000}"/>
    <hyperlink ref="H585" r:id="rId555" xr:uid="{00000000-0004-0000-0100-00002A020000}"/>
    <hyperlink ref="H586" r:id="rId556" xr:uid="{00000000-0004-0000-0100-00002B020000}"/>
    <hyperlink ref="H587" r:id="rId557" xr:uid="{00000000-0004-0000-0100-00002C020000}"/>
    <hyperlink ref="H588" r:id="rId558" xr:uid="{00000000-0004-0000-0100-00002D020000}"/>
    <hyperlink ref="H589" r:id="rId559" xr:uid="{00000000-0004-0000-0100-00002E020000}"/>
    <hyperlink ref="H590" r:id="rId560" xr:uid="{00000000-0004-0000-0100-00002F020000}"/>
    <hyperlink ref="H591" r:id="rId561" xr:uid="{00000000-0004-0000-0100-000030020000}"/>
    <hyperlink ref="H592" r:id="rId562" xr:uid="{00000000-0004-0000-0100-000031020000}"/>
    <hyperlink ref="H593" r:id="rId563" xr:uid="{00000000-0004-0000-0100-000032020000}"/>
    <hyperlink ref="H594" r:id="rId564" xr:uid="{00000000-0004-0000-0100-000033020000}"/>
    <hyperlink ref="H595" r:id="rId565" xr:uid="{00000000-0004-0000-0100-000034020000}"/>
    <hyperlink ref="H596" r:id="rId566" xr:uid="{00000000-0004-0000-0100-000035020000}"/>
    <hyperlink ref="H597" r:id="rId567" xr:uid="{00000000-0004-0000-0100-000036020000}"/>
    <hyperlink ref="H598" r:id="rId568" xr:uid="{00000000-0004-0000-0100-000037020000}"/>
    <hyperlink ref="H599" r:id="rId569" xr:uid="{00000000-0004-0000-0100-000038020000}"/>
    <hyperlink ref="H600" r:id="rId570" xr:uid="{00000000-0004-0000-0100-000039020000}"/>
    <hyperlink ref="H601" r:id="rId571" xr:uid="{00000000-0004-0000-0100-00003A020000}"/>
    <hyperlink ref="H602" r:id="rId572" xr:uid="{00000000-0004-0000-0100-00003B020000}"/>
    <hyperlink ref="H603" r:id="rId573" xr:uid="{00000000-0004-0000-0100-00003C020000}"/>
    <hyperlink ref="H604" r:id="rId574" xr:uid="{00000000-0004-0000-0100-00003D020000}"/>
    <hyperlink ref="H605" r:id="rId575" xr:uid="{00000000-0004-0000-0100-00003E020000}"/>
    <hyperlink ref="H606" r:id="rId576" xr:uid="{00000000-0004-0000-0100-00003F020000}"/>
    <hyperlink ref="H607" r:id="rId577" xr:uid="{00000000-0004-0000-0100-000040020000}"/>
    <hyperlink ref="H608" r:id="rId578" xr:uid="{00000000-0004-0000-0100-000041020000}"/>
    <hyperlink ref="H609" r:id="rId579" xr:uid="{00000000-0004-0000-0100-000042020000}"/>
    <hyperlink ref="H610" r:id="rId580" xr:uid="{00000000-0004-0000-0100-000043020000}"/>
    <hyperlink ref="H611" r:id="rId581" xr:uid="{00000000-0004-0000-0100-000044020000}"/>
    <hyperlink ref="H612" r:id="rId582" xr:uid="{00000000-0004-0000-0100-000045020000}"/>
    <hyperlink ref="H613" r:id="rId583" xr:uid="{00000000-0004-0000-0100-000046020000}"/>
    <hyperlink ref="H614" r:id="rId584" xr:uid="{00000000-0004-0000-0100-000047020000}"/>
    <hyperlink ref="H615" r:id="rId585" xr:uid="{00000000-0004-0000-0100-000048020000}"/>
    <hyperlink ref="H616" r:id="rId586" xr:uid="{00000000-0004-0000-0100-000049020000}"/>
    <hyperlink ref="H617" r:id="rId587" xr:uid="{00000000-0004-0000-0100-00004A020000}"/>
    <hyperlink ref="H618" r:id="rId588" xr:uid="{00000000-0004-0000-0100-00004B020000}"/>
    <hyperlink ref="H619" r:id="rId589" xr:uid="{00000000-0004-0000-0100-00004C020000}"/>
    <hyperlink ref="H620" r:id="rId590" xr:uid="{00000000-0004-0000-0100-00004D020000}"/>
    <hyperlink ref="H621" r:id="rId591" xr:uid="{00000000-0004-0000-0100-00004E020000}"/>
    <hyperlink ref="H622" r:id="rId592" xr:uid="{00000000-0004-0000-0100-00004F020000}"/>
    <hyperlink ref="H623" r:id="rId593" xr:uid="{00000000-0004-0000-0100-000050020000}"/>
    <hyperlink ref="H624" r:id="rId594" xr:uid="{00000000-0004-0000-0100-000051020000}"/>
    <hyperlink ref="H625" r:id="rId595" xr:uid="{00000000-0004-0000-0100-000052020000}"/>
    <hyperlink ref="H626" r:id="rId596" xr:uid="{00000000-0004-0000-0100-000053020000}"/>
    <hyperlink ref="H627" r:id="rId597" xr:uid="{00000000-0004-0000-0100-000054020000}"/>
    <hyperlink ref="H628" r:id="rId598" xr:uid="{00000000-0004-0000-0100-000055020000}"/>
    <hyperlink ref="H629" r:id="rId599" xr:uid="{00000000-0004-0000-0100-000056020000}"/>
    <hyperlink ref="H630" r:id="rId600" xr:uid="{00000000-0004-0000-0100-000057020000}"/>
    <hyperlink ref="H631" r:id="rId601" xr:uid="{00000000-0004-0000-0100-000058020000}"/>
    <hyperlink ref="H632" r:id="rId602" xr:uid="{00000000-0004-0000-0100-000059020000}"/>
    <hyperlink ref="H633" r:id="rId603" xr:uid="{00000000-0004-0000-0100-00005A020000}"/>
    <hyperlink ref="H634" r:id="rId604" xr:uid="{00000000-0004-0000-0100-00005B020000}"/>
    <hyperlink ref="H635" r:id="rId605" xr:uid="{00000000-0004-0000-0100-00005C020000}"/>
    <hyperlink ref="H636" r:id="rId606" xr:uid="{00000000-0004-0000-0100-00005D020000}"/>
    <hyperlink ref="H637" r:id="rId607" xr:uid="{00000000-0004-0000-0100-00005E020000}"/>
    <hyperlink ref="H638" r:id="rId608" xr:uid="{00000000-0004-0000-0100-00005F020000}"/>
    <hyperlink ref="H639" r:id="rId609" xr:uid="{00000000-0004-0000-0100-000060020000}"/>
    <hyperlink ref="H640" r:id="rId610" xr:uid="{00000000-0004-0000-0100-000061020000}"/>
    <hyperlink ref="H641" r:id="rId611" xr:uid="{00000000-0004-0000-0100-000062020000}"/>
    <hyperlink ref="H642" r:id="rId612" xr:uid="{00000000-0004-0000-0100-000063020000}"/>
    <hyperlink ref="H643" r:id="rId613" xr:uid="{00000000-0004-0000-0100-000064020000}"/>
    <hyperlink ref="H644" r:id="rId614" xr:uid="{00000000-0004-0000-0100-000065020000}"/>
    <hyperlink ref="H645" r:id="rId615" xr:uid="{00000000-0004-0000-0100-000066020000}"/>
    <hyperlink ref="H646" r:id="rId616" xr:uid="{00000000-0004-0000-0100-000067020000}"/>
    <hyperlink ref="H647" r:id="rId617" xr:uid="{00000000-0004-0000-0100-000068020000}"/>
    <hyperlink ref="H648" r:id="rId618" xr:uid="{00000000-0004-0000-0100-000069020000}"/>
    <hyperlink ref="H649" r:id="rId619" xr:uid="{00000000-0004-0000-0100-00006A020000}"/>
    <hyperlink ref="H650" r:id="rId620" xr:uid="{00000000-0004-0000-0100-00006B020000}"/>
    <hyperlink ref="H651" r:id="rId621" xr:uid="{00000000-0004-0000-0100-00006C020000}"/>
    <hyperlink ref="H652" r:id="rId622" xr:uid="{00000000-0004-0000-0100-00006D020000}"/>
    <hyperlink ref="H653" r:id="rId623" xr:uid="{00000000-0004-0000-0100-00006E020000}"/>
    <hyperlink ref="H654" r:id="rId624" xr:uid="{00000000-0004-0000-0100-00006F020000}"/>
    <hyperlink ref="H655" r:id="rId625" xr:uid="{00000000-0004-0000-0100-000070020000}"/>
    <hyperlink ref="H656" r:id="rId626" xr:uid="{00000000-0004-0000-0100-000071020000}"/>
    <hyperlink ref="H657" r:id="rId627" xr:uid="{00000000-0004-0000-0100-000072020000}"/>
    <hyperlink ref="H658" r:id="rId628" xr:uid="{00000000-0004-0000-0100-000073020000}"/>
    <hyperlink ref="H659" r:id="rId629" xr:uid="{00000000-0004-0000-0100-000074020000}"/>
    <hyperlink ref="H660" r:id="rId630" xr:uid="{00000000-0004-0000-0100-000075020000}"/>
    <hyperlink ref="H661" r:id="rId631" xr:uid="{00000000-0004-0000-0100-000076020000}"/>
    <hyperlink ref="H662" r:id="rId632" xr:uid="{00000000-0004-0000-0100-000077020000}"/>
    <hyperlink ref="H663" r:id="rId633" xr:uid="{00000000-0004-0000-0100-000078020000}"/>
    <hyperlink ref="H664" r:id="rId634" xr:uid="{00000000-0004-0000-0100-000079020000}"/>
    <hyperlink ref="H665" r:id="rId635" xr:uid="{00000000-0004-0000-0100-00007A020000}"/>
    <hyperlink ref="H666" r:id="rId636" xr:uid="{00000000-0004-0000-0100-00007B020000}"/>
    <hyperlink ref="H667" r:id="rId637" xr:uid="{00000000-0004-0000-0100-00007C020000}"/>
    <hyperlink ref="H668" r:id="rId638" xr:uid="{00000000-0004-0000-0100-00007D020000}"/>
    <hyperlink ref="H669" r:id="rId639" xr:uid="{00000000-0004-0000-0100-00007E020000}"/>
    <hyperlink ref="H670" r:id="rId640" xr:uid="{00000000-0004-0000-0100-00007F020000}"/>
    <hyperlink ref="H671" r:id="rId641" xr:uid="{00000000-0004-0000-0100-000080020000}"/>
    <hyperlink ref="H672" r:id="rId642" xr:uid="{00000000-0004-0000-0100-000081020000}"/>
    <hyperlink ref="H673" r:id="rId643" xr:uid="{00000000-0004-0000-0100-000082020000}"/>
    <hyperlink ref="H674" r:id="rId644" xr:uid="{00000000-0004-0000-0100-000083020000}"/>
    <hyperlink ref="H675" r:id="rId645" xr:uid="{00000000-0004-0000-0100-000084020000}"/>
    <hyperlink ref="H676" r:id="rId646" xr:uid="{00000000-0004-0000-0100-000085020000}"/>
    <hyperlink ref="H677" r:id="rId647" xr:uid="{00000000-0004-0000-0100-000086020000}"/>
    <hyperlink ref="H678" r:id="rId648" xr:uid="{00000000-0004-0000-0100-000087020000}"/>
    <hyperlink ref="H679" r:id="rId649" xr:uid="{00000000-0004-0000-0100-000088020000}"/>
    <hyperlink ref="H680" r:id="rId650" xr:uid="{00000000-0004-0000-0100-000089020000}"/>
    <hyperlink ref="H681" r:id="rId651" xr:uid="{00000000-0004-0000-0100-00008A020000}"/>
    <hyperlink ref="H682" r:id="rId652" xr:uid="{00000000-0004-0000-0100-00008B020000}"/>
    <hyperlink ref="H683" r:id="rId653" xr:uid="{00000000-0004-0000-0100-00008C020000}"/>
    <hyperlink ref="H684" r:id="rId654" xr:uid="{00000000-0004-0000-0100-00008D020000}"/>
    <hyperlink ref="H685" r:id="rId655" xr:uid="{00000000-0004-0000-0100-00008E020000}"/>
    <hyperlink ref="H686" r:id="rId656" xr:uid="{00000000-0004-0000-0100-00008F020000}"/>
    <hyperlink ref="H687" r:id="rId657" xr:uid="{00000000-0004-0000-0100-000090020000}"/>
    <hyperlink ref="H688" r:id="rId658" xr:uid="{00000000-0004-0000-0100-000091020000}"/>
    <hyperlink ref="H689" r:id="rId659" xr:uid="{00000000-0004-0000-0100-000092020000}"/>
    <hyperlink ref="H690" r:id="rId660" xr:uid="{00000000-0004-0000-0100-000093020000}"/>
    <hyperlink ref="H691" r:id="rId661" xr:uid="{00000000-0004-0000-0100-000094020000}"/>
    <hyperlink ref="H692" r:id="rId662" xr:uid="{00000000-0004-0000-0100-000095020000}"/>
    <hyperlink ref="H693" r:id="rId663" xr:uid="{00000000-0004-0000-0100-000096020000}"/>
    <hyperlink ref="H694" r:id="rId664" xr:uid="{00000000-0004-0000-0100-000097020000}"/>
    <hyperlink ref="H695" r:id="rId665" xr:uid="{00000000-0004-0000-0100-000098020000}"/>
    <hyperlink ref="H696" r:id="rId666" xr:uid="{00000000-0004-0000-0100-000099020000}"/>
    <hyperlink ref="H697" r:id="rId667" xr:uid="{00000000-0004-0000-0100-00009A020000}"/>
    <hyperlink ref="H698" r:id="rId668" xr:uid="{00000000-0004-0000-0100-00009B020000}"/>
    <hyperlink ref="H699" r:id="rId669" xr:uid="{00000000-0004-0000-0100-00009C020000}"/>
    <hyperlink ref="H700" r:id="rId670" xr:uid="{00000000-0004-0000-0100-00009D020000}"/>
    <hyperlink ref="H701" r:id="rId671" xr:uid="{00000000-0004-0000-0100-00009E020000}"/>
    <hyperlink ref="H702" r:id="rId672" xr:uid="{00000000-0004-0000-0100-00009F020000}"/>
    <hyperlink ref="H703" r:id="rId673" xr:uid="{00000000-0004-0000-0100-0000A0020000}"/>
    <hyperlink ref="H704" r:id="rId674" xr:uid="{00000000-0004-0000-0100-0000A1020000}"/>
    <hyperlink ref="H705" r:id="rId675" xr:uid="{00000000-0004-0000-0100-0000A2020000}"/>
    <hyperlink ref="H706" r:id="rId676" xr:uid="{00000000-0004-0000-0100-0000A3020000}"/>
    <hyperlink ref="H707" r:id="rId677" xr:uid="{00000000-0004-0000-0100-0000A4020000}"/>
    <hyperlink ref="H708" r:id="rId678" xr:uid="{00000000-0004-0000-0100-0000A5020000}"/>
    <hyperlink ref="H709" r:id="rId679" xr:uid="{00000000-0004-0000-0100-0000A6020000}"/>
    <hyperlink ref="H710" r:id="rId680" xr:uid="{00000000-0004-0000-0100-0000A7020000}"/>
    <hyperlink ref="H711" r:id="rId681" xr:uid="{00000000-0004-0000-0100-0000A8020000}"/>
    <hyperlink ref="H712" r:id="rId682" xr:uid="{00000000-0004-0000-0100-0000A9020000}"/>
    <hyperlink ref="H713" r:id="rId683" xr:uid="{00000000-0004-0000-0100-0000AA020000}"/>
    <hyperlink ref="H714" r:id="rId684" xr:uid="{00000000-0004-0000-0100-0000AB020000}"/>
    <hyperlink ref="H715" r:id="rId685" xr:uid="{00000000-0004-0000-0100-0000AC020000}"/>
    <hyperlink ref="H716" r:id="rId686" xr:uid="{00000000-0004-0000-0100-0000AD020000}"/>
    <hyperlink ref="H717" r:id="rId687" xr:uid="{00000000-0004-0000-0100-0000AE020000}"/>
    <hyperlink ref="H718" r:id="rId688" xr:uid="{00000000-0004-0000-0100-0000AF020000}"/>
    <hyperlink ref="H719" r:id="rId689" xr:uid="{00000000-0004-0000-0100-0000B0020000}"/>
    <hyperlink ref="H720" r:id="rId690" xr:uid="{00000000-0004-0000-0100-0000B1020000}"/>
    <hyperlink ref="H721" r:id="rId691" xr:uid="{00000000-0004-0000-0100-0000B2020000}"/>
    <hyperlink ref="H722" r:id="rId692" xr:uid="{00000000-0004-0000-0100-0000B3020000}"/>
    <hyperlink ref="H723" r:id="rId693" xr:uid="{00000000-0004-0000-0100-0000B4020000}"/>
    <hyperlink ref="H724" r:id="rId694" xr:uid="{00000000-0004-0000-0100-0000B5020000}"/>
    <hyperlink ref="H725" r:id="rId695" xr:uid="{00000000-0004-0000-0100-0000B6020000}"/>
    <hyperlink ref="H726" r:id="rId696" xr:uid="{00000000-0004-0000-0100-0000B7020000}"/>
    <hyperlink ref="H727" r:id="rId697" xr:uid="{00000000-0004-0000-0100-0000B8020000}"/>
    <hyperlink ref="H728" r:id="rId698" xr:uid="{00000000-0004-0000-0100-0000B9020000}"/>
    <hyperlink ref="H729" r:id="rId699" xr:uid="{00000000-0004-0000-0100-0000BA020000}"/>
    <hyperlink ref="H730" r:id="rId700" xr:uid="{00000000-0004-0000-0100-0000BB020000}"/>
    <hyperlink ref="H731" r:id="rId701" xr:uid="{00000000-0004-0000-0100-0000BC020000}"/>
    <hyperlink ref="H732" r:id="rId702" xr:uid="{00000000-0004-0000-0100-0000BD020000}"/>
    <hyperlink ref="H733" r:id="rId703" xr:uid="{00000000-0004-0000-0100-0000BE020000}"/>
    <hyperlink ref="H734" r:id="rId704" xr:uid="{00000000-0004-0000-0100-0000BF020000}"/>
    <hyperlink ref="H735" r:id="rId705" xr:uid="{00000000-0004-0000-0100-0000C0020000}"/>
    <hyperlink ref="H736" r:id="rId706" xr:uid="{00000000-0004-0000-0100-0000C1020000}"/>
    <hyperlink ref="H737" r:id="rId707" xr:uid="{00000000-0004-0000-0100-0000C2020000}"/>
    <hyperlink ref="H738" r:id="rId708" xr:uid="{00000000-0004-0000-0100-0000C3020000}"/>
    <hyperlink ref="H739" r:id="rId709" xr:uid="{00000000-0004-0000-0100-0000C4020000}"/>
    <hyperlink ref="H740" r:id="rId710" xr:uid="{00000000-0004-0000-0100-0000C5020000}"/>
    <hyperlink ref="H741" r:id="rId711" xr:uid="{00000000-0004-0000-0100-0000C6020000}"/>
    <hyperlink ref="H742" r:id="rId712" xr:uid="{00000000-0004-0000-0100-0000C7020000}"/>
    <hyperlink ref="H743" r:id="rId713" xr:uid="{00000000-0004-0000-0100-0000C8020000}"/>
    <hyperlink ref="H744" r:id="rId714" xr:uid="{00000000-0004-0000-0100-0000C9020000}"/>
    <hyperlink ref="H745" r:id="rId715" xr:uid="{00000000-0004-0000-0100-0000CA020000}"/>
    <hyperlink ref="H746" r:id="rId716" xr:uid="{00000000-0004-0000-0100-0000CB020000}"/>
    <hyperlink ref="H747" r:id="rId717" xr:uid="{00000000-0004-0000-0100-0000CC020000}"/>
    <hyperlink ref="H748" r:id="rId718" xr:uid="{00000000-0004-0000-0100-0000CD020000}"/>
    <hyperlink ref="H749" r:id="rId719" xr:uid="{00000000-0004-0000-0100-0000CE020000}"/>
    <hyperlink ref="H750" r:id="rId720" xr:uid="{00000000-0004-0000-0100-0000CF020000}"/>
    <hyperlink ref="H751" r:id="rId721" xr:uid="{00000000-0004-0000-0100-0000D0020000}"/>
    <hyperlink ref="H752" r:id="rId722" xr:uid="{00000000-0004-0000-0100-0000D1020000}"/>
    <hyperlink ref="H753" r:id="rId723" xr:uid="{00000000-0004-0000-0100-0000D2020000}"/>
    <hyperlink ref="H754" r:id="rId724" xr:uid="{00000000-0004-0000-0100-0000D3020000}"/>
    <hyperlink ref="H755" r:id="rId725" xr:uid="{00000000-0004-0000-0100-0000D4020000}"/>
    <hyperlink ref="H756" r:id="rId726" xr:uid="{00000000-0004-0000-0100-0000D5020000}"/>
    <hyperlink ref="H757" r:id="rId727" xr:uid="{00000000-0004-0000-0100-0000D6020000}"/>
    <hyperlink ref="H758" r:id="rId728" xr:uid="{00000000-0004-0000-0100-0000D7020000}"/>
    <hyperlink ref="H759" r:id="rId729" xr:uid="{00000000-0004-0000-0100-0000D8020000}"/>
    <hyperlink ref="H760" r:id="rId730" xr:uid="{00000000-0004-0000-0100-0000D9020000}"/>
    <hyperlink ref="H764" r:id="rId731" xr:uid="{00000000-0004-0000-0100-0000DA020000}"/>
    <hyperlink ref="H765" r:id="rId732" xr:uid="{00000000-0004-0000-0100-0000DB020000}"/>
    <hyperlink ref="H766" r:id="rId733" xr:uid="{00000000-0004-0000-0100-0000DC020000}"/>
    <hyperlink ref="H767" r:id="rId734" xr:uid="{00000000-0004-0000-0100-0000DD020000}"/>
    <hyperlink ref="H768" r:id="rId735" xr:uid="{00000000-0004-0000-0100-0000DE020000}"/>
    <hyperlink ref="H769" r:id="rId736" xr:uid="{00000000-0004-0000-0100-0000DF020000}"/>
    <hyperlink ref="H770" r:id="rId737" xr:uid="{00000000-0004-0000-0100-0000E0020000}"/>
    <hyperlink ref="H771" r:id="rId738" xr:uid="{00000000-0004-0000-0100-0000E1020000}"/>
    <hyperlink ref="H772" r:id="rId739" xr:uid="{00000000-0004-0000-0100-0000E2020000}"/>
    <hyperlink ref="H773" r:id="rId740" xr:uid="{00000000-0004-0000-0100-0000E3020000}"/>
    <hyperlink ref="H774" r:id="rId741" xr:uid="{00000000-0004-0000-0100-0000E4020000}"/>
    <hyperlink ref="H775" r:id="rId742" xr:uid="{00000000-0004-0000-0100-0000E5020000}"/>
    <hyperlink ref="H776" r:id="rId743" xr:uid="{00000000-0004-0000-0100-0000E6020000}"/>
    <hyperlink ref="H777" r:id="rId744" xr:uid="{00000000-0004-0000-0100-0000E7020000}"/>
    <hyperlink ref="H778" r:id="rId745" xr:uid="{00000000-0004-0000-0100-0000E8020000}"/>
    <hyperlink ref="H779" r:id="rId746" xr:uid="{00000000-0004-0000-0100-0000E9020000}"/>
    <hyperlink ref="H780" r:id="rId747" xr:uid="{00000000-0004-0000-0100-0000EA020000}"/>
    <hyperlink ref="H781" r:id="rId748" xr:uid="{00000000-0004-0000-0100-0000EB020000}"/>
    <hyperlink ref="H782" r:id="rId749" xr:uid="{00000000-0004-0000-0100-0000EC020000}"/>
    <hyperlink ref="H783" r:id="rId750" xr:uid="{00000000-0004-0000-0100-0000ED020000}"/>
    <hyperlink ref="H784" r:id="rId751" xr:uid="{00000000-0004-0000-0100-0000EE020000}"/>
    <hyperlink ref="H785" r:id="rId752" xr:uid="{00000000-0004-0000-0100-0000EF020000}"/>
    <hyperlink ref="H788" r:id="rId753" xr:uid="{00000000-0004-0000-0100-0000F0020000}"/>
    <hyperlink ref="H789" r:id="rId754" xr:uid="{00000000-0004-0000-0100-0000F1020000}"/>
    <hyperlink ref="H790" r:id="rId755" xr:uid="{00000000-0004-0000-0100-0000F2020000}"/>
    <hyperlink ref="H791" r:id="rId756" xr:uid="{00000000-0004-0000-0100-0000F3020000}"/>
    <hyperlink ref="H792" r:id="rId757" xr:uid="{00000000-0004-0000-0100-0000F4020000}"/>
    <hyperlink ref="H797" r:id="rId758" xr:uid="{00000000-0004-0000-0100-0000F5020000}"/>
    <hyperlink ref="H798" r:id="rId759" xr:uid="{00000000-0004-0000-0100-0000F6020000}"/>
    <hyperlink ref="H799" r:id="rId760" xr:uid="{00000000-0004-0000-0100-0000F7020000}"/>
    <hyperlink ref="H800" r:id="rId761" xr:uid="{00000000-0004-0000-0100-0000F8020000}"/>
    <hyperlink ref="H801" r:id="rId762" xr:uid="{00000000-0004-0000-0100-0000F9020000}"/>
    <hyperlink ref="H802" r:id="rId763" xr:uid="{00000000-0004-0000-0100-0000FA020000}"/>
    <hyperlink ref="H803" r:id="rId764" xr:uid="{00000000-0004-0000-0100-0000FB020000}"/>
    <hyperlink ref="H804" r:id="rId765" xr:uid="{00000000-0004-0000-0100-0000FC020000}"/>
    <hyperlink ref="H805" r:id="rId766" xr:uid="{00000000-0004-0000-0100-0000FD020000}"/>
    <hyperlink ref="H806" r:id="rId767" xr:uid="{00000000-0004-0000-0100-0000FE020000}"/>
    <hyperlink ref="H807" r:id="rId768" xr:uid="{00000000-0004-0000-0100-0000FF020000}"/>
    <hyperlink ref="H808" r:id="rId769" xr:uid="{00000000-0004-0000-0100-000000030000}"/>
    <hyperlink ref="H809" r:id="rId770" xr:uid="{00000000-0004-0000-0100-000001030000}"/>
    <hyperlink ref="H810" r:id="rId771" xr:uid="{00000000-0004-0000-0100-000002030000}"/>
    <hyperlink ref="H811" r:id="rId772" xr:uid="{00000000-0004-0000-0100-000003030000}"/>
    <hyperlink ref="H812" r:id="rId773" xr:uid="{00000000-0004-0000-0100-000004030000}"/>
    <hyperlink ref="H813" r:id="rId774" xr:uid="{00000000-0004-0000-0100-000005030000}"/>
    <hyperlink ref="H814" r:id="rId775" xr:uid="{00000000-0004-0000-0100-000006030000}"/>
    <hyperlink ref="H815" r:id="rId776" xr:uid="{00000000-0004-0000-0100-000007030000}"/>
    <hyperlink ref="H816" r:id="rId777" xr:uid="{00000000-0004-0000-0100-000008030000}"/>
    <hyperlink ref="H817" r:id="rId778" xr:uid="{00000000-0004-0000-0100-000009030000}"/>
    <hyperlink ref="H818" r:id="rId779" xr:uid="{00000000-0004-0000-0100-00000A030000}"/>
    <hyperlink ref="H819" r:id="rId780" xr:uid="{00000000-0004-0000-0100-00000B030000}"/>
    <hyperlink ref="H820" r:id="rId781" xr:uid="{00000000-0004-0000-0100-00000C030000}"/>
    <hyperlink ref="H821" r:id="rId782" xr:uid="{00000000-0004-0000-0100-00000D030000}"/>
    <hyperlink ref="H822" r:id="rId783" xr:uid="{00000000-0004-0000-0100-00000E030000}"/>
    <hyperlink ref="H823" r:id="rId784" xr:uid="{00000000-0004-0000-0100-00000F030000}"/>
    <hyperlink ref="H824" r:id="rId785" xr:uid="{00000000-0004-0000-0100-000010030000}"/>
    <hyperlink ref="H825" r:id="rId786" xr:uid="{00000000-0004-0000-0100-000011030000}"/>
    <hyperlink ref="H826" r:id="rId787" xr:uid="{00000000-0004-0000-0100-000012030000}"/>
    <hyperlink ref="H827" r:id="rId788" xr:uid="{00000000-0004-0000-0100-000013030000}"/>
    <hyperlink ref="H828" r:id="rId789" xr:uid="{00000000-0004-0000-0100-000014030000}"/>
    <hyperlink ref="H829" r:id="rId790" xr:uid="{00000000-0004-0000-0100-000015030000}"/>
    <hyperlink ref="H830" r:id="rId791" xr:uid="{00000000-0004-0000-0100-000016030000}"/>
    <hyperlink ref="H831" r:id="rId792" xr:uid="{00000000-0004-0000-0100-000017030000}"/>
    <hyperlink ref="H832" r:id="rId793" xr:uid="{00000000-0004-0000-0100-000018030000}"/>
    <hyperlink ref="H833" r:id="rId794" xr:uid="{00000000-0004-0000-0100-000019030000}"/>
    <hyperlink ref="H834" r:id="rId795" xr:uid="{00000000-0004-0000-0100-00001A030000}"/>
    <hyperlink ref="H835" r:id="rId796" xr:uid="{00000000-0004-0000-0100-00001B030000}"/>
    <hyperlink ref="H836" r:id="rId797" xr:uid="{00000000-0004-0000-0100-00001C030000}"/>
    <hyperlink ref="H837" r:id="rId798" xr:uid="{00000000-0004-0000-0100-00001D030000}"/>
    <hyperlink ref="H838" r:id="rId799" xr:uid="{00000000-0004-0000-0100-00001E030000}"/>
    <hyperlink ref="H839" r:id="rId800" xr:uid="{00000000-0004-0000-0100-00001F030000}"/>
    <hyperlink ref="H840" r:id="rId801" xr:uid="{00000000-0004-0000-0100-000020030000}"/>
    <hyperlink ref="H841" r:id="rId802" xr:uid="{00000000-0004-0000-0100-000021030000}"/>
    <hyperlink ref="H842" r:id="rId803" xr:uid="{00000000-0004-0000-0100-000022030000}"/>
    <hyperlink ref="H843" r:id="rId804" xr:uid="{00000000-0004-0000-0100-000023030000}"/>
    <hyperlink ref="H844" r:id="rId805" xr:uid="{00000000-0004-0000-0100-000024030000}"/>
    <hyperlink ref="H845" r:id="rId806" xr:uid="{00000000-0004-0000-0100-000025030000}"/>
    <hyperlink ref="H846" r:id="rId807" xr:uid="{00000000-0004-0000-0100-000026030000}"/>
    <hyperlink ref="H847" r:id="rId808" xr:uid="{00000000-0004-0000-0100-000027030000}"/>
    <hyperlink ref="H848" r:id="rId809" xr:uid="{00000000-0004-0000-0100-000028030000}"/>
    <hyperlink ref="H849" r:id="rId810" xr:uid="{00000000-0004-0000-0100-000029030000}"/>
    <hyperlink ref="H850" r:id="rId811" xr:uid="{00000000-0004-0000-0100-00002A030000}"/>
    <hyperlink ref="H851" r:id="rId812" xr:uid="{00000000-0004-0000-0100-00002B030000}"/>
    <hyperlink ref="H852" r:id="rId813" xr:uid="{00000000-0004-0000-0100-00002C030000}"/>
    <hyperlink ref="H853" r:id="rId814" xr:uid="{00000000-0004-0000-0100-00002D030000}"/>
    <hyperlink ref="H854" r:id="rId815" xr:uid="{00000000-0004-0000-0100-00002E030000}"/>
    <hyperlink ref="H855" r:id="rId816" xr:uid="{00000000-0004-0000-0100-00002F030000}"/>
    <hyperlink ref="H856" r:id="rId817" xr:uid="{00000000-0004-0000-0100-000030030000}"/>
    <hyperlink ref="H857" r:id="rId818" xr:uid="{00000000-0004-0000-0100-000031030000}"/>
    <hyperlink ref="H858" r:id="rId819" xr:uid="{00000000-0004-0000-0100-000032030000}"/>
    <hyperlink ref="H859" r:id="rId820" xr:uid="{00000000-0004-0000-0100-000033030000}"/>
    <hyperlink ref="H860" r:id="rId821" xr:uid="{00000000-0004-0000-0100-000034030000}"/>
    <hyperlink ref="H861" r:id="rId822" xr:uid="{00000000-0004-0000-0100-000035030000}"/>
    <hyperlink ref="H862" r:id="rId823" xr:uid="{00000000-0004-0000-0100-000036030000}"/>
    <hyperlink ref="H863" r:id="rId824" xr:uid="{00000000-0004-0000-0100-000037030000}"/>
    <hyperlink ref="H864" r:id="rId825" xr:uid="{00000000-0004-0000-0100-000038030000}"/>
    <hyperlink ref="H865" r:id="rId826" xr:uid="{00000000-0004-0000-0100-000039030000}"/>
    <hyperlink ref="H866" r:id="rId827" xr:uid="{00000000-0004-0000-0100-00003A030000}"/>
    <hyperlink ref="H867" r:id="rId828" xr:uid="{00000000-0004-0000-0100-00003B030000}"/>
    <hyperlink ref="H868" r:id="rId829" xr:uid="{00000000-0004-0000-0100-00003C030000}"/>
    <hyperlink ref="H869" r:id="rId830" xr:uid="{00000000-0004-0000-0100-00003D030000}"/>
    <hyperlink ref="H870" r:id="rId831" xr:uid="{00000000-0004-0000-0100-00003E030000}"/>
    <hyperlink ref="H871" r:id="rId832" xr:uid="{00000000-0004-0000-0100-00003F030000}"/>
    <hyperlink ref="H872" r:id="rId833" xr:uid="{00000000-0004-0000-0100-000040030000}"/>
    <hyperlink ref="H873" r:id="rId834" xr:uid="{00000000-0004-0000-0100-000041030000}"/>
    <hyperlink ref="H874" r:id="rId835" xr:uid="{00000000-0004-0000-0100-000042030000}"/>
    <hyperlink ref="H875" r:id="rId836" xr:uid="{00000000-0004-0000-0100-000043030000}"/>
    <hyperlink ref="H876" r:id="rId837" xr:uid="{00000000-0004-0000-0100-000044030000}"/>
    <hyperlink ref="H877" r:id="rId838" xr:uid="{00000000-0004-0000-0100-000045030000}"/>
    <hyperlink ref="H878" r:id="rId839" xr:uid="{00000000-0004-0000-0100-000046030000}"/>
    <hyperlink ref="H879" r:id="rId840" xr:uid="{00000000-0004-0000-0100-000047030000}"/>
    <hyperlink ref="H880" r:id="rId841" xr:uid="{00000000-0004-0000-0100-000048030000}"/>
    <hyperlink ref="H881" r:id="rId842" xr:uid="{00000000-0004-0000-0100-000049030000}"/>
    <hyperlink ref="H882" r:id="rId843" xr:uid="{00000000-0004-0000-0100-00004A030000}"/>
    <hyperlink ref="H883" r:id="rId844" xr:uid="{00000000-0004-0000-0100-00004B030000}"/>
    <hyperlink ref="H884" r:id="rId845" xr:uid="{00000000-0004-0000-0100-00004C030000}"/>
    <hyperlink ref="H885" r:id="rId846" xr:uid="{00000000-0004-0000-0100-00004D030000}"/>
    <hyperlink ref="H886" r:id="rId847" xr:uid="{00000000-0004-0000-0100-00004E030000}"/>
    <hyperlink ref="H887" r:id="rId848" xr:uid="{00000000-0004-0000-0100-00004F030000}"/>
    <hyperlink ref="H888" r:id="rId849" xr:uid="{00000000-0004-0000-0100-000050030000}"/>
    <hyperlink ref="H889" r:id="rId850" xr:uid="{00000000-0004-0000-0100-000051030000}"/>
    <hyperlink ref="H890" r:id="rId851" xr:uid="{00000000-0004-0000-0100-000052030000}"/>
    <hyperlink ref="H891" r:id="rId852" xr:uid="{00000000-0004-0000-0100-000053030000}"/>
    <hyperlink ref="H892" r:id="rId853" xr:uid="{00000000-0004-0000-0100-000054030000}"/>
    <hyperlink ref="H893" r:id="rId854" xr:uid="{00000000-0004-0000-0100-000055030000}"/>
    <hyperlink ref="H894" r:id="rId855" xr:uid="{00000000-0004-0000-0100-000056030000}"/>
    <hyperlink ref="H895" r:id="rId856" xr:uid="{00000000-0004-0000-0100-000057030000}"/>
    <hyperlink ref="H896" r:id="rId857" xr:uid="{00000000-0004-0000-0100-000058030000}"/>
    <hyperlink ref="H897" r:id="rId858" xr:uid="{00000000-0004-0000-0100-000059030000}"/>
    <hyperlink ref="H898" r:id="rId859" xr:uid="{00000000-0004-0000-0100-00005A030000}"/>
    <hyperlink ref="H899" r:id="rId860" xr:uid="{00000000-0004-0000-0100-00005B030000}"/>
    <hyperlink ref="H900" r:id="rId861" xr:uid="{00000000-0004-0000-0100-00005C030000}"/>
    <hyperlink ref="H901" r:id="rId862" xr:uid="{00000000-0004-0000-0100-00005D030000}"/>
    <hyperlink ref="H902" r:id="rId863" xr:uid="{00000000-0004-0000-0100-00005E030000}"/>
    <hyperlink ref="H903" r:id="rId864" xr:uid="{00000000-0004-0000-0100-00005F030000}"/>
    <hyperlink ref="H904" r:id="rId865" xr:uid="{00000000-0004-0000-0100-000060030000}"/>
    <hyperlink ref="H905" r:id="rId866" xr:uid="{00000000-0004-0000-0100-000061030000}"/>
    <hyperlink ref="H906" r:id="rId867" xr:uid="{00000000-0004-0000-0100-000062030000}"/>
    <hyperlink ref="H907" r:id="rId868" xr:uid="{00000000-0004-0000-0100-000063030000}"/>
    <hyperlink ref="H908" r:id="rId869" xr:uid="{00000000-0004-0000-0100-000064030000}"/>
    <hyperlink ref="H909" r:id="rId870" xr:uid="{00000000-0004-0000-0100-000065030000}"/>
    <hyperlink ref="H910" r:id="rId871" xr:uid="{00000000-0004-0000-0100-000066030000}"/>
    <hyperlink ref="H911" r:id="rId872" xr:uid="{00000000-0004-0000-0100-000067030000}"/>
    <hyperlink ref="H912" r:id="rId873" xr:uid="{00000000-0004-0000-0100-000068030000}"/>
    <hyperlink ref="H913" r:id="rId874" xr:uid="{00000000-0004-0000-0100-000069030000}"/>
    <hyperlink ref="H914" r:id="rId875" xr:uid="{00000000-0004-0000-0100-00006A030000}"/>
    <hyperlink ref="H915" r:id="rId876" xr:uid="{00000000-0004-0000-0100-00006B030000}"/>
    <hyperlink ref="H916" r:id="rId877" xr:uid="{00000000-0004-0000-0100-00006C030000}"/>
    <hyperlink ref="H917" r:id="rId878" xr:uid="{00000000-0004-0000-0100-00006D030000}"/>
    <hyperlink ref="H918" r:id="rId879" xr:uid="{00000000-0004-0000-0100-00006E030000}"/>
    <hyperlink ref="H919" r:id="rId880" xr:uid="{00000000-0004-0000-0100-00006F030000}"/>
    <hyperlink ref="H920" r:id="rId881" xr:uid="{00000000-0004-0000-0100-000070030000}"/>
    <hyperlink ref="H921" r:id="rId882" xr:uid="{00000000-0004-0000-0100-000071030000}"/>
    <hyperlink ref="H922" r:id="rId883" xr:uid="{00000000-0004-0000-0100-000072030000}"/>
    <hyperlink ref="H923" r:id="rId884" xr:uid="{00000000-0004-0000-0100-000073030000}"/>
    <hyperlink ref="H924" r:id="rId885" xr:uid="{00000000-0004-0000-0100-000074030000}"/>
    <hyperlink ref="H925" r:id="rId886" xr:uid="{00000000-0004-0000-0100-000075030000}"/>
    <hyperlink ref="H926" r:id="rId887" xr:uid="{00000000-0004-0000-0100-000076030000}"/>
    <hyperlink ref="H927" r:id="rId888" xr:uid="{00000000-0004-0000-0100-000077030000}"/>
    <hyperlink ref="H928" r:id="rId889" xr:uid="{00000000-0004-0000-0100-000078030000}"/>
    <hyperlink ref="H929" r:id="rId890" xr:uid="{00000000-0004-0000-0100-000079030000}"/>
    <hyperlink ref="H930" r:id="rId891" xr:uid="{00000000-0004-0000-0100-00007A030000}"/>
    <hyperlink ref="H931" r:id="rId892" xr:uid="{00000000-0004-0000-0100-00007B030000}"/>
    <hyperlink ref="H932" r:id="rId893" xr:uid="{00000000-0004-0000-0100-00007C030000}"/>
    <hyperlink ref="H933" r:id="rId894" xr:uid="{00000000-0004-0000-0100-00007D030000}"/>
    <hyperlink ref="H934" r:id="rId895" xr:uid="{00000000-0004-0000-0100-00007E030000}"/>
    <hyperlink ref="H935" r:id="rId896" xr:uid="{00000000-0004-0000-0100-00007F030000}"/>
    <hyperlink ref="H936" r:id="rId897" xr:uid="{00000000-0004-0000-0100-000080030000}"/>
    <hyperlink ref="H937" r:id="rId898" xr:uid="{00000000-0004-0000-0100-000081030000}"/>
    <hyperlink ref="H938" r:id="rId899" xr:uid="{00000000-0004-0000-0100-000082030000}"/>
    <hyperlink ref="H939" r:id="rId900" xr:uid="{00000000-0004-0000-0100-000083030000}"/>
    <hyperlink ref="H940" r:id="rId901" xr:uid="{00000000-0004-0000-0100-000084030000}"/>
    <hyperlink ref="H941" r:id="rId902" xr:uid="{00000000-0004-0000-0100-000085030000}"/>
    <hyperlink ref="H942" r:id="rId903" xr:uid="{00000000-0004-0000-0100-000086030000}"/>
    <hyperlink ref="H943" r:id="rId904" xr:uid="{00000000-0004-0000-0100-000087030000}"/>
    <hyperlink ref="H944" r:id="rId905" xr:uid="{00000000-0004-0000-0100-000088030000}"/>
    <hyperlink ref="H945" r:id="rId906" xr:uid="{00000000-0004-0000-0100-000089030000}"/>
    <hyperlink ref="H946" r:id="rId907" xr:uid="{00000000-0004-0000-0100-00008A030000}"/>
    <hyperlink ref="H947" r:id="rId908" xr:uid="{00000000-0004-0000-0100-00008B030000}"/>
    <hyperlink ref="H948" r:id="rId909" xr:uid="{00000000-0004-0000-0100-00008C030000}"/>
    <hyperlink ref="H949" r:id="rId910" xr:uid="{00000000-0004-0000-0100-00008D030000}"/>
    <hyperlink ref="H950" r:id="rId911" xr:uid="{00000000-0004-0000-0100-00008E030000}"/>
    <hyperlink ref="H951" r:id="rId912" xr:uid="{00000000-0004-0000-0100-00008F030000}"/>
    <hyperlink ref="H952" r:id="rId913" xr:uid="{00000000-0004-0000-0100-000090030000}"/>
    <hyperlink ref="H953" r:id="rId914" xr:uid="{00000000-0004-0000-0100-000091030000}"/>
    <hyperlink ref="H954" r:id="rId915" xr:uid="{00000000-0004-0000-0100-000092030000}"/>
    <hyperlink ref="H955" r:id="rId916" xr:uid="{00000000-0004-0000-0100-000093030000}"/>
    <hyperlink ref="H956" r:id="rId917" xr:uid="{00000000-0004-0000-0100-000094030000}"/>
    <hyperlink ref="H957" r:id="rId918" xr:uid="{00000000-0004-0000-0100-000095030000}"/>
    <hyperlink ref="H958" r:id="rId919" xr:uid="{00000000-0004-0000-0100-000096030000}"/>
    <hyperlink ref="H959" r:id="rId920" xr:uid="{00000000-0004-0000-0100-000097030000}"/>
    <hyperlink ref="H960" r:id="rId921" xr:uid="{00000000-0004-0000-0100-000098030000}"/>
    <hyperlink ref="H961" r:id="rId922" xr:uid="{00000000-0004-0000-0100-000099030000}"/>
    <hyperlink ref="H962" r:id="rId923" xr:uid="{00000000-0004-0000-0100-00009A030000}"/>
    <hyperlink ref="H963" r:id="rId924" xr:uid="{00000000-0004-0000-0100-00009B030000}"/>
    <hyperlink ref="H964" r:id="rId925" xr:uid="{00000000-0004-0000-0100-00009C030000}"/>
    <hyperlink ref="H965" r:id="rId926" xr:uid="{00000000-0004-0000-0100-00009D030000}"/>
    <hyperlink ref="H966" r:id="rId927" xr:uid="{00000000-0004-0000-0100-00009E030000}"/>
    <hyperlink ref="H967" r:id="rId928" xr:uid="{00000000-0004-0000-0100-00009F030000}"/>
    <hyperlink ref="H968" r:id="rId929" xr:uid="{00000000-0004-0000-0100-0000A0030000}"/>
    <hyperlink ref="H969" r:id="rId930" xr:uid="{00000000-0004-0000-0100-0000A1030000}"/>
    <hyperlink ref="H970" r:id="rId931" xr:uid="{00000000-0004-0000-0100-0000A2030000}"/>
    <hyperlink ref="H971" r:id="rId932" xr:uid="{00000000-0004-0000-0100-0000A3030000}"/>
    <hyperlink ref="H972" r:id="rId933" xr:uid="{00000000-0004-0000-0100-0000A4030000}"/>
    <hyperlink ref="H973" r:id="rId934" xr:uid="{00000000-0004-0000-0100-0000A5030000}"/>
    <hyperlink ref="H974" r:id="rId935" xr:uid="{00000000-0004-0000-0100-0000A6030000}"/>
    <hyperlink ref="H975" r:id="rId936" xr:uid="{00000000-0004-0000-0100-0000A7030000}"/>
    <hyperlink ref="H976" r:id="rId937" xr:uid="{00000000-0004-0000-0100-0000A8030000}"/>
    <hyperlink ref="H977" r:id="rId938" xr:uid="{00000000-0004-0000-0100-0000A9030000}"/>
    <hyperlink ref="H978" r:id="rId939" xr:uid="{00000000-0004-0000-0100-0000AA030000}"/>
    <hyperlink ref="H979" r:id="rId940" xr:uid="{00000000-0004-0000-0100-0000AB030000}"/>
    <hyperlink ref="H980" r:id="rId941" xr:uid="{00000000-0004-0000-0100-0000AC030000}"/>
    <hyperlink ref="H981" r:id="rId942" xr:uid="{00000000-0004-0000-0100-0000AD030000}"/>
    <hyperlink ref="H982" r:id="rId943" xr:uid="{00000000-0004-0000-0100-0000AE030000}"/>
    <hyperlink ref="H983" r:id="rId944" xr:uid="{00000000-0004-0000-0100-0000AF030000}"/>
    <hyperlink ref="H984" r:id="rId945" xr:uid="{00000000-0004-0000-0100-0000B0030000}"/>
    <hyperlink ref="H985" r:id="rId946" xr:uid="{00000000-0004-0000-0100-0000B1030000}"/>
    <hyperlink ref="H986" r:id="rId947" xr:uid="{00000000-0004-0000-0100-0000B2030000}"/>
    <hyperlink ref="H987" r:id="rId948" xr:uid="{00000000-0004-0000-0100-0000B3030000}"/>
    <hyperlink ref="H988" r:id="rId949" xr:uid="{00000000-0004-0000-0100-0000B4030000}"/>
    <hyperlink ref="H989" r:id="rId950" xr:uid="{00000000-0004-0000-0100-0000B5030000}"/>
    <hyperlink ref="H990" r:id="rId951" xr:uid="{00000000-0004-0000-0100-0000B6030000}"/>
    <hyperlink ref="H991" r:id="rId952" xr:uid="{00000000-0004-0000-0100-0000B7030000}"/>
    <hyperlink ref="H992" r:id="rId953" xr:uid="{00000000-0004-0000-0100-0000B8030000}"/>
    <hyperlink ref="H993" r:id="rId954" xr:uid="{00000000-0004-0000-0100-0000B9030000}"/>
    <hyperlink ref="H994" r:id="rId955" xr:uid="{00000000-0004-0000-0100-0000BA030000}"/>
    <hyperlink ref="H995" r:id="rId956" xr:uid="{00000000-0004-0000-0100-0000BB030000}"/>
    <hyperlink ref="H996" r:id="rId957" xr:uid="{00000000-0004-0000-0100-0000BC030000}"/>
    <hyperlink ref="H997" r:id="rId958" xr:uid="{00000000-0004-0000-0100-0000BD030000}"/>
    <hyperlink ref="H998" r:id="rId959" xr:uid="{00000000-0004-0000-0100-0000BE030000}"/>
    <hyperlink ref="H999" r:id="rId960" xr:uid="{00000000-0004-0000-0100-0000BF030000}"/>
    <hyperlink ref="H1000" r:id="rId961" xr:uid="{00000000-0004-0000-0100-0000C0030000}"/>
    <hyperlink ref="H1001" r:id="rId962" xr:uid="{00000000-0004-0000-0100-0000C1030000}"/>
    <hyperlink ref="H1002" r:id="rId963" xr:uid="{00000000-0004-0000-0100-0000C2030000}"/>
    <hyperlink ref="H1003" r:id="rId964" xr:uid="{00000000-0004-0000-0100-0000C3030000}"/>
    <hyperlink ref="H1004" r:id="rId965" xr:uid="{00000000-0004-0000-0100-0000C4030000}"/>
    <hyperlink ref="H1005" r:id="rId966" xr:uid="{00000000-0004-0000-0100-0000C5030000}"/>
    <hyperlink ref="H1006" r:id="rId967" xr:uid="{00000000-0004-0000-0100-0000C6030000}"/>
    <hyperlink ref="H1007" r:id="rId968" xr:uid="{00000000-0004-0000-0100-0000C7030000}"/>
    <hyperlink ref="H1008" r:id="rId969" xr:uid="{00000000-0004-0000-0100-0000C8030000}"/>
    <hyperlink ref="H1009" r:id="rId970" xr:uid="{00000000-0004-0000-0100-0000C9030000}"/>
    <hyperlink ref="H1010" r:id="rId971" xr:uid="{00000000-0004-0000-0100-0000CA030000}"/>
    <hyperlink ref="H1011" r:id="rId972" xr:uid="{00000000-0004-0000-0100-0000CB030000}"/>
    <hyperlink ref="H1012" r:id="rId973" xr:uid="{00000000-0004-0000-0100-0000CC030000}"/>
    <hyperlink ref="H1013" r:id="rId974" xr:uid="{00000000-0004-0000-0100-0000CD030000}"/>
    <hyperlink ref="H1014" r:id="rId975" xr:uid="{00000000-0004-0000-0100-0000CE030000}"/>
    <hyperlink ref="H1015" r:id="rId976" xr:uid="{00000000-0004-0000-0100-0000CF030000}"/>
    <hyperlink ref="H1016" r:id="rId977" xr:uid="{00000000-0004-0000-0100-0000D0030000}"/>
    <hyperlink ref="H1017" r:id="rId978" xr:uid="{00000000-0004-0000-0100-0000D1030000}"/>
    <hyperlink ref="H1018" r:id="rId979" xr:uid="{00000000-0004-0000-0100-0000D2030000}"/>
    <hyperlink ref="H1019" r:id="rId980" xr:uid="{00000000-0004-0000-0100-0000D3030000}"/>
    <hyperlink ref="H1020" r:id="rId981" xr:uid="{00000000-0004-0000-0100-0000D4030000}"/>
    <hyperlink ref="H1021" r:id="rId982" xr:uid="{00000000-0004-0000-0100-0000D5030000}"/>
    <hyperlink ref="H1022" r:id="rId983" xr:uid="{00000000-0004-0000-0100-0000D6030000}"/>
    <hyperlink ref="H1023" r:id="rId984" xr:uid="{00000000-0004-0000-0100-0000D7030000}"/>
    <hyperlink ref="H1024" r:id="rId985" xr:uid="{00000000-0004-0000-0100-0000D8030000}"/>
    <hyperlink ref="H1025" r:id="rId986" xr:uid="{00000000-0004-0000-0100-0000D9030000}"/>
    <hyperlink ref="H1026" r:id="rId987" xr:uid="{00000000-0004-0000-0100-0000DA030000}"/>
    <hyperlink ref="H1027" r:id="rId988" xr:uid="{00000000-0004-0000-0100-0000DB030000}"/>
    <hyperlink ref="H1028" r:id="rId989" xr:uid="{00000000-0004-0000-0100-0000DC030000}"/>
    <hyperlink ref="H1029" r:id="rId990" xr:uid="{00000000-0004-0000-0100-0000DD030000}"/>
    <hyperlink ref="H1030" r:id="rId991" xr:uid="{00000000-0004-0000-0100-0000DE030000}"/>
    <hyperlink ref="H1031" r:id="rId992" xr:uid="{00000000-0004-0000-0100-0000DF030000}"/>
    <hyperlink ref="H1032" r:id="rId993" xr:uid="{00000000-0004-0000-0100-0000E0030000}"/>
    <hyperlink ref="H1033" r:id="rId994" xr:uid="{00000000-0004-0000-0100-0000E1030000}"/>
    <hyperlink ref="H1034" r:id="rId995" xr:uid="{00000000-0004-0000-0100-0000E2030000}"/>
    <hyperlink ref="H1035" r:id="rId996" xr:uid="{00000000-0004-0000-0100-0000E3030000}"/>
    <hyperlink ref="H1036" r:id="rId997" xr:uid="{00000000-0004-0000-0100-0000E4030000}"/>
    <hyperlink ref="H1037" r:id="rId998" xr:uid="{00000000-0004-0000-0100-0000E5030000}"/>
    <hyperlink ref="H1038" r:id="rId999" xr:uid="{00000000-0004-0000-0100-0000E6030000}"/>
    <hyperlink ref="H1039" r:id="rId1000" xr:uid="{00000000-0004-0000-0100-0000E7030000}"/>
    <hyperlink ref="H1040" r:id="rId1001" xr:uid="{00000000-0004-0000-0100-0000E8030000}"/>
    <hyperlink ref="H1041" r:id="rId1002" xr:uid="{00000000-0004-0000-0100-0000E9030000}"/>
    <hyperlink ref="H1042" r:id="rId1003" xr:uid="{00000000-0004-0000-0100-0000EA030000}"/>
    <hyperlink ref="H1043" r:id="rId1004" xr:uid="{00000000-0004-0000-0100-0000EB030000}"/>
    <hyperlink ref="H1044" r:id="rId1005" xr:uid="{00000000-0004-0000-0100-0000EC030000}"/>
    <hyperlink ref="H1045" r:id="rId1006" xr:uid="{00000000-0004-0000-0100-0000ED030000}"/>
    <hyperlink ref="H1046" r:id="rId1007" xr:uid="{00000000-0004-0000-0100-0000EE030000}"/>
    <hyperlink ref="H1048" r:id="rId1008" xr:uid="{00000000-0004-0000-0100-0000EF030000}"/>
    <hyperlink ref="H1049" r:id="rId1009" xr:uid="{00000000-0004-0000-0100-0000F0030000}"/>
    <hyperlink ref="H1050" r:id="rId1010" xr:uid="{00000000-0004-0000-0100-0000F1030000}"/>
    <hyperlink ref="H1051" r:id="rId1011" xr:uid="{00000000-0004-0000-0100-0000F2030000}"/>
    <hyperlink ref="H1052" r:id="rId1012" xr:uid="{00000000-0004-0000-0100-0000F3030000}"/>
    <hyperlink ref="H1053" r:id="rId1013" xr:uid="{00000000-0004-0000-0100-0000F4030000}"/>
    <hyperlink ref="H1054" r:id="rId1014" xr:uid="{00000000-0004-0000-0100-0000F5030000}"/>
    <hyperlink ref="H1055" r:id="rId1015" xr:uid="{00000000-0004-0000-0100-0000F6030000}"/>
    <hyperlink ref="H1056" r:id="rId1016" xr:uid="{00000000-0004-0000-0100-0000F7030000}"/>
    <hyperlink ref="H1057" r:id="rId1017" xr:uid="{00000000-0004-0000-0100-0000F8030000}"/>
    <hyperlink ref="H1058" r:id="rId1018" xr:uid="{00000000-0004-0000-0100-0000F9030000}"/>
    <hyperlink ref="H1059" r:id="rId1019" xr:uid="{00000000-0004-0000-0100-0000FA030000}"/>
    <hyperlink ref="H1060" r:id="rId1020" xr:uid="{00000000-0004-0000-0100-0000FB030000}"/>
    <hyperlink ref="H1061" r:id="rId1021" xr:uid="{00000000-0004-0000-0100-0000FC030000}"/>
    <hyperlink ref="H1062" r:id="rId1022" xr:uid="{00000000-0004-0000-0100-0000FD030000}"/>
    <hyperlink ref="H1063" r:id="rId1023" xr:uid="{00000000-0004-0000-0100-0000FE030000}"/>
    <hyperlink ref="H1064" r:id="rId1024" xr:uid="{00000000-0004-0000-0100-0000FF030000}"/>
    <hyperlink ref="H1065" r:id="rId1025" xr:uid="{00000000-0004-0000-0100-000000040000}"/>
    <hyperlink ref="H1066" r:id="rId1026" xr:uid="{00000000-0004-0000-0100-000001040000}"/>
    <hyperlink ref="H1067" r:id="rId1027" xr:uid="{00000000-0004-0000-0100-000002040000}"/>
    <hyperlink ref="H1068" r:id="rId1028" xr:uid="{00000000-0004-0000-0100-000003040000}"/>
    <hyperlink ref="H1069" r:id="rId1029" xr:uid="{00000000-0004-0000-0100-000004040000}"/>
    <hyperlink ref="H1070" r:id="rId1030" xr:uid="{00000000-0004-0000-0100-000005040000}"/>
    <hyperlink ref="H1071" r:id="rId1031" xr:uid="{00000000-0004-0000-0100-000006040000}"/>
    <hyperlink ref="H1072" r:id="rId1032" xr:uid="{00000000-0004-0000-0100-000007040000}"/>
    <hyperlink ref="H1073" r:id="rId1033" xr:uid="{00000000-0004-0000-0100-000008040000}"/>
    <hyperlink ref="H1074" r:id="rId1034" xr:uid="{00000000-0004-0000-0100-000009040000}"/>
    <hyperlink ref="H1075" r:id="rId1035" xr:uid="{00000000-0004-0000-0100-00000A040000}"/>
    <hyperlink ref="H1080" r:id="rId1036" xr:uid="{00000000-0004-0000-0100-00000B040000}"/>
    <hyperlink ref="H1081" r:id="rId1037" xr:uid="{00000000-0004-0000-0100-00000C040000}"/>
    <hyperlink ref="H1082" r:id="rId1038" xr:uid="{00000000-0004-0000-0100-00000D040000}"/>
    <hyperlink ref="H1083" r:id="rId1039" xr:uid="{00000000-0004-0000-0100-00000E040000}"/>
    <hyperlink ref="H1084" r:id="rId1040" xr:uid="{00000000-0004-0000-0100-00000F040000}"/>
    <hyperlink ref="H1085" r:id="rId1041" xr:uid="{00000000-0004-0000-0100-000010040000}"/>
    <hyperlink ref="H1086" r:id="rId1042" xr:uid="{00000000-0004-0000-0100-000011040000}"/>
    <hyperlink ref="H1087" r:id="rId1043" xr:uid="{00000000-0004-0000-0100-000012040000}"/>
    <hyperlink ref="H1088" r:id="rId1044" xr:uid="{00000000-0004-0000-0100-000013040000}"/>
    <hyperlink ref="H1089" r:id="rId1045" xr:uid="{00000000-0004-0000-0100-000014040000}"/>
    <hyperlink ref="H1090" r:id="rId1046" xr:uid="{00000000-0004-0000-0100-000015040000}"/>
    <hyperlink ref="H1091" r:id="rId1047" xr:uid="{00000000-0004-0000-0100-000016040000}"/>
    <hyperlink ref="H1092" r:id="rId1048" xr:uid="{00000000-0004-0000-0100-000017040000}"/>
    <hyperlink ref="H1093" r:id="rId1049" xr:uid="{00000000-0004-0000-0100-000018040000}"/>
    <hyperlink ref="H1094" r:id="rId1050" xr:uid="{00000000-0004-0000-0100-000019040000}"/>
    <hyperlink ref="H1095" r:id="rId1051" xr:uid="{00000000-0004-0000-0100-00001A040000}"/>
    <hyperlink ref="H1096" r:id="rId1052" xr:uid="{00000000-0004-0000-0100-00001B040000}"/>
    <hyperlink ref="H1097" r:id="rId1053" xr:uid="{00000000-0004-0000-0100-00001C040000}"/>
    <hyperlink ref="H1098" r:id="rId1054" xr:uid="{00000000-0004-0000-0100-00001D040000}"/>
    <hyperlink ref="H1099" r:id="rId1055" xr:uid="{00000000-0004-0000-0100-00001E040000}"/>
    <hyperlink ref="H1100" r:id="rId1056" xr:uid="{00000000-0004-0000-0100-00001F040000}"/>
    <hyperlink ref="H1101" r:id="rId1057" xr:uid="{00000000-0004-0000-0100-000020040000}"/>
    <hyperlink ref="H1102" r:id="rId1058" xr:uid="{00000000-0004-0000-0100-000021040000}"/>
    <hyperlink ref="H1103" r:id="rId1059" xr:uid="{00000000-0004-0000-0100-000022040000}"/>
    <hyperlink ref="H1104" r:id="rId1060" xr:uid="{00000000-0004-0000-0100-000023040000}"/>
    <hyperlink ref="H1105" r:id="rId1061" xr:uid="{00000000-0004-0000-0100-000024040000}"/>
    <hyperlink ref="H1106" r:id="rId1062" xr:uid="{00000000-0004-0000-0100-000025040000}"/>
    <hyperlink ref="H1107" r:id="rId1063" xr:uid="{00000000-0004-0000-0100-000026040000}"/>
    <hyperlink ref="H1108" r:id="rId1064" xr:uid="{00000000-0004-0000-0100-000027040000}"/>
    <hyperlink ref="H1113" r:id="rId1065" xr:uid="{00000000-0004-0000-0100-000028040000}"/>
    <hyperlink ref="H1114" r:id="rId1066" xr:uid="{00000000-0004-0000-0100-000029040000}"/>
    <hyperlink ref="H1260" r:id="rId1067" xr:uid="{00000000-0004-0000-0100-00002A040000}"/>
    <hyperlink ref="H1261" r:id="rId1068" xr:uid="{00000000-0004-0000-0100-00002B040000}"/>
    <hyperlink ref="H1262" r:id="rId1069" xr:uid="{00000000-0004-0000-0100-00002C040000}"/>
    <hyperlink ref="H1263" r:id="rId1070" xr:uid="{00000000-0004-0000-0100-00002D040000}"/>
    <hyperlink ref="H1264" r:id="rId1071" xr:uid="{00000000-0004-0000-0100-00002E040000}"/>
    <hyperlink ref="H1265" r:id="rId1072" xr:uid="{00000000-0004-0000-0100-00002F040000}"/>
    <hyperlink ref="H1266" r:id="rId1073" xr:uid="{00000000-0004-0000-0100-000030040000}"/>
    <hyperlink ref="H1267" r:id="rId1074" xr:uid="{00000000-0004-0000-0100-000031040000}"/>
    <hyperlink ref="H1268" r:id="rId1075" xr:uid="{00000000-0004-0000-0100-000032040000}"/>
    <hyperlink ref="H1269" r:id="rId1076" xr:uid="{00000000-0004-0000-0100-000033040000}"/>
    <hyperlink ref="H1270" r:id="rId1077" xr:uid="{00000000-0004-0000-0100-000034040000}"/>
    <hyperlink ref="H1271" r:id="rId1078" xr:uid="{00000000-0004-0000-0100-000035040000}"/>
    <hyperlink ref="H1272" r:id="rId1079" xr:uid="{00000000-0004-0000-0100-000036040000}"/>
    <hyperlink ref="H1273" r:id="rId1080" xr:uid="{00000000-0004-0000-0100-000037040000}"/>
    <hyperlink ref="H1274" r:id="rId1081" xr:uid="{00000000-0004-0000-0100-000038040000}"/>
    <hyperlink ref="H1275" r:id="rId1082" xr:uid="{00000000-0004-0000-0100-000039040000}"/>
    <hyperlink ref="H1276" r:id="rId1083" xr:uid="{00000000-0004-0000-0100-00003A040000}"/>
    <hyperlink ref="H1277" r:id="rId1084" xr:uid="{00000000-0004-0000-0100-00003B040000}"/>
    <hyperlink ref="H1278" r:id="rId1085" xr:uid="{00000000-0004-0000-0100-00003C040000}"/>
    <hyperlink ref="H1279" r:id="rId1086" xr:uid="{00000000-0004-0000-0100-00003D040000}"/>
    <hyperlink ref="H1280" r:id="rId1087" xr:uid="{00000000-0004-0000-0100-00003E040000}"/>
    <hyperlink ref="H1281" r:id="rId1088" xr:uid="{00000000-0004-0000-0100-00003F040000}"/>
    <hyperlink ref="H1282" r:id="rId1089" xr:uid="{00000000-0004-0000-0100-000040040000}"/>
    <hyperlink ref="H1283" r:id="rId1090" xr:uid="{00000000-0004-0000-0100-000041040000}"/>
    <hyperlink ref="H1284" r:id="rId1091" xr:uid="{00000000-0004-0000-0100-000042040000}"/>
    <hyperlink ref="H1285" r:id="rId1092" xr:uid="{00000000-0004-0000-0100-000043040000}"/>
    <hyperlink ref="H1286" r:id="rId1093" xr:uid="{00000000-0004-0000-0100-000044040000}"/>
    <hyperlink ref="H1287" r:id="rId1094" xr:uid="{00000000-0004-0000-0100-000045040000}"/>
    <hyperlink ref="H1288" r:id="rId1095" xr:uid="{00000000-0004-0000-0100-000046040000}"/>
    <hyperlink ref="H1289" r:id="rId1096" xr:uid="{00000000-0004-0000-0100-000047040000}"/>
    <hyperlink ref="H1290" r:id="rId1097" xr:uid="{00000000-0004-0000-0100-000048040000}"/>
    <hyperlink ref="H1291" r:id="rId1098" xr:uid="{00000000-0004-0000-0100-000049040000}"/>
    <hyperlink ref="H1292" r:id="rId1099" xr:uid="{00000000-0004-0000-0100-00004A040000}"/>
    <hyperlink ref="H1293" r:id="rId1100" xr:uid="{00000000-0004-0000-0100-00004B040000}"/>
    <hyperlink ref="H1294" r:id="rId1101" xr:uid="{00000000-0004-0000-0100-00004C040000}"/>
    <hyperlink ref="H1295" r:id="rId1102" xr:uid="{00000000-0004-0000-0100-00004D040000}"/>
    <hyperlink ref="H1296" r:id="rId1103" xr:uid="{00000000-0004-0000-0100-00004E040000}"/>
    <hyperlink ref="H1297" r:id="rId1104" xr:uid="{00000000-0004-0000-0100-00004F040000}"/>
    <hyperlink ref="H1298" r:id="rId1105" xr:uid="{00000000-0004-0000-0100-000050040000}"/>
    <hyperlink ref="H1299" r:id="rId1106" xr:uid="{00000000-0004-0000-0100-000051040000}"/>
    <hyperlink ref="H1300" r:id="rId1107" xr:uid="{00000000-0004-0000-0100-000052040000}"/>
    <hyperlink ref="H1301" r:id="rId1108" xr:uid="{00000000-0004-0000-0100-000053040000}"/>
    <hyperlink ref="H1302" r:id="rId1109" xr:uid="{00000000-0004-0000-0100-000054040000}"/>
    <hyperlink ref="H1303" r:id="rId1110" xr:uid="{00000000-0004-0000-0100-000055040000}"/>
    <hyperlink ref="H1304" r:id="rId1111" xr:uid="{00000000-0004-0000-0100-000056040000}"/>
    <hyperlink ref="H1305" r:id="rId1112" xr:uid="{00000000-0004-0000-0100-000057040000}"/>
    <hyperlink ref="H1306" r:id="rId1113" xr:uid="{00000000-0004-0000-0100-000058040000}"/>
    <hyperlink ref="H1307" r:id="rId1114" xr:uid="{00000000-0004-0000-0100-000059040000}"/>
    <hyperlink ref="H1308" r:id="rId1115" xr:uid="{00000000-0004-0000-0100-00005A040000}"/>
    <hyperlink ref="H1309" r:id="rId1116" xr:uid="{00000000-0004-0000-0100-00005B040000}"/>
    <hyperlink ref="H1310" r:id="rId1117" xr:uid="{00000000-0004-0000-0100-00005C040000}"/>
    <hyperlink ref="H1311" r:id="rId1118" xr:uid="{00000000-0004-0000-0100-00005D040000}"/>
    <hyperlink ref="H1312" r:id="rId1119" xr:uid="{00000000-0004-0000-0100-00005E040000}"/>
    <hyperlink ref="H1313" r:id="rId1120" xr:uid="{00000000-0004-0000-0100-00005F040000}"/>
    <hyperlink ref="H1314" r:id="rId1121" xr:uid="{00000000-0004-0000-0100-000060040000}"/>
    <hyperlink ref="H1315" r:id="rId1122" xr:uid="{00000000-0004-0000-0100-000061040000}"/>
    <hyperlink ref="H1316" r:id="rId1123" xr:uid="{00000000-0004-0000-0100-000062040000}"/>
    <hyperlink ref="H1317" r:id="rId1124" xr:uid="{00000000-0004-0000-0100-000063040000}"/>
    <hyperlink ref="H1318" r:id="rId1125" xr:uid="{00000000-0004-0000-0100-000064040000}"/>
    <hyperlink ref="H1319" r:id="rId1126" xr:uid="{00000000-0004-0000-0100-000065040000}"/>
    <hyperlink ref="H1320" r:id="rId1127" xr:uid="{00000000-0004-0000-0100-000066040000}"/>
    <hyperlink ref="H1321" r:id="rId1128" xr:uid="{00000000-0004-0000-0100-000067040000}"/>
    <hyperlink ref="H1322" r:id="rId1129" xr:uid="{00000000-0004-0000-0100-000068040000}"/>
    <hyperlink ref="H1323" r:id="rId1130" xr:uid="{00000000-0004-0000-0100-000069040000}"/>
    <hyperlink ref="H1324" r:id="rId1131" xr:uid="{00000000-0004-0000-0100-00006A040000}"/>
    <hyperlink ref="H1325" r:id="rId1132" xr:uid="{00000000-0004-0000-0100-00006B040000}"/>
    <hyperlink ref="H1326" r:id="rId1133" xr:uid="{00000000-0004-0000-0100-00006C040000}"/>
    <hyperlink ref="H1327" r:id="rId1134" xr:uid="{00000000-0004-0000-0100-00006D040000}"/>
    <hyperlink ref="H1328" r:id="rId1135" xr:uid="{00000000-0004-0000-0100-00006E040000}"/>
    <hyperlink ref="H1329" r:id="rId1136" xr:uid="{00000000-0004-0000-0100-00006F040000}"/>
    <hyperlink ref="H1330" r:id="rId1137" xr:uid="{00000000-0004-0000-0100-000070040000}"/>
    <hyperlink ref="H1331" r:id="rId1138" xr:uid="{00000000-0004-0000-0100-000071040000}"/>
    <hyperlink ref="H1332" r:id="rId1139" xr:uid="{00000000-0004-0000-0100-000072040000}"/>
    <hyperlink ref="H1333" r:id="rId1140" xr:uid="{00000000-0004-0000-0100-000073040000}"/>
    <hyperlink ref="H1334" r:id="rId1141" xr:uid="{00000000-0004-0000-0100-000074040000}"/>
    <hyperlink ref="H1335" r:id="rId1142" xr:uid="{00000000-0004-0000-0100-000075040000}"/>
    <hyperlink ref="H1336" r:id="rId1143" xr:uid="{00000000-0004-0000-0100-000076040000}"/>
    <hyperlink ref="H1337" r:id="rId1144" xr:uid="{00000000-0004-0000-0100-000077040000}"/>
    <hyperlink ref="H1338" r:id="rId1145" xr:uid="{00000000-0004-0000-0100-000078040000}"/>
    <hyperlink ref="H1339" r:id="rId1146" xr:uid="{00000000-0004-0000-0100-000079040000}"/>
    <hyperlink ref="H1340" r:id="rId1147" xr:uid="{00000000-0004-0000-0100-00007A040000}"/>
    <hyperlink ref="H1341" r:id="rId1148" xr:uid="{00000000-0004-0000-0100-00007B040000}"/>
    <hyperlink ref="H1342" r:id="rId1149" xr:uid="{00000000-0004-0000-0100-00007C040000}"/>
    <hyperlink ref="H1343" r:id="rId1150" xr:uid="{00000000-0004-0000-0100-00007D040000}"/>
    <hyperlink ref="H1344" r:id="rId1151" xr:uid="{00000000-0004-0000-0100-00007E040000}"/>
    <hyperlink ref="H1345" r:id="rId1152" xr:uid="{00000000-0004-0000-0100-00007F040000}"/>
    <hyperlink ref="H1346" r:id="rId1153" xr:uid="{00000000-0004-0000-0100-000080040000}"/>
    <hyperlink ref="H1347" r:id="rId1154" xr:uid="{00000000-0004-0000-0100-000081040000}"/>
    <hyperlink ref="H1348" r:id="rId1155" xr:uid="{00000000-0004-0000-0100-000082040000}"/>
    <hyperlink ref="H1349" r:id="rId1156" xr:uid="{00000000-0004-0000-0100-000083040000}"/>
    <hyperlink ref="H1350" r:id="rId1157" xr:uid="{00000000-0004-0000-0100-000084040000}"/>
    <hyperlink ref="H1351" r:id="rId1158" xr:uid="{00000000-0004-0000-0100-000085040000}"/>
    <hyperlink ref="H1352" r:id="rId1159" xr:uid="{00000000-0004-0000-0100-000086040000}"/>
    <hyperlink ref="H1353" r:id="rId1160" xr:uid="{00000000-0004-0000-0100-000087040000}"/>
    <hyperlink ref="H1354" r:id="rId1161" xr:uid="{00000000-0004-0000-0100-000088040000}"/>
    <hyperlink ref="H1355" r:id="rId1162" xr:uid="{00000000-0004-0000-0100-000089040000}"/>
    <hyperlink ref="H1356" r:id="rId1163" xr:uid="{00000000-0004-0000-0100-00008A040000}"/>
    <hyperlink ref="H1357" r:id="rId1164" xr:uid="{00000000-0004-0000-0100-00008B040000}"/>
    <hyperlink ref="H1358" r:id="rId1165" xr:uid="{00000000-0004-0000-0100-00008C040000}"/>
    <hyperlink ref="H1359" r:id="rId1166" xr:uid="{00000000-0004-0000-0100-00008D040000}"/>
    <hyperlink ref="H1360" r:id="rId1167" xr:uid="{00000000-0004-0000-0100-00008E040000}"/>
    <hyperlink ref="H1361" r:id="rId1168" xr:uid="{00000000-0004-0000-0100-00008F040000}"/>
    <hyperlink ref="H1362" r:id="rId1169" xr:uid="{00000000-0004-0000-0100-000090040000}"/>
    <hyperlink ref="H1363" r:id="rId1170" xr:uid="{00000000-0004-0000-0100-000091040000}"/>
    <hyperlink ref="H1364" r:id="rId1171" xr:uid="{00000000-0004-0000-0100-000092040000}"/>
    <hyperlink ref="H1365" r:id="rId1172" xr:uid="{00000000-0004-0000-0100-000093040000}"/>
    <hyperlink ref="H1366" r:id="rId1173" xr:uid="{00000000-0004-0000-0100-000094040000}"/>
    <hyperlink ref="H1367" r:id="rId1174" xr:uid="{00000000-0004-0000-0100-000095040000}"/>
    <hyperlink ref="H1368" r:id="rId1175" xr:uid="{00000000-0004-0000-0100-000096040000}"/>
    <hyperlink ref="H1369" r:id="rId1176" xr:uid="{00000000-0004-0000-0100-000097040000}"/>
    <hyperlink ref="H1370" r:id="rId1177" xr:uid="{00000000-0004-0000-0100-000098040000}"/>
    <hyperlink ref="H1371" r:id="rId1178" xr:uid="{00000000-0004-0000-0100-000099040000}"/>
    <hyperlink ref="H1372" r:id="rId1179" xr:uid="{00000000-0004-0000-0100-00009A040000}"/>
    <hyperlink ref="H1373" r:id="rId1180" xr:uid="{00000000-0004-0000-0100-00009B040000}"/>
    <hyperlink ref="H1374" r:id="rId1181" xr:uid="{00000000-0004-0000-0100-00009C040000}"/>
    <hyperlink ref="H1375" r:id="rId1182" xr:uid="{00000000-0004-0000-0100-00009D040000}"/>
    <hyperlink ref="H1376" r:id="rId1183" xr:uid="{00000000-0004-0000-0100-00009E040000}"/>
    <hyperlink ref="H1377" r:id="rId1184" xr:uid="{00000000-0004-0000-0100-00009F040000}"/>
    <hyperlink ref="H1378" r:id="rId1185" xr:uid="{00000000-0004-0000-0100-0000A0040000}"/>
    <hyperlink ref="H1379" r:id="rId1186" xr:uid="{00000000-0004-0000-0100-0000A1040000}"/>
    <hyperlink ref="H1380" r:id="rId1187" xr:uid="{00000000-0004-0000-0100-0000A2040000}"/>
    <hyperlink ref="H1381" r:id="rId1188" xr:uid="{00000000-0004-0000-0100-0000A3040000}"/>
    <hyperlink ref="H1382" r:id="rId1189" xr:uid="{00000000-0004-0000-0100-0000A4040000}"/>
    <hyperlink ref="H1383" r:id="rId1190" xr:uid="{00000000-0004-0000-0100-0000A5040000}"/>
    <hyperlink ref="H1384" r:id="rId1191" xr:uid="{00000000-0004-0000-0100-0000A6040000}"/>
    <hyperlink ref="H1385" r:id="rId1192" xr:uid="{00000000-0004-0000-0100-0000A7040000}"/>
    <hyperlink ref="H1386" r:id="rId1193" xr:uid="{00000000-0004-0000-0100-0000A8040000}"/>
    <hyperlink ref="H1387" r:id="rId1194" xr:uid="{00000000-0004-0000-0100-0000A9040000}"/>
    <hyperlink ref="H1388" r:id="rId1195" xr:uid="{00000000-0004-0000-0100-0000AA040000}"/>
    <hyperlink ref="H1389" r:id="rId1196" xr:uid="{00000000-0004-0000-0100-0000AB040000}"/>
    <hyperlink ref="H1390" r:id="rId1197" xr:uid="{00000000-0004-0000-0100-0000AC040000}"/>
    <hyperlink ref="H1391" r:id="rId1198" xr:uid="{00000000-0004-0000-0100-0000AD040000}"/>
    <hyperlink ref="H1392" r:id="rId1199" xr:uid="{00000000-0004-0000-0100-0000AE040000}"/>
    <hyperlink ref="H1393" r:id="rId1200" xr:uid="{00000000-0004-0000-0100-0000AF040000}"/>
    <hyperlink ref="H1394" r:id="rId1201" xr:uid="{00000000-0004-0000-0100-0000B0040000}"/>
    <hyperlink ref="H1395" r:id="rId1202" xr:uid="{00000000-0004-0000-0100-0000B1040000}"/>
    <hyperlink ref="H1396" r:id="rId1203" xr:uid="{00000000-0004-0000-0100-0000B2040000}"/>
    <hyperlink ref="H1397" r:id="rId1204" xr:uid="{00000000-0004-0000-0100-0000B3040000}"/>
    <hyperlink ref="H1398" r:id="rId1205" xr:uid="{00000000-0004-0000-0100-0000B4040000}"/>
    <hyperlink ref="H1399" r:id="rId1206" xr:uid="{00000000-0004-0000-0100-0000B5040000}"/>
    <hyperlink ref="H1400" r:id="rId1207" xr:uid="{00000000-0004-0000-0100-0000B6040000}"/>
    <hyperlink ref="H1401" r:id="rId1208" xr:uid="{00000000-0004-0000-0100-0000B7040000}"/>
    <hyperlink ref="H1402" r:id="rId1209" xr:uid="{00000000-0004-0000-0100-0000B8040000}"/>
    <hyperlink ref="H1403" r:id="rId1210" xr:uid="{00000000-0004-0000-0100-0000B9040000}"/>
    <hyperlink ref="H1404" r:id="rId1211" xr:uid="{00000000-0004-0000-0100-0000BA040000}"/>
    <hyperlink ref="H1405" r:id="rId1212" xr:uid="{00000000-0004-0000-0100-0000BB040000}"/>
    <hyperlink ref="H1406" r:id="rId1213" xr:uid="{00000000-0004-0000-0100-0000BC040000}"/>
    <hyperlink ref="H1416" r:id="rId1214" xr:uid="{00000000-0004-0000-0100-0000BD040000}"/>
    <hyperlink ref="H1407" r:id="rId1215" xr:uid="{00000000-0004-0000-0100-0000BE040000}"/>
    <hyperlink ref="H1408" r:id="rId1216" xr:uid="{00000000-0004-0000-0100-0000BF040000}"/>
    <hyperlink ref="H1409" r:id="rId1217" xr:uid="{00000000-0004-0000-0100-0000C0040000}"/>
    <hyperlink ref="H1410" r:id="rId1218" xr:uid="{00000000-0004-0000-0100-0000C1040000}"/>
    <hyperlink ref="H1411" r:id="rId1219" xr:uid="{00000000-0004-0000-0100-0000C2040000}"/>
    <hyperlink ref="H1412" r:id="rId1220" xr:uid="{00000000-0004-0000-0100-0000C3040000}"/>
    <hyperlink ref="H1413" r:id="rId1221" xr:uid="{00000000-0004-0000-0100-0000C4040000}"/>
    <hyperlink ref="H1414" r:id="rId1222" xr:uid="{00000000-0004-0000-0100-0000C5040000}"/>
    <hyperlink ref="H1415" r:id="rId1223" xr:uid="{00000000-0004-0000-0100-0000C604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22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Mun_SC!$A$2:$A$296</xm:f>
          </x14:formula1>
          <xm:sqref>B2:B1422</xm:sqref>
        </x14:dataValidation>
        <x14:dataValidation type="list" allowBlank="1" showErrorMessage="1" xr:uid="{00000000-0002-0000-0100-000002000000}">
          <x14:formula1>
            <xm:f>ARP!$A$3:$A$31</xm:f>
          </x14:formula1>
          <xm:sqref>I2:I1422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outlinePr summaryBelow="0" summaryRight="0"/>
    <pageSetUpPr fitToPage="1"/>
  </sheetPr>
  <dimension ref="A1:G1026"/>
  <sheetViews>
    <sheetView showGridLines="0" tabSelected="1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defaultColWidth="12.5546875" defaultRowHeight="15.75" customHeight="1"/>
  <cols>
    <col min="1" max="1" width="46.6640625" customWidth="1"/>
    <col min="2" max="2" width="34.88671875" customWidth="1"/>
    <col min="3" max="4" width="19.44140625" customWidth="1"/>
    <col min="5" max="6" width="16.33203125" customWidth="1"/>
    <col min="7" max="7" width="31.6640625" customWidth="1"/>
  </cols>
  <sheetData>
    <row r="1" spans="1:7">
      <c r="A1" s="544" t="s">
        <v>1152</v>
      </c>
      <c r="B1" s="546" t="s">
        <v>1153</v>
      </c>
      <c r="C1" s="546" t="s">
        <v>1154</v>
      </c>
      <c r="D1" s="548" t="s">
        <v>1155</v>
      </c>
      <c r="E1" s="550" t="s">
        <v>1156</v>
      </c>
      <c r="F1" s="540" t="s">
        <v>1157</v>
      </c>
      <c r="G1" s="542" t="s">
        <v>1158</v>
      </c>
    </row>
    <row r="2" spans="1:7">
      <c r="A2" s="545"/>
      <c r="B2" s="547"/>
      <c r="C2" s="547"/>
      <c r="D2" s="549"/>
      <c r="E2" s="541"/>
      <c r="F2" s="541"/>
      <c r="G2" s="543"/>
    </row>
    <row r="3" spans="1:7">
      <c r="A3" s="284" t="s">
        <v>424</v>
      </c>
      <c r="B3" s="285" t="s">
        <v>426</v>
      </c>
      <c r="C3" s="286" t="s">
        <v>1159</v>
      </c>
      <c r="D3" s="287">
        <v>24.49</v>
      </c>
      <c r="E3" s="288">
        <f>2*7</f>
        <v>14</v>
      </c>
      <c r="F3" s="289" t="s">
        <v>1160</v>
      </c>
      <c r="G3" s="290" t="s">
        <v>1161</v>
      </c>
    </row>
    <row r="4" spans="1:7">
      <c r="A4" s="291" t="s">
        <v>1162</v>
      </c>
      <c r="B4" s="292"/>
      <c r="C4" s="293" t="s">
        <v>1163</v>
      </c>
      <c r="D4" s="294" t="s">
        <v>1164</v>
      </c>
      <c r="E4" s="295" t="s">
        <v>1165</v>
      </c>
      <c r="F4" s="296" t="s">
        <v>1165</v>
      </c>
      <c r="G4" s="295" t="s">
        <v>1165</v>
      </c>
    </row>
    <row r="5" spans="1:7">
      <c r="A5" s="297" t="s">
        <v>427</v>
      </c>
      <c r="B5" s="298" t="s">
        <v>1166</v>
      </c>
      <c r="C5" s="299" t="s">
        <v>1163</v>
      </c>
      <c r="D5" s="300">
        <v>115.05</v>
      </c>
      <c r="E5" s="295"/>
      <c r="F5" s="301" t="s">
        <v>1160</v>
      </c>
      <c r="G5" s="290" t="s">
        <v>1167</v>
      </c>
    </row>
    <row r="6" spans="1:7">
      <c r="A6" s="302" t="s">
        <v>1168</v>
      </c>
      <c r="B6" s="303" t="s">
        <v>1166</v>
      </c>
      <c r="C6" s="304" t="s">
        <v>1163</v>
      </c>
      <c r="D6" s="305">
        <v>216.49</v>
      </c>
      <c r="E6" s="295" t="s">
        <v>1165</v>
      </c>
      <c r="F6" s="295" t="s">
        <v>1165</v>
      </c>
      <c r="G6" s="295" t="s">
        <v>1165</v>
      </c>
    </row>
    <row r="7" spans="1:7">
      <c r="A7" s="306" t="s">
        <v>429</v>
      </c>
      <c r="B7" s="307" t="s">
        <v>430</v>
      </c>
      <c r="C7" s="308" t="s">
        <v>1169</v>
      </c>
      <c r="D7" s="309">
        <v>9.8000000000000007</v>
      </c>
      <c r="E7" s="295"/>
      <c r="F7" s="301" t="s">
        <v>1160</v>
      </c>
      <c r="G7" s="290" t="s">
        <v>1170</v>
      </c>
    </row>
    <row r="8" spans="1:7">
      <c r="A8" s="297" t="s">
        <v>431</v>
      </c>
      <c r="B8" s="298" t="s">
        <v>1171</v>
      </c>
      <c r="C8" s="299" t="s">
        <v>1169</v>
      </c>
      <c r="D8" s="300">
        <v>45.39</v>
      </c>
      <c r="E8" s="295"/>
      <c r="F8" s="301" t="s">
        <v>1160</v>
      </c>
      <c r="G8" s="290" t="s">
        <v>1172</v>
      </c>
    </row>
    <row r="9" spans="1:7">
      <c r="A9" s="306" t="s">
        <v>402</v>
      </c>
      <c r="B9" s="307" t="s">
        <v>434</v>
      </c>
      <c r="C9" s="308" t="s">
        <v>1169</v>
      </c>
      <c r="D9" s="309">
        <v>152.49</v>
      </c>
      <c r="E9" s="295"/>
      <c r="F9" s="301" t="s">
        <v>1173</v>
      </c>
      <c r="G9" s="310" t="s">
        <v>1174</v>
      </c>
    </row>
    <row r="10" spans="1:7">
      <c r="A10" s="306" t="s">
        <v>406</v>
      </c>
      <c r="B10" s="307" t="s">
        <v>434</v>
      </c>
      <c r="C10" s="308" t="s">
        <v>1169</v>
      </c>
      <c r="D10" s="309">
        <v>173.6</v>
      </c>
      <c r="E10" s="295"/>
      <c r="F10" s="301" t="s">
        <v>1173</v>
      </c>
      <c r="G10" s="310" t="s">
        <v>1174</v>
      </c>
    </row>
    <row r="11" spans="1:7">
      <c r="A11" s="306" t="s">
        <v>404</v>
      </c>
      <c r="B11" s="307" t="s">
        <v>434</v>
      </c>
      <c r="C11" s="308" t="s">
        <v>1169</v>
      </c>
      <c r="D11" s="309">
        <v>259.7</v>
      </c>
      <c r="E11" s="295"/>
      <c r="F11" s="301" t="s">
        <v>1173</v>
      </c>
      <c r="G11" s="310" t="s">
        <v>1174</v>
      </c>
    </row>
    <row r="12" spans="1:7">
      <c r="A12" s="306" t="s">
        <v>405</v>
      </c>
      <c r="B12" s="307" t="s">
        <v>434</v>
      </c>
      <c r="C12" s="308" t="s">
        <v>1169</v>
      </c>
      <c r="D12" s="309">
        <v>434.8</v>
      </c>
      <c r="E12" s="295"/>
      <c r="F12" s="301" t="s">
        <v>1173</v>
      </c>
      <c r="G12" s="310" t="s">
        <v>1174</v>
      </c>
    </row>
    <row r="13" spans="1:7">
      <c r="A13" s="306" t="s">
        <v>1175</v>
      </c>
      <c r="B13" s="307" t="s">
        <v>1176</v>
      </c>
      <c r="C13" s="308" t="s">
        <v>1177</v>
      </c>
      <c r="D13" s="309">
        <v>116.99</v>
      </c>
      <c r="E13" s="295"/>
      <c r="F13" s="295"/>
      <c r="G13" s="310"/>
    </row>
    <row r="14" spans="1:7">
      <c r="A14" s="306" t="s">
        <v>1178</v>
      </c>
      <c r="B14" s="307" t="s">
        <v>1176</v>
      </c>
      <c r="C14" s="308" t="s">
        <v>1177</v>
      </c>
      <c r="D14" s="309">
        <v>145</v>
      </c>
      <c r="E14" s="295"/>
      <c r="F14" s="295"/>
      <c r="G14" s="310"/>
    </row>
    <row r="15" spans="1:7">
      <c r="A15" s="306" t="s">
        <v>1147</v>
      </c>
      <c r="B15" s="307" t="s">
        <v>1179</v>
      </c>
      <c r="C15" s="308" t="s">
        <v>1180</v>
      </c>
      <c r="D15" s="309">
        <v>1168.99</v>
      </c>
      <c r="E15" s="295"/>
      <c r="F15" s="295"/>
      <c r="G15" s="310"/>
    </row>
    <row r="16" spans="1:7">
      <c r="A16" s="306" t="s">
        <v>397</v>
      </c>
      <c r="B16" s="307" t="s">
        <v>398</v>
      </c>
      <c r="C16" s="308" t="s">
        <v>1181</v>
      </c>
      <c r="D16" s="309">
        <v>23.5</v>
      </c>
      <c r="E16" s="295"/>
      <c r="F16" s="295"/>
      <c r="G16" s="310"/>
    </row>
    <row r="17" spans="1:7">
      <c r="A17" s="291" t="s">
        <v>1182</v>
      </c>
      <c r="B17" s="311" t="s">
        <v>400</v>
      </c>
      <c r="C17" s="293" t="s">
        <v>1181</v>
      </c>
      <c r="D17" s="294">
        <v>0</v>
      </c>
      <c r="E17" s="295"/>
      <c r="F17" s="295"/>
      <c r="G17" s="310"/>
    </row>
    <row r="18" spans="1:7">
      <c r="A18" s="306" t="s">
        <v>399</v>
      </c>
      <c r="B18" s="312" t="s">
        <v>400</v>
      </c>
      <c r="C18" s="308" t="s">
        <v>1181</v>
      </c>
      <c r="D18" s="309">
        <v>78.5</v>
      </c>
      <c r="E18" s="295"/>
      <c r="F18" s="295"/>
      <c r="G18" s="310"/>
    </row>
    <row r="19" spans="1:7">
      <c r="A19" s="306" t="s">
        <v>562</v>
      </c>
      <c r="B19" s="312" t="s">
        <v>400</v>
      </c>
      <c r="C19" s="308" t="s">
        <v>1183</v>
      </c>
      <c r="D19" s="309">
        <f>9.2*2</f>
        <v>18.399999999999999</v>
      </c>
      <c r="E19" s="295"/>
      <c r="F19" s="295"/>
      <c r="G19" s="310"/>
    </row>
    <row r="20" spans="1:7">
      <c r="A20" s="291" t="s">
        <v>1184</v>
      </c>
      <c r="B20" s="292"/>
      <c r="C20" s="293" t="s">
        <v>1183</v>
      </c>
      <c r="D20" s="294"/>
      <c r="E20" s="295"/>
      <c r="F20" s="295"/>
      <c r="G20" s="310"/>
    </row>
    <row r="21" spans="1:7">
      <c r="A21" s="306" t="s">
        <v>401</v>
      </c>
      <c r="B21" s="312" t="s">
        <v>400</v>
      </c>
      <c r="C21" s="308" t="s">
        <v>1183</v>
      </c>
      <c r="D21" s="309">
        <v>80</v>
      </c>
      <c r="E21" s="295"/>
      <c r="F21" s="295"/>
      <c r="G21" s="310"/>
    </row>
    <row r="22" spans="1:7">
      <c r="A22" s="306" t="s">
        <v>635</v>
      </c>
      <c r="B22" s="312" t="s">
        <v>400</v>
      </c>
      <c r="C22" s="308" t="s">
        <v>1185</v>
      </c>
      <c r="D22" s="309">
        <v>24.75</v>
      </c>
      <c r="E22" s="295"/>
      <c r="F22" s="295"/>
      <c r="G22" s="310"/>
    </row>
    <row r="23" spans="1:7">
      <c r="A23" s="306" t="s">
        <v>636</v>
      </c>
      <c r="B23" s="312" t="s">
        <v>400</v>
      </c>
      <c r="C23" s="308" t="s">
        <v>1181</v>
      </c>
      <c r="D23" s="309">
        <v>1.39</v>
      </c>
      <c r="E23" s="295"/>
      <c r="F23" s="295"/>
      <c r="G23" s="310"/>
    </row>
    <row r="24" spans="1:7">
      <c r="A24" s="291" t="s">
        <v>1186</v>
      </c>
      <c r="B24" s="292"/>
      <c r="C24" s="293" t="s">
        <v>1181</v>
      </c>
      <c r="D24" s="294"/>
      <c r="E24" s="295"/>
      <c r="F24" s="295"/>
      <c r="G24" s="310"/>
    </row>
    <row r="25" spans="1:7">
      <c r="A25" s="291" t="s">
        <v>1187</v>
      </c>
      <c r="B25" s="292"/>
      <c r="C25" s="293" t="s">
        <v>1181</v>
      </c>
      <c r="D25" s="294"/>
      <c r="E25" s="295"/>
      <c r="F25" s="295"/>
      <c r="G25" s="310"/>
    </row>
    <row r="26" spans="1:7">
      <c r="A26" s="291" t="s">
        <v>1188</v>
      </c>
      <c r="B26" s="292"/>
      <c r="C26" s="293" t="s">
        <v>1185</v>
      </c>
      <c r="D26" s="294"/>
      <c r="E26" s="295"/>
      <c r="F26" s="295"/>
      <c r="G26" s="310"/>
    </row>
    <row r="27" spans="1:7">
      <c r="A27" s="306" t="s">
        <v>387</v>
      </c>
      <c r="B27" s="307" t="s">
        <v>383</v>
      </c>
      <c r="C27" s="308" t="s">
        <v>1181</v>
      </c>
      <c r="D27" s="309">
        <v>2120.71</v>
      </c>
      <c r="E27" s="295"/>
      <c r="F27" s="295"/>
      <c r="G27" s="310"/>
    </row>
    <row r="28" spans="1:7">
      <c r="A28" s="306" t="s">
        <v>382</v>
      </c>
      <c r="B28" s="307" t="s">
        <v>383</v>
      </c>
      <c r="C28" s="308" t="s">
        <v>1181</v>
      </c>
      <c r="D28" s="309">
        <v>3958.7</v>
      </c>
      <c r="E28" s="295"/>
      <c r="F28" s="295"/>
      <c r="G28" s="310"/>
    </row>
    <row r="29" spans="1:7">
      <c r="A29" s="306" t="s">
        <v>384</v>
      </c>
      <c r="B29" s="307" t="s">
        <v>383</v>
      </c>
      <c r="C29" s="308" t="s">
        <v>1181</v>
      </c>
      <c r="D29" s="309">
        <v>6329.25</v>
      </c>
      <c r="E29" s="295"/>
      <c r="F29" s="295"/>
      <c r="G29" s="310"/>
    </row>
    <row r="30" spans="1:7">
      <c r="A30" s="306" t="s">
        <v>385</v>
      </c>
      <c r="B30" s="307" t="s">
        <v>383</v>
      </c>
      <c r="C30" s="308" t="s">
        <v>1181</v>
      </c>
      <c r="D30" s="309">
        <v>9586.34</v>
      </c>
      <c r="E30" s="295"/>
      <c r="F30" s="295"/>
      <c r="G30" s="310"/>
    </row>
    <row r="31" spans="1:7">
      <c r="A31" s="313" t="s">
        <v>376</v>
      </c>
      <c r="B31" s="314" t="s">
        <v>379</v>
      </c>
      <c r="C31" s="315" t="s">
        <v>1181</v>
      </c>
      <c r="D31" s="316">
        <v>3580</v>
      </c>
      <c r="E31" s="317"/>
      <c r="F31" s="317"/>
      <c r="G31" s="318"/>
    </row>
    <row r="32" spans="1:7">
      <c r="A32" s="319"/>
      <c r="B32" s="320"/>
      <c r="C32" s="321"/>
      <c r="D32" s="322"/>
      <c r="E32" s="323"/>
      <c r="F32" s="323"/>
      <c r="G32" s="323"/>
    </row>
    <row r="33" spans="1:7">
      <c r="A33" s="319"/>
      <c r="B33" s="320"/>
      <c r="C33" s="321"/>
      <c r="D33" s="322"/>
      <c r="E33" s="324"/>
      <c r="F33" s="324"/>
      <c r="G33" s="325"/>
    </row>
    <row r="34" spans="1:7">
      <c r="A34" s="319"/>
      <c r="B34" s="320"/>
      <c r="C34" s="321"/>
      <c r="D34" s="322"/>
      <c r="E34" s="324"/>
      <c r="F34" s="324"/>
      <c r="G34" s="325"/>
    </row>
    <row r="35" spans="1:7">
      <c r="A35" s="319"/>
      <c r="B35" s="320"/>
      <c r="C35" s="321"/>
      <c r="D35" s="322"/>
      <c r="E35" s="324"/>
      <c r="F35" s="324"/>
      <c r="G35" s="325"/>
    </row>
    <row r="36" spans="1:7">
      <c r="A36" s="319"/>
      <c r="B36" s="320"/>
      <c r="C36" s="321"/>
      <c r="D36" s="322"/>
      <c r="E36" s="324"/>
      <c r="F36" s="324"/>
      <c r="G36" s="325"/>
    </row>
    <row r="37" spans="1:7">
      <c r="A37" s="319"/>
      <c r="B37" s="320"/>
      <c r="C37" s="321"/>
      <c r="D37" s="322"/>
      <c r="E37" s="324"/>
      <c r="F37" s="324"/>
      <c r="G37" s="325"/>
    </row>
    <row r="38" spans="1:7">
      <c r="A38" s="319"/>
      <c r="B38" s="320"/>
      <c r="C38" s="321"/>
      <c r="D38" s="322"/>
      <c r="E38" s="324"/>
      <c r="F38" s="324"/>
      <c r="G38" s="325"/>
    </row>
    <row r="39" spans="1:7">
      <c r="A39" s="319"/>
      <c r="B39" s="320"/>
      <c r="C39" s="321"/>
      <c r="D39" s="322"/>
      <c r="E39" s="324"/>
      <c r="F39" s="324"/>
      <c r="G39" s="325"/>
    </row>
    <row r="40" spans="1:7">
      <c r="A40" s="319"/>
      <c r="B40" s="320"/>
      <c r="C40" s="321"/>
      <c r="D40" s="322"/>
      <c r="E40" s="324"/>
      <c r="F40" s="324"/>
      <c r="G40" s="325"/>
    </row>
    <row r="41" spans="1:7">
      <c r="A41" s="319"/>
      <c r="B41" s="320"/>
      <c r="C41" s="321"/>
      <c r="D41" s="322"/>
      <c r="E41" s="324"/>
      <c r="F41" s="324"/>
      <c r="G41" s="325"/>
    </row>
    <row r="42" spans="1:7">
      <c r="A42" s="319"/>
      <c r="B42" s="320"/>
      <c r="C42" s="321"/>
      <c r="D42" s="322"/>
      <c r="E42" s="324"/>
      <c r="F42" s="324"/>
      <c r="G42" s="325"/>
    </row>
    <row r="43" spans="1:7">
      <c r="A43" s="319"/>
      <c r="B43" s="320"/>
      <c r="C43" s="321"/>
      <c r="D43" s="322"/>
      <c r="E43" s="324"/>
      <c r="F43" s="324"/>
      <c r="G43" s="325"/>
    </row>
    <row r="44" spans="1:7">
      <c r="A44" s="319"/>
      <c r="B44" s="320"/>
      <c r="C44" s="321"/>
      <c r="D44" s="322"/>
      <c r="E44" s="324"/>
      <c r="F44" s="324"/>
      <c r="G44" s="325"/>
    </row>
    <row r="45" spans="1:7">
      <c r="A45" s="319"/>
      <c r="B45" s="320"/>
      <c r="C45" s="321"/>
      <c r="D45" s="322"/>
      <c r="E45" s="324"/>
      <c r="F45" s="324"/>
      <c r="G45" s="325"/>
    </row>
    <row r="46" spans="1:7">
      <c r="A46" s="319"/>
      <c r="B46" s="320"/>
      <c r="C46" s="321"/>
      <c r="D46" s="322"/>
      <c r="E46" s="324"/>
      <c r="F46" s="324"/>
      <c r="G46" s="325"/>
    </row>
    <row r="47" spans="1:7">
      <c r="A47" s="319"/>
      <c r="B47" s="320"/>
      <c r="C47" s="321"/>
      <c r="D47" s="322"/>
      <c r="E47" s="324"/>
      <c r="F47" s="324"/>
      <c r="G47" s="325"/>
    </row>
    <row r="48" spans="1:7">
      <c r="A48" s="319"/>
      <c r="B48" s="320"/>
      <c r="C48" s="321"/>
      <c r="D48" s="322"/>
      <c r="E48" s="324"/>
      <c r="F48" s="324"/>
      <c r="G48" s="325"/>
    </row>
    <row r="49" spans="1:7">
      <c r="A49" s="319"/>
      <c r="B49" s="320"/>
      <c r="C49" s="321"/>
      <c r="D49" s="322"/>
      <c r="E49" s="324"/>
      <c r="F49" s="324"/>
      <c r="G49" s="325"/>
    </row>
    <row r="50" spans="1:7">
      <c r="A50" s="319"/>
      <c r="B50" s="320"/>
      <c r="C50" s="321"/>
      <c r="D50" s="322"/>
      <c r="E50" s="324"/>
      <c r="F50" s="324"/>
      <c r="G50" s="325"/>
    </row>
    <row r="51" spans="1:7">
      <c r="A51" s="319"/>
      <c r="B51" s="320"/>
      <c r="C51" s="321"/>
      <c r="D51" s="322"/>
      <c r="E51" s="324"/>
      <c r="F51" s="324"/>
      <c r="G51" s="325"/>
    </row>
    <row r="52" spans="1:7">
      <c r="A52" s="319"/>
      <c r="B52" s="320"/>
      <c r="C52" s="321"/>
      <c r="D52" s="322"/>
      <c r="E52" s="324"/>
      <c r="F52" s="324"/>
      <c r="G52" s="325"/>
    </row>
    <row r="53" spans="1:7">
      <c r="A53" s="319"/>
      <c r="B53" s="320"/>
      <c r="C53" s="321"/>
      <c r="D53" s="322"/>
      <c r="E53" s="324"/>
      <c r="F53" s="324"/>
      <c r="G53" s="325"/>
    </row>
    <row r="54" spans="1:7">
      <c r="A54" s="319" t="s">
        <v>1189</v>
      </c>
      <c r="B54" s="320"/>
      <c r="C54" s="321"/>
      <c r="D54" s="322"/>
      <c r="E54" s="324"/>
      <c r="F54" s="324"/>
      <c r="G54" s="325"/>
    </row>
    <row r="55" spans="1:7">
      <c r="A55" s="319"/>
      <c r="B55" s="320"/>
      <c r="C55" s="321"/>
      <c r="D55" s="322"/>
      <c r="E55" s="324"/>
      <c r="F55" s="324"/>
      <c r="G55" s="325"/>
    </row>
    <row r="56" spans="1:7">
      <c r="A56" s="319"/>
      <c r="B56" s="320"/>
      <c r="C56" s="321"/>
      <c r="D56" s="322"/>
      <c r="E56" s="324"/>
      <c r="F56" s="324"/>
      <c r="G56" s="325"/>
    </row>
    <row r="57" spans="1:7">
      <c r="A57" s="319"/>
      <c r="B57" s="320"/>
      <c r="C57" s="321"/>
      <c r="D57" s="322"/>
      <c r="E57" s="324"/>
      <c r="F57" s="324"/>
      <c r="G57" s="325"/>
    </row>
    <row r="58" spans="1:7">
      <c r="A58" s="319"/>
      <c r="B58" s="320"/>
      <c r="C58" s="321"/>
      <c r="D58" s="322"/>
      <c r="E58" s="324"/>
      <c r="F58" s="324"/>
      <c r="G58" s="325"/>
    </row>
    <row r="59" spans="1:7">
      <c r="A59" s="319"/>
      <c r="B59" s="320"/>
      <c r="C59" s="321"/>
      <c r="D59" s="322"/>
      <c r="E59" s="324"/>
      <c r="F59" s="324"/>
      <c r="G59" s="325"/>
    </row>
    <row r="60" spans="1:7">
      <c r="A60" s="319"/>
      <c r="B60" s="320"/>
      <c r="C60" s="321"/>
      <c r="D60" s="322"/>
      <c r="E60" s="324"/>
      <c r="F60" s="324"/>
      <c r="G60" s="325"/>
    </row>
    <row r="61" spans="1:7">
      <c r="A61" s="319"/>
      <c r="B61" s="320"/>
      <c r="C61" s="321"/>
      <c r="D61" s="322"/>
      <c r="E61" s="324"/>
      <c r="F61" s="324"/>
      <c r="G61" s="325"/>
    </row>
    <row r="62" spans="1:7">
      <c r="A62" s="319"/>
      <c r="B62" s="320"/>
      <c r="C62" s="321"/>
      <c r="D62" s="322"/>
      <c r="E62" s="324"/>
      <c r="F62" s="324"/>
      <c r="G62" s="325"/>
    </row>
    <row r="63" spans="1:7">
      <c r="A63" s="319"/>
      <c r="B63" s="320"/>
      <c r="C63" s="321"/>
      <c r="D63" s="322"/>
      <c r="E63" s="324"/>
      <c r="F63" s="324"/>
      <c r="G63" s="325"/>
    </row>
    <row r="64" spans="1:7">
      <c r="A64" s="319"/>
      <c r="B64" s="320"/>
      <c r="C64" s="321"/>
      <c r="D64" s="322"/>
      <c r="E64" s="324"/>
      <c r="F64" s="324"/>
      <c r="G64" s="325"/>
    </row>
    <row r="65" spans="1:7">
      <c r="A65" s="319"/>
      <c r="B65" s="320"/>
      <c r="C65" s="321"/>
      <c r="D65" s="322"/>
      <c r="E65" s="324"/>
      <c r="F65" s="324"/>
      <c r="G65" s="325"/>
    </row>
    <row r="66" spans="1:7">
      <c r="A66" s="319"/>
      <c r="B66" s="320"/>
      <c r="C66" s="321"/>
      <c r="D66" s="322"/>
      <c r="E66" s="324"/>
      <c r="F66" s="324"/>
      <c r="G66" s="325"/>
    </row>
    <row r="67" spans="1:7">
      <c r="A67" s="319"/>
      <c r="B67" s="320"/>
      <c r="C67" s="321"/>
      <c r="D67" s="322"/>
      <c r="E67" s="324"/>
      <c r="F67" s="324"/>
      <c r="G67" s="325"/>
    </row>
    <row r="68" spans="1:7">
      <c r="A68" s="319"/>
      <c r="B68" s="320"/>
      <c r="C68" s="321"/>
      <c r="D68" s="322"/>
      <c r="E68" s="324"/>
      <c r="F68" s="324"/>
      <c r="G68" s="325"/>
    </row>
    <row r="69" spans="1:7">
      <c r="A69" s="319"/>
      <c r="B69" s="320"/>
      <c r="C69" s="321"/>
      <c r="D69" s="322"/>
      <c r="E69" s="324"/>
      <c r="F69" s="324"/>
      <c r="G69" s="325"/>
    </row>
    <row r="70" spans="1:7">
      <c r="A70" s="319"/>
      <c r="B70" s="320"/>
      <c r="C70" s="321"/>
      <c r="D70" s="322"/>
      <c r="E70" s="324"/>
      <c r="F70" s="324"/>
      <c r="G70" s="325"/>
    </row>
    <row r="71" spans="1:7">
      <c r="A71" s="319"/>
      <c r="B71" s="320"/>
      <c r="C71" s="321"/>
      <c r="D71" s="322"/>
      <c r="E71" s="324"/>
      <c r="F71" s="324"/>
      <c r="G71" s="325"/>
    </row>
    <row r="72" spans="1:7">
      <c r="A72" s="319"/>
      <c r="B72" s="320"/>
      <c r="C72" s="321"/>
      <c r="D72" s="322"/>
      <c r="E72" s="324"/>
      <c r="F72" s="324"/>
      <c r="G72" s="325"/>
    </row>
    <row r="73" spans="1:7">
      <c r="A73" s="319"/>
      <c r="B73" s="320"/>
      <c r="C73" s="321"/>
      <c r="D73" s="322"/>
      <c r="E73" s="324"/>
      <c r="F73" s="324"/>
      <c r="G73" s="325"/>
    </row>
    <row r="74" spans="1:7">
      <c r="A74" s="319"/>
      <c r="B74" s="320"/>
      <c r="C74" s="321"/>
      <c r="D74" s="322"/>
      <c r="E74" s="324"/>
      <c r="F74" s="324"/>
      <c r="G74" s="325"/>
    </row>
    <row r="75" spans="1:7">
      <c r="A75" s="319"/>
      <c r="B75" s="320"/>
      <c r="C75" s="321"/>
      <c r="D75" s="322"/>
      <c r="E75" s="324"/>
      <c r="F75" s="324"/>
      <c r="G75" s="325"/>
    </row>
    <row r="76" spans="1:7">
      <c r="A76" s="319"/>
      <c r="B76" s="320"/>
      <c r="C76" s="321"/>
      <c r="D76" s="322"/>
      <c r="E76" s="324"/>
      <c r="F76" s="324"/>
      <c r="G76" s="325"/>
    </row>
    <row r="77" spans="1:7">
      <c r="A77" s="319"/>
      <c r="B77" s="320"/>
      <c r="C77" s="321"/>
      <c r="D77" s="322"/>
      <c r="E77" s="324"/>
      <c r="F77" s="324"/>
      <c r="G77" s="325"/>
    </row>
    <row r="78" spans="1:7">
      <c r="A78" s="319"/>
      <c r="B78" s="320"/>
      <c r="C78" s="321"/>
      <c r="D78" s="322"/>
      <c r="E78" s="324"/>
      <c r="F78" s="324"/>
      <c r="G78" s="325"/>
    </row>
    <row r="79" spans="1:7">
      <c r="A79" s="319"/>
      <c r="B79" s="320"/>
      <c r="C79" s="321"/>
      <c r="D79" s="322"/>
      <c r="E79" s="324"/>
      <c r="F79" s="324"/>
      <c r="G79" s="325"/>
    </row>
    <row r="80" spans="1:7">
      <c r="A80" s="319"/>
      <c r="B80" s="320"/>
      <c r="C80" s="321"/>
      <c r="D80" s="322"/>
      <c r="E80" s="324"/>
      <c r="F80" s="324"/>
      <c r="G80" s="325"/>
    </row>
    <row r="81" spans="1:7">
      <c r="A81" s="319"/>
      <c r="B81" s="320"/>
      <c r="C81" s="321"/>
      <c r="D81" s="322"/>
      <c r="E81" s="324"/>
      <c r="F81" s="324"/>
      <c r="G81" s="325"/>
    </row>
    <row r="82" spans="1:7">
      <c r="A82" s="319"/>
      <c r="B82" s="320"/>
      <c r="C82" s="321"/>
      <c r="D82" s="322"/>
      <c r="E82" s="324"/>
      <c r="F82" s="324"/>
      <c r="G82" s="325"/>
    </row>
    <row r="83" spans="1:7">
      <c r="A83" s="319"/>
      <c r="B83" s="320"/>
      <c r="C83" s="321"/>
      <c r="D83" s="322"/>
      <c r="E83" s="324"/>
      <c r="F83" s="324"/>
      <c r="G83" s="325"/>
    </row>
    <row r="84" spans="1:7">
      <c r="A84" s="319"/>
      <c r="B84" s="320"/>
      <c r="C84" s="321"/>
      <c r="D84" s="322"/>
      <c r="E84" s="324"/>
      <c r="F84" s="324"/>
      <c r="G84" s="325"/>
    </row>
    <row r="85" spans="1:7">
      <c r="A85" s="319"/>
      <c r="B85" s="320"/>
      <c r="C85" s="321"/>
      <c r="D85" s="322"/>
      <c r="E85" s="324"/>
      <c r="F85" s="324"/>
      <c r="G85" s="325"/>
    </row>
    <row r="86" spans="1:7">
      <c r="A86" s="319"/>
      <c r="B86" s="320"/>
      <c r="C86" s="321"/>
      <c r="D86" s="322"/>
      <c r="E86" s="324"/>
      <c r="F86" s="324"/>
      <c r="G86" s="325"/>
    </row>
    <row r="87" spans="1:7">
      <c r="A87" s="319"/>
      <c r="B87" s="320"/>
      <c r="C87" s="321"/>
      <c r="D87" s="322"/>
      <c r="E87" s="324"/>
      <c r="F87" s="324"/>
      <c r="G87" s="325"/>
    </row>
    <row r="88" spans="1:7">
      <c r="A88" s="319"/>
      <c r="B88" s="320"/>
      <c r="C88" s="321"/>
      <c r="D88" s="322"/>
      <c r="E88" s="324"/>
      <c r="F88" s="324"/>
      <c r="G88" s="325"/>
    </row>
    <row r="89" spans="1:7">
      <c r="A89" s="319"/>
      <c r="B89" s="320"/>
      <c r="C89" s="321"/>
      <c r="D89" s="322"/>
      <c r="E89" s="324"/>
      <c r="F89" s="324"/>
      <c r="G89" s="325"/>
    </row>
    <row r="90" spans="1:7">
      <c r="A90" s="319"/>
      <c r="B90" s="320"/>
      <c r="C90" s="321"/>
      <c r="D90" s="322"/>
      <c r="E90" s="324"/>
      <c r="F90" s="324"/>
      <c r="G90" s="325"/>
    </row>
    <row r="91" spans="1:7">
      <c r="A91" s="319"/>
      <c r="B91" s="320"/>
      <c r="C91" s="321"/>
      <c r="D91" s="322"/>
      <c r="E91" s="324"/>
      <c r="F91" s="324"/>
      <c r="G91" s="325"/>
    </row>
    <row r="92" spans="1:7">
      <c r="A92" s="319"/>
      <c r="B92" s="320"/>
      <c r="C92" s="321"/>
      <c r="D92" s="322"/>
      <c r="E92" s="324"/>
      <c r="F92" s="324"/>
      <c r="G92" s="325"/>
    </row>
    <row r="93" spans="1:7">
      <c r="A93" s="319"/>
      <c r="B93" s="320"/>
      <c r="C93" s="321"/>
      <c r="D93" s="322"/>
      <c r="E93" s="324"/>
      <c r="F93" s="324"/>
      <c r="G93" s="325"/>
    </row>
    <row r="94" spans="1:7">
      <c r="A94" s="319"/>
      <c r="B94" s="320"/>
      <c r="C94" s="321"/>
      <c r="D94" s="322"/>
      <c r="E94" s="324"/>
      <c r="F94" s="324"/>
      <c r="G94" s="325"/>
    </row>
    <row r="95" spans="1:7">
      <c r="A95" s="319"/>
      <c r="B95" s="320"/>
      <c r="C95" s="321"/>
      <c r="D95" s="322"/>
      <c r="E95" s="324"/>
      <c r="F95" s="324"/>
      <c r="G95" s="325"/>
    </row>
    <row r="96" spans="1:7">
      <c r="A96" s="319"/>
      <c r="B96" s="320"/>
      <c r="C96" s="321"/>
      <c r="D96" s="322"/>
      <c r="E96" s="324"/>
      <c r="F96" s="324"/>
      <c r="G96" s="325"/>
    </row>
    <row r="97" spans="1:7">
      <c r="A97" s="319"/>
      <c r="B97" s="320"/>
      <c r="C97" s="321"/>
      <c r="D97" s="322"/>
      <c r="E97" s="324"/>
      <c r="F97" s="324"/>
      <c r="G97" s="325"/>
    </row>
    <row r="98" spans="1:7">
      <c r="A98" s="319"/>
      <c r="B98" s="320"/>
      <c r="C98" s="321"/>
      <c r="D98" s="322"/>
      <c r="E98" s="324"/>
      <c r="F98" s="324"/>
      <c r="G98" s="325"/>
    </row>
    <row r="99" spans="1:7">
      <c r="A99" s="319"/>
      <c r="B99" s="320"/>
      <c r="C99" s="321"/>
      <c r="D99" s="322"/>
      <c r="E99" s="324"/>
      <c r="F99" s="324"/>
      <c r="G99" s="325"/>
    </row>
    <row r="100" spans="1:7">
      <c r="A100" s="319"/>
      <c r="B100" s="320"/>
      <c r="C100" s="321"/>
      <c r="D100" s="322"/>
      <c r="E100" s="324"/>
      <c r="F100" s="324"/>
      <c r="G100" s="325"/>
    </row>
    <row r="101" spans="1:7">
      <c r="A101" s="319"/>
      <c r="B101" s="320"/>
      <c r="C101" s="321"/>
      <c r="D101" s="322"/>
      <c r="E101" s="324"/>
      <c r="F101" s="324"/>
      <c r="G101" s="325"/>
    </row>
    <row r="102" spans="1:7">
      <c r="A102" s="319"/>
      <c r="B102" s="320"/>
      <c r="C102" s="321"/>
      <c r="D102" s="322"/>
      <c r="E102" s="324"/>
      <c r="F102" s="324"/>
      <c r="G102" s="325"/>
    </row>
    <row r="103" spans="1:7">
      <c r="A103" s="319"/>
      <c r="B103" s="320"/>
      <c r="C103" s="321"/>
      <c r="D103" s="322"/>
      <c r="E103" s="324"/>
      <c r="F103" s="324"/>
      <c r="G103" s="325"/>
    </row>
    <row r="104" spans="1:7">
      <c r="A104" s="319"/>
      <c r="B104" s="320"/>
      <c r="C104" s="321"/>
      <c r="D104" s="322"/>
      <c r="E104" s="324"/>
      <c r="F104" s="324"/>
      <c r="G104" s="325"/>
    </row>
    <row r="105" spans="1:7">
      <c r="A105" s="319"/>
      <c r="B105" s="320"/>
      <c r="C105" s="321"/>
      <c r="D105" s="322"/>
      <c r="E105" s="324"/>
      <c r="F105" s="324"/>
      <c r="G105" s="325"/>
    </row>
    <row r="106" spans="1:7">
      <c r="A106" s="319"/>
      <c r="B106" s="320"/>
      <c r="C106" s="321"/>
      <c r="D106" s="322"/>
      <c r="E106" s="324"/>
      <c r="F106" s="324"/>
      <c r="G106" s="325"/>
    </row>
    <row r="107" spans="1:7">
      <c r="A107" s="319"/>
      <c r="B107" s="320"/>
      <c r="C107" s="321"/>
      <c r="D107" s="322"/>
      <c r="E107" s="324"/>
      <c r="F107" s="324"/>
      <c r="G107" s="325"/>
    </row>
    <row r="108" spans="1:7">
      <c r="A108" s="319"/>
      <c r="B108" s="320"/>
      <c r="C108" s="321"/>
      <c r="D108" s="322"/>
      <c r="E108" s="324"/>
      <c r="F108" s="324"/>
      <c r="G108" s="325"/>
    </row>
    <row r="109" spans="1:7">
      <c r="A109" s="319"/>
      <c r="B109" s="320"/>
      <c r="C109" s="321"/>
      <c r="D109" s="322"/>
      <c r="E109" s="324"/>
      <c r="F109" s="324"/>
      <c r="G109" s="325"/>
    </row>
    <row r="110" spans="1:7">
      <c r="A110" s="319"/>
      <c r="B110" s="320"/>
      <c r="C110" s="321"/>
      <c r="D110" s="322"/>
      <c r="E110" s="324"/>
      <c r="F110" s="324"/>
      <c r="G110" s="325"/>
    </row>
    <row r="111" spans="1:7">
      <c r="A111" s="319"/>
      <c r="B111" s="320"/>
      <c r="C111" s="321"/>
      <c r="D111" s="322"/>
      <c r="E111" s="324"/>
      <c r="F111" s="324"/>
      <c r="G111" s="325"/>
    </row>
    <row r="112" spans="1:7">
      <c r="A112" s="319"/>
      <c r="B112" s="320"/>
      <c r="C112" s="321"/>
      <c r="D112" s="322"/>
      <c r="E112" s="324"/>
      <c r="F112" s="324"/>
      <c r="G112" s="325"/>
    </row>
    <row r="113" spans="1:7">
      <c r="A113" s="319"/>
      <c r="B113" s="320"/>
      <c r="C113" s="321"/>
      <c r="D113" s="322"/>
      <c r="E113" s="324"/>
      <c r="F113" s="324"/>
      <c r="G113" s="325"/>
    </row>
    <row r="114" spans="1:7">
      <c r="A114" s="319"/>
      <c r="B114" s="320"/>
      <c r="C114" s="321"/>
      <c r="D114" s="322"/>
      <c r="E114" s="324"/>
      <c r="F114" s="324"/>
      <c r="G114" s="325"/>
    </row>
    <row r="115" spans="1:7">
      <c r="A115" s="319"/>
      <c r="B115" s="320"/>
      <c r="C115" s="321"/>
      <c r="D115" s="322"/>
      <c r="E115" s="324"/>
      <c r="F115" s="324"/>
      <c r="G115" s="325"/>
    </row>
    <row r="116" spans="1:7">
      <c r="A116" s="319"/>
      <c r="B116" s="320"/>
      <c r="C116" s="321"/>
      <c r="D116" s="322"/>
      <c r="E116" s="324"/>
      <c r="F116" s="324"/>
      <c r="G116" s="325"/>
    </row>
    <row r="117" spans="1:7">
      <c r="A117" s="319"/>
      <c r="B117" s="320"/>
      <c r="C117" s="321"/>
      <c r="D117" s="322"/>
      <c r="E117" s="324"/>
      <c r="F117" s="324"/>
      <c r="G117" s="325"/>
    </row>
    <row r="118" spans="1:7">
      <c r="A118" s="319"/>
      <c r="B118" s="320"/>
      <c r="C118" s="321"/>
      <c r="D118" s="322"/>
      <c r="E118" s="324"/>
      <c r="F118" s="324"/>
      <c r="G118" s="325"/>
    </row>
    <row r="119" spans="1:7">
      <c r="A119" s="319"/>
      <c r="B119" s="320"/>
      <c r="C119" s="321"/>
      <c r="D119" s="322"/>
      <c r="E119" s="324"/>
      <c r="F119" s="324"/>
      <c r="G119" s="325"/>
    </row>
    <row r="120" spans="1:7">
      <c r="A120" s="319"/>
      <c r="B120" s="320"/>
      <c r="C120" s="321"/>
      <c r="D120" s="322"/>
      <c r="E120" s="324"/>
      <c r="F120" s="324"/>
      <c r="G120" s="325"/>
    </row>
    <row r="121" spans="1:7">
      <c r="A121" s="319"/>
      <c r="B121" s="320"/>
      <c r="C121" s="321"/>
      <c r="D121" s="322"/>
      <c r="E121" s="324"/>
      <c r="F121" s="324"/>
      <c r="G121" s="325"/>
    </row>
    <row r="122" spans="1:7">
      <c r="A122" s="319"/>
      <c r="B122" s="320"/>
      <c r="C122" s="321"/>
      <c r="D122" s="322"/>
      <c r="E122" s="324"/>
      <c r="F122" s="324"/>
      <c r="G122" s="325"/>
    </row>
    <row r="123" spans="1:7">
      <c r="A123" s="319"/>
      <c r="B123" s="320"/>
      <c r="C123" s="321"/>
      <c r="D123" s="322"/>
      <c r="E123" s="324"/>
      <c r="F123" s="324"/>
      <c r="G123" s="325"/>
    </row>
    <row r="124" spans="1:7">
      <c r="A124" s="319"/>
      <c r="B124" s="320"/>
      <c r="C124" s="321"/>
      <c r="D124" s="322"/>
      <c r="E124" s="324"/>
      <c r="F124" s="324"/>
      <c r="G124" s="325"/>
    </row>
    <row r="125" spans="1:7">
      <c r="A125" s="319"/>
      <c r="B125" s="320"/>
      <c r="C125" s="321"/>
      <c r="D125" s="322"/>
      <c r="E125" s="324"/>
      <c r="F125" s="324"/>
      <c r="G125" s="325"/>
    </row>
    <row r="126" spans="1:7">
      <c r="A126" s="319"/>
      <c r="B126" s="320"/>
      <c r="C126" s="321"/>
      <c r="D126" s="322"/>
      <c r="E126" s="324"/>
      <c r="F126" s="324"/>
      <c r="G126" s="325"/>
    </row>
    <row r="127" spans="1:7">
      <c r="A127" s="319"/>
      <c r="B127" s="320"/>
      <c r="C127" s="321"/>
      <c r="D127" s="322"/>
      <c r="E127" s="324"/>
      <c r="F127" s="324"/>
      <c r="G127" s="325"/>
    </row>
    <row r="128" spans="1:7">
      <c r="A128" s="319"/>
      <c r="B128" s="320"/>
      <c r="C128" s="321"/>
      <c r="D128" s="322"/>
      <c r="E128" s="324"/>
      <c r="F128" s="324"/>
      <c r="G128" s="325"/>
    </row>
    <row r="129" spans="1:7">
      <c r="A129" s="319"/>
      <c r="B129" s="320"/>
      <c r="C129" s="321"/>
      <c r="D129" s="322"/>
      <c r="E129" s="324"/>
      <c r="F129" s="324"/>
      <c r="G129" s="325"/>
    </row>
    <row r="130" spans="1:7">
      <c r="A130" s="319"/>
      <c r="B130" s="320"/>
      <c r="C130" s="321"/>
      <c r="D130" s="322"/>
      <c r="E130" s="324"/>
      <c r="F130" s="324"/>
      <c r="G130" s="325"/>
    </row>
    <row r="131" spans="1:7">
      <c r="A131" s="319"/>
      <c r="B131" s="320"/>
      <c r="C131" s="321"/>
      <c r="D131" s="322"/>
      <c r="E131" s="324"/>
      <c r="F131" s="324"/>
      <c r="G131" s="325"/>
    </row>
    <row r="132" spans="1:7">
      <c r="A132" s="319"/>
      <c r="B132" s="320"/>
      <c r="C132" s="321"/>
      <c r="D132" s="322"/>
      <c r="E132" s="324"/>
      <c r="F132" s="324"/>
      <c r="G132" s="325"/>
    </row>
    <row r="133" spans="1:7">
      <c r="A133" s="319"/>
      <c r="B133" s="320"/>
      <c r="C133" s="321"/>
      <c r="D133" s="322"/>
      <c r="E133" s="324"/>
      <c r="F133" s="324"/>
      <c r="G133" s="325"/>
    </row>
    <row r="134" spans="1:7">
      <c r="A134" s="319"/>
      <c r="B134" s="320"/>
      <c r="C134" s="321"/>
      <c r="D134" s="322"/>
      <c r="E134" s="324"/>
      <c r="F134" s="324"/>
      <c r="G134" s="325"/>
    </row>
    <row r="135" spans="1:7">
      <c r="A135" s="319"/>
      <c r="B135" s="320"/>
      <c r="C135" s="321"/>
      <c r="D135" s="322"/>
      <c r="E135" s="324"/>
      <c r="F135" s="324"/>
      <c r="G135" s="325"/>
    </row>
    <row r="136" spans="1:7">
      <c r="A136" s="319"/>
      <c r="B136" s="320"/>
      <c r="C136" s="321"/>
      <c r="D136" s="322"/>
      <c r="E136" s="324"/>
      <c r="F136" s="324"/>
      <c r="G136" s="325"/>
    </row>
    <row r="137" spans="1:7">
      <c r="A137" s="319"/>
      <c r="B137" s="320"/>
      <c r="C137" s="321"/>
      <c r="D137" s="322"/>
      <c r="E137" s="324"/>
      <c r="F137" s="324"/>
      <c r="G137" s="325"/>
    </row>
    <row r="138" spans="1:7">
      <c r="A138" s="319"/>
      <c r="B138" s="320"/>
      <c r="C138" s="321"/>
      <c r="D138" s="322"/>
      <c r="E138" s="324"/>
      <c r="F138" s="324"/>
      <c r="G138" s="325"/>
    </row>
    <row r="139" spans="1:7">
      <c r="A139" s="319"/>
      <c r="B139" s="320"/>
      <c r="C139" s="321"/>
      <c r="D139" s="322"/>
      <c r="E139" s="324"/>
      <c r="F139" s="324"/>
      <c r="G139" s="325"/>
    </row>
    <row r="140" spans="1:7">
      <c r="A140" s="319"/>
      <c r="B140" s="320"/>
      <c r="C140" s="321"/>
      <c r="D140" s="322"/>
      <c r="E140" s="324"/>
      <c r="F140" s="324"/>
      <c r="G140" s="325"/>
    </row>
    <row r="141" spans="1:7">
      <c r="A141" s="319"/>
      <c r="B141" s="320"/>
      <c r="C141" s="321"/>
      <c r="D141" s="322"/>
      <c r="E141" s="324"/>
      <c r="F141" s="324"/>
      <c r="G141" s="325"/>
    </row>
    <row r="142" spans="1:7">
      <c r="A142" s="319"/>
      <c r="B142" s="320"/>
      <c r="C142" s="321"/>
      <c r="D142" s="322"/>
      <c r="E142" s="324"/>
      <c r="F142" s="324"/>
      <c r="G142" s="325"/>
    </row>
    <row r="143" spans="1:7">
      <c r="A143" s="319"/>
      <c r="B143" s="320"/>
      <c r="C143" s="321"/>
      <c r="D143" s="322"/>
      <c r="E143" s="324"/>
      <c r="F143" s="324"/>
      <c r="G143" s="325"/>
    </row>
    <row r="144" spans="1:7">
      <c r="A144" s="319"/>
      <c r="B144" s="320"/>
      <c r="C144" s="321"/>
      <c r="D144" s="322"/>
      <c r="E144" s="324"/>
      <c r="F144" s="324"/>
      <c r="G144" s="325"/>
    </row>
    <row r="145" spans="1:7">
      <c r="A145" s="319"/>
      <c r="B145" s="320"/>
      <c r="C145" s="321"/>
      <c r="D145" s="322"/>
      <c r="E145" s="324"/>
      <c r="F145" s="324"/>
      <c r="G145" s="325"/>
    </row>
    <row r="146" spans="1:7">
      <c r="A146" s="319"/>
      <c r="B146" s="320"/>
      <c r="C146" s="321"/>
      <c r="D146" s="322"/>
      <c r="E146" s="324"/>
      <c r="F146" s="324"/>
      <c r="G146" s="325"/>
    </row>
    <row r="147" spans="1:7">
      <c r="A147" s="319"/>
      <c r="B147" s="320"/>
      <c r="C147" s="321"/>
      <c r="D147" s="322"/>
      <c r="E147" s="324"/>
      <c r="F147" s="324"/>
      <c r="G147" s="325"/>
    </row>
    <row r="148" spans="1:7">
      <c r="A148" s="319"/>
      <c r="B148" s="320"/>
      <c r="C148" s="321"/>
      <c r="D148" s="322"/>
      <c r="E148" s="324"/>
      <c r="F148" s="324"/>
      <c r="G148" s="325"/>
    </row>
    <row r="149" spans="1:7">
      <c r="A149" s="319"/>
      <c r="B149" s="320"/>
      <c r="C149" s="321"/>
      <c r="D149" s="322"/>
      <c r="E149" s="324"/>
      <c r="F149" s="324"/>
      <c r="G149" s="325"/>
    </row>
    <row r="150" spans="1:7">
      <c r="A150" s="319"/>
      <c r="B150" s="320"/>
      <c r="C150" s="321"/>
      <c r="D150" s="322"/>
      <c r="E150" s="324"/>
      <c r="F150" s="324"/>
      <c r="G150" s="325"/>
    </row>
    <row r="151" spans="1:7">
      <c r="A151" s="319"/>
      <c r="B151" s="320"/>
      <c r="C151" s="321"/>
      <c r="D151" s="322"/>
      <c r="E151" s="324"/>
      <c r="F151" s="324"/>
      <c r="G151" s="325"/>
    </row>
    <row r="152" spans="1:7">
      <c r="A152" s="319"/>
      <c r="B152" s="320"/>
      <c r="C152" s="321"/>
      <c r="D152" s="322"/>
      <c r="E152" s="324"/>
      <c r="F152" s="324"/>
      <c r="G152" s="325"/>
    </row>
    <row r="153" spans="1:7">
      <c r="A153" s="319"/>
      <c r="B153" s="320"/>
      <c r="C153" s="321"/>
      <c r="D153" s="322"/>
      <c r="E153" s="324"/>
      <c r="F153" s="324"/>
      <c r="G153" s="325"/>
    </row>
    <row r="154" spans="1:7">
      <c r="A154" s="319"/>
      <c r="B154" s="320"/>
      <c r="C154" s="321"/>
      <c r="D154" s="322"/>
      <c r="E154" s="324"/>
      <c r="F154" s="324"/>
      <c r="G154" s="325"/>
    </row>
    <row r="155" spans="1:7">
      <c r="A155" s="319"/>
      <c r="B155" s="320"/>
      <c r="C155" s="321"/>
      <c r="D155" s="322"/>
      <c r="E155" s="324"/>
      <c r="F155" s="324"/>
      <c r="G155" s="325"/>
    </row>
    <row r="156" spans="1:7">
      <c r="A156" s="319"/>
      <c r="B156" s="320"/>
      <c r="C156" s="321"/>
      <c r="D156" s="322"/>
      <c r="E156" s="324"/>
      <c r="F156" s="324"/>
      <c r="G156" s="325"/>
    </row>
    <row r="157" spans="1:7">
      <c r="A157" s="319"/>
      <c r="B157" s="320"/>
      <c r="C157" s="321"/>
      <c r="D157" s="322"/>
      <c r="E157" s="324"/>
      <c r="F157" s="324"/>
      <c r="G157" s="325"/>
    </row>
    <row r="158" spans="1:7">
      <c r="A158" s="319"/>
      <c r="B158" s="320"/>
      <c r="C158" s="321"/>
      <c r="D158" s="322"/>
      <c r="E158" s="324"/>
      <c r="F158" s="324"/>
      <c r="G158" s="325"/>
    </row>
    <row r="159" spans="1:7">
      <c r="A159" s="319"/>
      <c r="B159" s="320"/>
      <c r="C159" s="321"/>
      <c r="D159" s="322"/>
      <c r="E159" s="324"/>
      <c r="F159" s="324"/>
      <c r="G159" s="325"/>
    </row>
    <row r="160" spans="1:7">
      <c r="A160" s="319"/>
      <c r="B160" s="320"/>
      <c r="C160" s="321"/>
      <c r="D160" s="322"/>
      <c r="E160" s="324"/>
      <c r="F160" s="324"/>
      <c r="G160" s="325"/>
    </row>
    <row r="161" spans="1:7">
      <c r="A161" s="319"/>
      <c r="B161" s="320"/>
      <c r="C161" s="321"/>
      <c r="D161" s="322"/>
      <c r="E161" s="324"/>
      <c r="F161" s="324"/>
      <c r="G161" s="325"/>
    </row>
    <row r="162" spans="1:7">
      <c r="A162" s="319"/>
      <c r="B162" s="320"/>
      <c r="C162" s="321"/>
      <c r="D162" s="322"/>
      <c r="E162" s="324"/>
      <c r="F162" s="324"/>
      <c r="G162" s="325"/>
    </row>
    <row r="163" spans="1:7">
      <c r="A163" s="319"/>
      <c r="B163" s="320"/>
      <c r="C163" s="321"/>
      <c r="D163" s="322"/>
      <c r="E163" s="324"/>
      <c r="F163" s="324"/>
      <c r="G163" s="325"/>
    </row>
    <row r="164" spans="1:7">
      <c r="A164" s="319"/>
      <c r="B164" s="320"/>
      <c r="C164" s="321"/>
      <c r="D164" s="322"/>
      <c r="E164" s="324"/>
      <c r="F164" s="324"/>
      <c r="G164" s="325"/>
    </row>
    <row r="165" spans="1:7">
      <c r="A165" s="319"/>
      <c r="B165" s="320"/>
      <c r="C165" s="321"/>
      <c r="D165" s="322"/>
      <c r="E165" s="324"/>
      <c r="F165" s="324"/>
      <c r="G165" s="325"/>
    </row>
    <row r="166" spans="1:7">
      <c r="A166" s="319"/>
      <c r="B166" s="320"/>
      <c r="C166" s="321"/>
      <c r="D166" s="322"/>
      <c r="E166" s="324"/>
      <c r="F166" s="324"/>
      <c r="G166" s="325"/>
    </row>
    <row r="167" spans="1:7">
      <c r="A167" s="319"/>
      <c r="B167" s="320"/>
      <c r="C167" s="321"/>
      <c r="D167" s="322"/>
      <c r="E167" s="324"/>
      <c r="F167" s="324"/>
      <c r="G167" s="325"/>
    </row>
    <row r="168" spans="1:7">
      <c r="A168" s="319"/>
      <c r="B168" s="320"/>
      <c r="C168" s="321"/>
      <c r="D168" s="322"/>
      <c r="E168" s="324"/>
      <c r="F168" s="324"/>
      <c r="G168" s="325"/>
    </row>
    <row r="169" spans="1:7">
      <c r="A169" s="319"/>
      <c r="B169" s="320"/>
      <c r="C169" s="321"/>
      <c r="D169" s="322"/>
      <c r="E169" s="324"/>
      <c r="F169" s="324"/>
      <c r="G169" s="325"/>
    </row>
    <row r="170" spans="1:7">
      <c r="A170" s="319"/>
      <c r="B170" s="320"/>
      <c r="C170" s="321"/>
      <c r="D170" s="322"/>
      <c r="E170" s="324"/>
      <c r="F170" s="324"/>
      <c r="G170" s="325"/>
    </row>
    <row r="171" spans="1:7">
      <c r="A171" s="319"/>
      <c r="B171" s="320"/>
      <c r="C171" s="321"/>
      <c r="D171" s="322"/>
      <c r="E171" s="324"/>
      <c r="F171" s="324"/>
      <c r="G171" s="325"/>
    </row>
    <row r="172" spans="1:7">
      <c r="A172" s="319"/>
      <c r="B172" s="320"/>
      <c r="C172" s="321"/>
      <c r="D172" s="322"/>
      <c r="E172" s="324"/>
      <c r="F172" s="324"/>
      <c r="G172" s="325"/>
    </row>
    <row r="173" spans="1:7">
      <c r="A173" s="319"/>
      <c r="B173" s="320"/>
      <c r="C173" s="321"/>
      <c r="D173" s="322"/>
      <c r="E173" s="324"/>
      <c r="F173" s="324"/>
      <c r="G173" s="325"/>
    </row>
    <row r="174" spans="1:7">
      <c r="A174" s="319"/>
      <c r="B174" s="320"/>
      <c r="C174" s="321"/>
      <c r="D174" s="322"/>
      <c r="E174" s="324"/>
      <c r="F174" s="324"/>
      <c r="G174" s="325"/>
    </row>
    <row r="175" spans="1:7">
      <c r="A175" s="319"/>
      <c r="B175" s="320"/>
      <c r="C175" s="321"/>
      <c r="D175" s="322"/>
      <c r="E175" s="324"/>
      <c r="F175" s="324"/>
      <c r="G175" s="325"/>
    </row>
    <row r="176" spans="1:7">
      <c r="A176" s="319"/>
      <c r="B176" s="320"/>
      <c r="C176" s="321"/>
      <c r="D176" s="322"/>
      <c r="E176" s="324"/>
      <c r="F176" s="324"/>
      <c r="G176" s="325"/>
    </row>
    <row r="177" spans="1:7">
      <c r="A177" s="319"/>
      <c r="B177" s="320"/>
      <c r="C177" s="321"/>
      <c r="D177" s="322"/>
      <c r="E177" s="324"/>
      <c r="F177" s="324"/>
      <c r="G177" s="325"/>
    </row>
    <row r="178" spans="1:7">
      <c r="A178" s="319"/>
      <c r="B178" s="320"/>
      <c r="C178" s="321"/>
      <c r="D178" s="322"/>
      <c r="E178" s="324"/>
      <c r="F178" s="324"/>
      <c r="G178" s="325"/>
    </row>
    <row r="179" spans="1:7">
      <c r="A179" s="319"/>
      <c r="B179" s="320"/>
      <c r="C179" s="321"/>
      <c r="D179" s="322"/>
      <c r="E179" s="324"/>
      <c r="F179" s="324"/>
      <c r="G179" s="325"/>
    </row>
    <row r="180" spans="1:7">
      <c r="A180" s="319"/>
      <c r="B180" s="320"/>
      <c r="C180" s="321"/>
      <c r="D180" s="322"/>
      <c r="E180" s="324"/>
      <c r="F180" s="324"/>
      <c r="G180" s="325"/>
    </row>
    <row r="181" spans="1:7">
      <c r="A181" s="319"/>
      <c r="B181" s="320"/>
      <c r="C181" s="321"/>
      <c r="D181" s="322"/>
      <c r="E181" s="324"/>
      <c r="F181" s="324"/>
      <c r="G181" s="325"/>
    </row>
    <row r="182" spans="1:7">
      <c r="A182" s="319"/>
      <c r="B182" s="320"/>
      <c r="C182" s="321"/>
      <c r="D182" s="322"/>
      <c r="E182" s="324"/>
      <c r="F182" s="324"/>
      <c r="G182" s="325"/>
    </row>
    <row r="183" spans="1:7">
      <c r="A183" s="319"/>
      <c r="B183" s="320"/>
      <c r="C183" s="321"/>
      <c r="D183" s="322"/>
      <c r="E183" s="324"/>
      <c r="F183" s="324"/>
      <c r="G183" s="325"/>
    </row>
    <row r="184" spans="1:7">
      <c r="A184" s="319"/>
      <c r="B184" s="320"/>
      <c r="C184" s="321"/>
      <c r="D184" s="322"/>
      <c r="E184" s="324"/>
      <c r="F184" s="324"/>
      <c r="G184" s="325"/>
    </row>
    <row r="185" spans="1:7">
      <c r="A185" s="319"/>
      <c r="B185" s="320"/>
      <c r="C185" s="321"/>
      <c r="D185" s="322"/>
      <c r="E185" s="324"/>
      <c r="F185" s="324"/>
      <c r="G185" s="325"/>
    </row>
    <row r="186" spans="1:7">
      <c r="A186" s="319"/>
      <c r="B186" s="320"/>
      <c r="C186" s="321"/>
      <c r="D186" s="322"/>
      <c r="E186" s="324"/>
      <c r="F186" s="324"/>
      <c r="G186" s="325"/>
    </row>
    <row r="187" spans="1:7">
      <c r="A187" s="319"/>
      <c r="B187" s="320"/>
      <c r="C187" s="321"/>
      <c r="D187" s="322"/>
      <c r="E187" s="324"/>
      <c r="F187" s="324"/>
      <c r="G187" s="325"/>
    </row>
    <row r="188" spans="1:7">
      <c r="A188" s="319"/>
      <c r="B188" s="320"/>
      <c r="C188" s="321"/>
      <c r="D188" s="322"/>
      <c r="E188" s="324"/>
      <c r="F188" s="324"/>
      <c r="G188" s="325"/>
    </row>
    <row r="189" spans="1:7">
      <c r="A189" s="319"/>
      <c r="B189" s="320"/>
      <c r="C189" s="321"/>
      <c r="D189" s="322"/>
      <c r="E189" s="324"/>
      <c r="F189" s="324"/>
      <c r="G189" s="325"/>
    </row>
    <row r="190" spans="1:7">
      <c r="A190" s="319"/>
      <c r="B190" s="320"/>
      <c r="C190" s="321"/>
      <c r="D190" s="322"/>
      <c r="E190" s="324"/>
      <c r="F190" s="324"/>
      <c r="G190" s="325"/>
    </row>
    <row r="191" spans="1:7">
      <c r="A191" s="319"/>
      <c r="B191" s="320"/>
      <c r="C191" s="321"/>
      <c r="D191" s="322"/>
      <c r="E191" s="324"/>
      <c r="F191" s="324"/>
      <c r="G191" s="325"/>
    </row>
    <row r="192" spans="1:7">
      <c r="A192" s="319"/>
      <c r="B192" s="320"/>
      <c r="C192" s="321"/>
      <c r="D192" s="322"/>
      <c r="E192" s="324"/>
      <c r="F192" s="324"/>
      <c r="G192" s="325"/>
    </row>
    <row r="193" spans="1:7">
      <c r="A193" s="319"/>
      <c r="B193" s="320"/>
      <c r="C193" s="321"/>
      <c r="D193" s="322"/>
      <c r="E193" s="324"/>
      <c r="F193" s="324"/>
      <c r="G193" s="325"/>
    </row>
    <row r="194" spans="1:7">
      <c r="A194" s="319"/>
      <c r="B194" s="320"/>
      <c r="C194" s="321"/>
      <c r="D194" s="322"/>
      <c r="E194" s="324"/>
      <c r="F194" s="324"/>
      <c r="G194" s="325"/>
    </row>
    <row r="195" spans="1:7">
      <c r="A195" s="319"/>
      <c r="B195" s="320"/>
      <c r="C195" s="321"/>
      <c r="D195" s="322"/>
      <c r="E195" s="324"/>
      <c r="F195" s="324"/>
      <c r="G195" s="325"/>
    </row>
    <row r="196" spans="1:7">
      <c r="A196" s="319"/>
      <c r="B196" s="320"/>
      <c r="C196" s="321"/>
      <c r="D196" s="322"/>
      <c r="E196" s="324"/>
      <c r="F196" s="324"/>
      <c r="G196" s="325"/>
    </row>
    <row r="197" spans="1:7">
      <c r="A197" s="319"/>
      <c r="B197" s="320"/>
      <c r="C197" s="321"/>
      <c r="D197" s="322"/>
      <c r="E197" s="324"/>
      <c r="F197" s="324"/>
      <c r="G197" s="325"/>
    </row>
    <row r="198" spans="1:7">
      <c r="A198" s="319"/>
      <c r="B198" s="320"/>
      <c r="C198" s="321"/>
      <c r="D198" s="322"/>
      <c r="E198" s="324"/>
      <c r="F198" s="324"/>
      <c r="G198" s="325"/>
    </row>
    <row r="199" spans="1:7">
      <c r="A199" s="319"/>
      <c r="B199" s="320"/>
      <c r="C199" s="321"/>
      <c r="D199" s="322"/>
      <c r="E199" s="324"/>
      <c r="F199" s="324"/>
      <c r="G199" s="325"/>
    </row>
    <row r="200" spans="1:7">
      <c r="A200" s="319"/>
      <c r="B200" s="320"/>
      <c r="C200" s="321"/>
      <c r="D200" s="322"/>
      <c r="E200" s="324"/>
      <c r="F200" s="324"/>
      <c r="G200" s="325"/>
    </row>
    <row r="201" spans="1:7">
      <c r="A201" s="319"/>
      <c r="B201" s="320"/>
      <c r="C201" s="321"/>
      <c r="D201" s="322"/>
      <c r="E201" s="324"/>
      <c r="F201" s="324"/>
      <c r="G201" s="325"/>
    </row>
    <row r="202" spans="1:7">
      <c r="A202" s="319"/>
      <c r="B202" s="320"/>
      <c r="C202" s="321"/>
      <c r="D202" s="322"/>
      <c r="E202" s="324"/>
      <c r="F202" s="324"/>
      <c r="G202" s="325"/>
    </row>
    <row r="203" spans="1:7">
      <c r="A203" s="319"/>
      <c r="B203" s="320"/>
      <c r="C203" s="321"/>
      <c r="D203" s="322"/>
      <c r="E203" s="324"/>
      <c r="F203" s="324"/>
      <c r="G203" s="325"/>
    </row>
    <row r="204" spans="1:7">
      <c r="A204" s="319"/>
      <c r="B204" s="320"/>
      <c r="C204" s="321"/>
      <c r="D204" s="322"/>
      <c r="E204" s="324"/>
      <c r="F204" s="324"/>
      <c r="G204" s="325"/>
    </row>
    <row r="205" spans="1:7">
      <c r="A205" s="319"/>
      <c r="B205" s="320"/>
      <c r="C205" s="321"/>
      <c r="D205" s="322"/>
      <c r="E205" s="324"/>
      <c r="F205" s="324"/>
      <c r="G205" s="325"/>
    </row>
    <row r="206" spans="1:7">
      <c r="A206" s="319"/>
      <c r="B206" s="320"/>
      <c r="C206" s="321"/>
      <c r="D206" s="322"/>
      <c r="E206" s="324"/>
      <c r="F206" s="324"/>
      <c r="G206" s="325"/>
    </row>
    <row r="207" spans="1:7">
      <c r="A207" s="319"/>
      <c r="B207" s="320"/>
      <c r="C207" s="321"/>
      <c r="D207" s="322"/>
      <c r="E207" s="324"/>
      <c r="F207" s="324"/>
      <c r="G207" s="325"/>
    </row>
    <row r="208" spans="1:7">
      <c r="A208" s="319"/>
      <c r="B208" s="320"/>
      <c r="C208" s="321"/>
      <c r="D208" s="322"/>
      <c r="E208" s="324"/>
      <c r="F208" s="324"/>
      <c r="G208" s="325"/>
    </row>
    <row r="209" spans="1:7">
      <c r="A209" s="319"/>
      <c r="B209" s="320"/>
      <c r="C209" s="321"/>
      <c r="D209" s="322"/>
      <c r="E209" s="324"/>
      <c r="F209" s="324"/>
      <c r="G209" s="325"/>
    </row>
    <row r="210" spans="1:7">
      <c r="A210" s="319"/>
      <c r="B210" s="320"/>
      <c r="C210" s="321"/>
      <c r="D210" s="322"/>
      <c r="E210" s="324"/>
      <c r="F210" s="324"/>
      <c r="G210" s="325"/>
    </row>
    <row r="211" spans="1:7">
      <c r="A211" s="319"/>
      <c r="B211" s="320"/>
      <c r="C211" s="321"/>
      <c r="D211" s="322"/>
      <c r="E211" s="324"/>
      <c r="F211" s="324"/>
      <c r="G211" s="325"/>
    </row>
    <row r="212" spans="1:7">
      <c r="A212" s="319"/>
      <c r="B212" s="320"/>
      <c r="C212" s="321"/>
      <c r="D212" s="322"/>
      <c r="E212" s="324"/>
      <c r="F212" s="324"/>
      <c r="G212" s="325"/>
    </row>
    <row r="213" spans="1:7">
      <c r="A213" s="319"/>
      <c r="B213" s="320"/>
      <c r="C213" s="321"/>
      <c r="D213" s="322"/>
      <c r="E213" s="324"/>
      <c r="F213" s="324"/>
      <c r="G213" s="325"/>
    </row>
    <row r="214" spans="1:7">
      <c r="A214" s="319"/>
      <c r="B214" s="320"/>
      <c r="C214" s="321"/>
      <c r="D214" s="322"/>
      <c r="E214" s="324"/>
      <c r="F214" s="324"/>
      <c r="G214" s="325"/>
    </row>
    <row r="215" spans="1:7">
      <c r="A215" s="319"/>
      <c r="B215" s="320"/>
      <c r="C215" s="321"/>
      <c r="D215" s="322"/>
      <c r="E215" s="324"/>
      <c r="F215" s="324"/>
      <c r="G215" s="325"/>
    </row>
    <row r="216" spans="1:7">
      <c r="A216" s="319"/>
      <c r="B216" s="320"/>
      <c r="C216" s="321"/>
      <c r="D216" s="322"/>
      <c r="E216" s="324"/>
      <c r="F216" s="324"/>
      <c r="G216" s="325"/>
    </row>
    <row r="217" spans="1:7">
      <c r="A217" s="319"/>
      <c r="B217" s="320"/>
      <c r="C217" s="321"/>
      <c r="D217" s="322"/>
      <c r="E217" s="324"/>
      <c r="F217" s="324"/>
      <c r="G217" s="325"/>
    </row>
    <row r="218" spans="1:7">
      <c r="A218" s="319"/>
      <c r="B218" s="320"/>
      <c r="C218" s="321"/>
      <c r="D218" s="322"/>
      <c r="E218" s="324"/>
      <c r="F218" s="324"/>
      <c r="G218" s="325"/>
    </row>
    <row r="219" spans="1:7">
      <c r="A219" s="319"/>
      <c r="B219" s="320"/>
      <c r="C219" s="321"/>
      <c r="D219" s="322"/>
      <c r="E219" s="324"/>
      <c r="F219" s="324"/>
      <c r="G219" s="325"/>
    </row>
    <row r="220" spans="1:7">
      <c r="A220" s="319"/>
      <c r="B220" s="320"/>
      <c r="C220" s="321"/>
      <c r="D220" s="322"/>
      <c r="E220" s="324"/>
      <c r="F220" s="324"/>
      <c r="G220" s="325"/>
    </row>
    <row r="221" spans="1:7">
      <c r="A221" s="319"/>
      <c r="B221" s="320"/>
      <c r="C221" s="321"/>
      <c r="D221" s="322"/>
      <c r="E221" s="324"/>
      <c r="F221" s="324"/>
      <c r="G221" s="325"/>
    </row>
    <row r="222" spans="1:7">
      <c r="A222" s="319"/>
      <c r="B222" s="320"/>
      <c r="C222" s="321"/>
      <c r="D222" s="322"/>
      <c r="E222" s="324"/>
      <c r="F222" s="324"/>
      <c r="G222" s="325"/>
    </row>
    <row r="223" spans="1:7">
      <c r="A223" s="319"/>
      <c r="B223" s="320"/>
      <c r="C223" s="321"/>
      <c r="D223" s="322"/>
      <c r="E223" s="324"/>
      <c r="F223" s="324"/>
      <c r="G223" s="325"/>
    </row>
    <row r="224" spans="1:7">
      <c r="A224" s="319"/>
      <c r="B224" s="320"/>
      <c r="C224" s="321"/>
      <c r="D224" s="322"/>
      <c r="E224" s="324"/>
      <c r="F224" s="324"/>
      <c r="G224" s="325"/>
    </row>
    <row r="225" spans="1:7">
      <c r="A225" s="319"/>
      <c r="B225" s="320"/>
      <c r="C225" s="321"/>
      <c r="D225" s="322"/>
      <c r="E225" s="324"/>
      <c r="F225" s="324"/>
      <c r="G225" s="325"/>
    </row>
    <row r="226" spans="1:7">
      <c r="A226" s="319"/>
      <c r="B226" s="320"/>
      <c r="C226" s="321"/>
      <c r="D226" s="322"/>
      <c r="E226" s="324"/>
      <c r="F226" s="324"/>
      <c r="G226" s="325"/>
    </row>
    <row r="227" spans="1:7">
      <c r="A227" s="319"/>
      <c r="B227" s="320"/>
      <c r="C227" s="321"/>
      <c r="D227" s="322"/>
      <c r="E227" s="324"/>
      <c r="F227" s="324"/>
      <c r="G227" s="325"/>
    </row>
    <row r="228" spans="1:7">
      <c r="A228" s="319"/>
      <c r="B228" s="320"/>
      <c r="C228" s="321"/>
      <c r="D228" s="322"/>
      <c r="E228" s="324"/>
      <c r="F228" s="324"/>
      <c r="G228" s="325"/>
    </row>
    <row r="229" spans="1:7">
      <c r="A229" s="319"/>
      <c r="B229" s="320"/>
      <c r="C229" s="321"/>
      <c r="D229" s="322"/>
      <c r="E229" s="324"/>
      <c r="F229" s="324"/>
      <c r="G229" s="325"/>
    </row>
    <row r="230" spans="1:7">
      <c r="A230" s="319"/>
      <c r="B230" s="320"/>
      <c r="C230" s="321"/>
      <c r="D230" s="322"/>
      <c r="E230" s="324"/>
      <c r="F230" s="324"/>
      <c r="G230" s="325"/>
    </row>
    <row r="231" spans="1:7">
      <c r="A231" s="319"/>
      <c r="B231" s="320"/>
      <c r="C231" s="321"/>
      <c r="D231" s="322"/>
      <c r="E231" s="324"/>
      <c r="F231" s="324"/>
      <c r="G231" s="325"/>
    </row>
    <row r="232" spans="1:7">
      <c r="A232" s="319"/>
      <c r="B232" s="320"/>
      <c r="C232" s="321"/>
      <c r="D232" s="322"/>
      <c r="E232" s="324"/>
      <c r="F232" s="324"/>
      <c r="G232" s="325"/>
    </row>
    <row r="233" spans="1:7">
      <c r="A233" s="319"/>
      <c r="B233" s="320"/>
      <c r="C233" s="321"/>
      <c r="D233" s="322"/>
      <c r="E233" s="324"/>
      <c r="F233" s="324"/>
      <c r="G233" s="325"/>
    </row>
    <row r="234" spans="1:7">
      <c r="A234" s="319"/>
      <c r="B234" s="320"/>
      <c r="C234" s="321"/>
      <c r="D234" s="322"/>
      <c r="E234" s="324"/>
      <c r="F234" s="324"/>
      <c r="G234" s="325"/>
    </row>
    <row r="235" spans="1:7">
      <c r="A235" s="319"/>
      <c r="B235" s="320"/>
      <c r="C235" s="321"/>
      <c r="D235" s="322"/>
      <c r="E235" s="324"/>
      <c r="F235" s="324"/>
      <c r="G235" s="325"/>
    </row>
    <row r="236" spans="1:7">
      <c r="A236" s="319"/>
      <c r="B236" s="320"/>
      <c r="C236" s="321"/>
      <c r="D236" s="322"/>
      <c r="E236" s="324"/>
      <c r="F236" s="324"/>
      <c r="G236" s="325"/>
    </row>
    <row r="237" spans="1:7">
      <c r="A237" s="319"/>
      <c r="B237" s="320"/>
      <c r="C237" s="321"/>
      <c r="D237" s="322"/>
      <c r="E237" s="324"/>
      <c r="F237" s="324"/>
      <c r="G237" s="325"/>
    </row>
    <row r="238" spans="1:7">
      <c r="A238" s="319"/>
      <c r="B238" s="320"/>
      <c r="C238" s="321"/>
      <c r="D238" s="322"/>
      <c r="E238" s="324"/>
      <c r="F238" s="324"/>
      <c r="G238" s="325"/>
    </row>
    <row r="239" spans="1:7">
      <c r="A239" s="319"/>
      <c r="B239" s="320"/>
      <c r="C239" s="321"/>
      <c r="D239" s="322"/>
      <c r="E239" s="324"/>
      <c r="F239" s="324"/>
      <c r="G239" s="325"/>
    </row>
    <row r="240" spans="1:7">
      <c r="A240" s="319"/>
      <c r="B240" s="320"/>
      <c r="C240" s="321"/>
      <c r="D240" s="322"/>
      <c r="E240" s="324"/>
      <c r="F240" s="324"/>
      <c r="G240" s="325"/>
    </row>
    <row r="241" spans="1:7">
      <c r="A241" s="319"/>
      <c r="B241" s="320"/>
      <c r="C241" s="321"/>
      <c r="D241" s="322"/>
      <c r="E241" s="324"/>
      <c r="F241" s="324"/>
      <c r="G241" s="325"/>
    </row>
    <row r="242" spans="1:7">
      <c r="A242" s="319"/>
      <c r="B242" s="320"/>
      <c r="C242" s="321"/>
      <c r="D242" s="322"/>
      <c r="E242" s="324"/>
      <c r="F242" s="324"/>
      <c r="G242" s="325"/>
    </row>
    <row r="243" spans="1:7">
      <c r="A243" s="319"/>
      <c r="B243" s="320"/>
      <c r="C243" s="321"/>
      <c r="D243" s="322"/>
      <c r="E243" s="324"/>
      <c r="F243" s="324"/>
      <c r="G243" s="325"/>
    </row>
    <row r="244" spans="1:7">
      <c r="A244" s="319"/>
      <c r="B244" s="320"/>
      <c r="C244" s="321"/>
      <c r="D244" s="322"/>
      <c r="E244" s="324"/>
      <c r="F244" s="324"/>
      <c r="G244" s="325"/>
    </row>
    <row r="245" spans="1:7">
      <c r="A245" s="319"/>
      <c r="B245" s="320"/>
      <c r="C245" s="321"/>
      <c r="D245" s="322"/>
      <c r="E245" s="324"/>
      <c r="F245" s="324"/>
      <c r="G245" s="325"/>
    </row>
    <row r="246" spans="1:7">
      <c r="A246" s="319"/>
      <c r="B246" s="320"/>
      <c r="C246" s="321"/>
      <c r="D246" s="322"/>
      <c r="E246" s="324"/>
      <c r="F246" s="324"/>
      <c r="G246" s="325"/>
    </row>
    <row r="247" spans="1:7">
      <c r="A247" s="319"/>
      <c r="B247" s="320"/>
      <c r="C247" s="321"/>
      <c r="D247" s="322"/>
      <c r="E247" s="324"/>
      <c r="F247" s="324"/>
      <c r="G247" s="325"/>
    </row>
    <row r="248" spans="1:7">
      <c r="A248" s="319"/>
      <c r="B248" s="320"/>
      <c r="C248" s="321"/>
      <c r="D248" s="322"/>
      <c r="E248" s="324"/>
      <c r="F248" s="324"/>
      <c r="G248" s="325"/>
    </row>
    <row r="249" spans="1:7">
      <c r="A249" s="319"/>
      <c r="B249" s="320"/>
      <c r="C249" s="321"/>
      <c r="D249" s="322"/>
      <c r="E249" s="324"/>
      <c r="F249" s="324"/>
      <c r="G249" s="325"/>
    </row>
    <row r="250" spans="1:7">
      <c r="A250" s="319"/>
      <c r="B250" s="320"/>
      <c r="C250" s="321"/>
      <c r="D250" s="322"/>
      <c r="E250" s="324"/>
      <c r="F250" s="324"/>
      <c r="G250" s="325"/>
    </row>
    <row r="251" spans="1:7">
      <c r="A251" s="319"/>
      <c r="B251" s="320"/>
      <c r="C251" s="321"/>
      <c r="D251" s="322"/>
      <c r="E251" s="324"/>
      <c r="F251" s="324"/>
      <c r="G251" s="325"/>
    </row>
    <row r="252" spans="1:7">
      <c r="A252" s="319"/>
      <c r="B252" s="320"/>
      <c r="C252" s="321"/>
      <c r="D252" s="322"/>
      <c r="E252" s="324"/>
      <c r="F252" s="324"/>
      <c r="G252" s="325"/>
    </row>
    <row r="253" spans="1:7">
      <c r="A253" s="319"/>
      <c r="B253" s="320"/>
      <c r="C253" s="321"/>
      <c r="D253" s="322"/>
      <c r="E253" s="324"/>
      <c r="F253" s="324"/>
      <c r="G253" s="325"/>
    </row>
    <row r="254" spans="1:7">
      <c r="A254" s="319"/>
      <c r="B254" s="320"/>
      <c r="C254" s="321"/>
      <c r="D254" s="322"/>
      <c r="E254" s="324"/>
      <c r="F254" s="324"/>
      <c r="G254" s="325"/>
    </row>
    <row r="255" spans="1:7">
      <c r="A255" s="319"/>
      <c r="B255" s="320"/>
      <c r="C255" s="321"/>
      <c r="D255" s="322"/>
      <c r="E255" s="324"/>
      <c r="F255" s="324"/>
      <c r="G255" s="325"/>
    </row>
    <row r="256" spans="1:7">
      <c r="A256" s="319"/>
      <c r="B256" s="320"/>
      <c r="C256" s="321"/>
      <c r="D256" s="322"/>
      <c r="E256" s="324"/>
      <c r="F256" s="324"/>
      <c r="G256" s="325"/>
    </row>
    <row r="257" spans="1:7">
      <c r="A257" s="319"/>
      <c r="B257" s="320"/>
      <c r="C257" s="321"/>
      <c r="D257" s="322"/>
      <c r="E257" s="324"/>
      <c r="F257" s="324"/>
      <c r="G257" s="325"/>
    </row>
    <row r="258" spans="1:7">
      <c r="A258" s="319"/>
      <c r="B258" s="320"/>
      <c r="C258" s="321"/>
      <c r="D258" s="322"/>
      <c r="E258" s="324"/>
      <c r="F258" s="324"/>
      <c r="G258" s="325"/>
    </row>
    <row r="259" spans="1:7">
      <c r="A259" s="319"/>
      <c r="B259" s="320"/>
      <c r="C259" s="321"/>
      <c r="D259" s="322"/>
      <c r="E259" s="324"/>
      <c r="F259" s="324"/>
      <c r="G259" s="325"/>
    </row>
    <row r="260" spans="1:7">
      <c r="A260" s="319"/>
      <c r="B260" s="320"/>
      <c r="C260" s="321"/>
      <c r="D260" s="322"/>
      <c r="E260" s="324"/>
      <c r="F260" s="324"/>
      <c r="G260" s="325"/>
    </row>
    <row r="261" spans="1:7">
      <c r="A261" s="319"/>
      <c r="B261" s="320"/>
      <c r="C261" s="321"/>
      <c r="D261" s="322"/>
      <c r="E261" s="324"/>
      <c r="F261" s="324"/>
      <c r="G261" s="325"/>
    </row>
    <row r="262" spans="1:7">
      <c r="A262" s="319"/>
      <c r="B262" s="320"/>
      <c r="C262" s="321"/>
      <c r="D262" s="322"/>
      <c r="E262" s="324"/>
      <c r="F262" s="324"/>
      <c r="G262" s="325"/>
    </row>
    <row r="263" spans="1:7">
      <c r="A263" s="319"/>
      <c r="B263" s="320"/>
      <c r="C263" s="321"/>
      <c r="D263" s="322"/>
      <c r="E263" s="324"/>
      <c r="F263" s="324"/>
      <c r="G263" s="325"/>
    </row>
    <row r="264" spans="1:7">
      <c r="A264" s="319"/>
      <c r="B264" s="320"/>
      <c r="C264" s="321"/>
      <c r="D264" s="322"/>
      <c r="E264" s="324"/>
      <c r="F264" s="324"/>
      <c r="G264" s="325"/>
    </row>
    <row r="265" spans="1:7">
      <c r="A265" s="319"/>
      <c r="B265" s="320"/>
      <c r="C265" s="321"/>
      <c r="D265" s="322"/>
      <c r="E265" s="324"/>
      <c r="F265" s="324"/>
      <c r="G265" s="325"/>
    </row>
    <row r="266" spans="1:7">
      <c r="A266" s="319"/>
      <c r="B266" s="320"/>
      <c r="C266" s="321"/>
      <c r="D266" s="322"/>
      <c r="E266" s="324"/>
      <c r="F266" s="324"/>
      <c r="G266" s="325"/>
    </row>
    <row r="267" spans="1:7">
      <c r="A267" s="319"/>
      <c r="B267" s="320"/>
      <c r="C267" s="321"/>
      <c r="D267" s="322"/>
      <c r="E267" s="324"/>
      <c r="F267" s="324"/>
      <c r="G267" s="325"/>
    </row>
    <row r="268" spans="1:7">
      <c r="A268" s="319"/>
      <c r="B268" s="320"/>
      <c r="C268" s="321"/>
      <c r="D268" s="322"/>
      <c r="E268" s="324"/>
      <c r="F268" s="324"/>
      <c r="G268" s="325"/>
    </row>
    <row r="269" spans="1:7">
      <c r="A269" s="319"/>
      <c r="B269" s="320"/>
      <c r="C269" s="321"/>
      <c r="D269" s="322"/>
      <c r="E269" s="324"/>
      <c r="F269" s="324"/>
      <c r="G269" s="325"/>
    </row>
    <row r="270" spans="1:7">
      <c r="A270" s="319"/>
      <c r="B270" s="320"/>
      <c r="C270" s="321"/>
      <c r="D270" s="322"/>
      <c r="E270" s="324"/>
      <c r="F270" s="324"/>
      <c r="G270" s="325"/>
    </row>
    <row r="271" spans="1:7">
      <c r="A271" s="319"/>
      <c r="B271" s="320"/>
      <c r="C271" s="321"/>
      <c r="D271" s="322"/>
      <c r="E271" s="324"/>
      <c r="F271" s="324"/>
      <c r="G271" s="325"/>
    </row>
    <row r="272" spans="1:7">
      <c r="A272" s="319"/>
      <c r="B272" s="320"/>
      <c r="C272" s="321"/>
      <c r="D272" s="322"/>
      <c r="E272" s="324"/>
      <c r="F272" s="324"/>
      <c r="G272" s="325"/>
    </row>
    <row r="273" spans="1:7">
      <c r="A273" s="319"/>
      <c r="B273" s="320"/>
      <c r="C273" s="321"/>
      <c r="D273" s="322"/>
      <c r="E273" s="324"/>
      <c r="F273" s="324"/>
      <c r="G273" s="325"/>
    </row>
    <row r="274" spans="1:7">
      <c r="A274" s="319"/>
      <c r="B274" s="320"/>
      <c r="C274" s="321"/>
      <c r="D274" s="322"/>
      <c r="E274" s="324"/>
      <c r="F274" s="324"/>
      <c r="G274" s="325"/>
    </row>
    <row r="275" spans="1:7">
      <c r="A275" s="319"/>
      <c r="B275" s="320"/>
      <c r="C275" s="321"/>
      <c r="D275" s="322"/>
      <c r="E275" s="324"/>
      <c r="F275" s="324"/>
      <c r="G275" s="325"/>
    </row>
    <row r="276" spans="1:7">
      <c r="A276" s="319"/>
      <c r="B276" s="320"/>
      <c r="C276" s="321"/>
      <c r="D276" s="322"/>
      <c r="E276" s="324"/>
      <c r="F276" s="324"/>
      <c r="G276" s="325"/>
    </row>
    <row r="277" spans="1:7">
      <c r="A277" s="319"/>
      <c r="B277" s="320"/>
      <c r="C277" s="321"/>
      <c r="D277" s="322"/>
      <c r="E277" s="324"/>
      <c r="F277" s="324"/>
      <c r="G277" s="325"/>
    </row>
    <row r="278" spans="1:7">
      <c r="A278" s="319"/>
      <c r="B278" s="320"/>
      <c r="C278" s="321"/>
      <c r="D278" s="322"/>
      <c r="E278" s="324"/>
      <c r="F278" s="324"/>
      <c r="G278" s="325"/>
    </row>
    <row r="279" spans="1:7">
      <c r="A279" s="319"/>
      <c r="B279" s="320"/>
      <c r="C279" s="321"/>
      <c r="D279" s="322"/>
      <c r="E279" s="324"/>
      <c r="F279" s="324"/>
      <c r="G279" s="325"/>
    </row>
    <row r="280" spans="1:7">
      <c r="A280" s="319"/>
      <c r="B280" s="320"/>
      <c r="C280" s="321"/>
      <c r="D280" s="322"/>
      <c r="E280" s="324"/>
      <c r="F280" s="324"/>
      <c r="G280" s="325"/>
    </row>
    <row r="281" spans="1:7">
      <c r="A281" s="319"/>
      <c r="B281" s="320"/>
      <c r="C281" s="321"/>
      <c r="D281" s="322"/>
      <c r="E281" s="324"/>
      <c r="F281" s="324"/>
      <c r="G281" s="325"/>
    </row>
    <row r="282" spans="1:7">
      <c r="A282" s="319"/>
      <c r="B282" s="320"/>
      <c r="C282" s="321"/>
      <c r="D282" s="322"/>
      <c r="E282" s="324"/>
      <c r="F282" s="324"/>
      <c r="G282" s="325"/>
    </row>
    <row r="283" spans="1:7">
      <c r="A283" s="319"/>
      <c r="B283" s="320"/>
      <c r="C283" s="321"/>
      <c r="D283" s="322"/>
      <c r="E283" s="324"/>
      <c r="F283" s="324"/>
      <c r="G283" s="325"/>
    </row>
    <row r="284" spans="1:7">
      <c r="A284" s="319"/>
      <c r="B284" s="320"/>
      <c r="C284" s="321"/>
      <c r="D284" s="322"/>
      <c r="E284" s="324"/>
      <c r="F284" s="324"/>
      <c r="G284" s="325"/>
    </row>
    <row r="285" spans="1:7">
      <c r="A285" s="319"/>
      <c r="B285" s="320"/>
      <c r="C285" s="321"/>
      <c r="D285" s="322"/>
      <c r="E285" s="324"/>
      <c r="F285" s="324"/>
      <c r="G285" s="325"/>
    </row>
    <row r="286" spans="1:7">
      <c r="A286" s="319"/>
      <c r="B286" s="320"/>
      <c r="C286" s="321"/>
      <c r="D286" s="322"/>
      <c r="E286" s="324"/>
      <c r="F286" s="324"/>
      <c r="G286" s="325"/>
    </row>
    <row r="287" spans="1:7">
      <c r="A287" s="319"/>
      <c r="B287" s="320"/>
      <c r="C287" s="321"/>
      <c r="D287" s="322"/>
      <c r="E287" s="324"/>
      <c r="F287" s="324"/>
      <c r="G287" s="325"/>
    </row>
    <row r="288" spans="1:7">
      <c r="A288" s="319"/>
      <c r="B288" s="320"/>
      <c r="C288" s="321"/>
      <c r="D288" s="322"/>
      <c r="E288" s="324"/>
      <c r="F288" s="324"/>
      <c r="G288" s="325"/>
    </row>
    <row r="289" spans="1:7">
      <c r="A289" s="319"/>
      <c r="B289" s="320"/>
      <c r="C289" s="321"/>
      <c r="D289" s="322"/>
      <c r="E289" s="324"/>
      <c r="F289" s="324"/>
      <c r="G289" s="325"/>
    </row>
    <row r="290" spans="1:7">
      <c r="A290" s="319"/>
      <c r="B290" s="320"/>
      <c r="C290" s="321"/>
      <c r="D290" s="322"/>
      <c r="E290" s="324"/>
      <c r="F290" s="324"/>
      <c r="G290" s="325"/>
    </row>
    <row r="291" spans="1:7">
      <c r="A291" s="319"/>
      <c r="B291" s="320"/>
      <c r="C291" s="321"/>
      <c r="D291" s="322"/>
      <c r="E291" s="324"/>
      <c r="F291" s="324"/>
      <c r="G291" s="325"/>
    </row>
    <row r="292" spans="1:7">
      <c r="A292" s="319"/>
      <c r="B292" s="320"/>
      <c r="C292" s="321"/>
      <c r="D292" s="322"/>
      <c r="E292" s="324"/>
      <c r="F292" s="324"/>
      <c r="G292" s="325"/>
    </row>
    <row r="293" spans="1:7">
      <c r="A293" s="319"/>
      <c r="B293" s="320"/>
      <c r="C293" s="321"/>
      <c r="D293" s="322"/>
      <c r="E293" s="324"/>
      <c r="F293" s="324"/>
      <c r="G293" s="325"/>
    </row>
    <row r="294" spans="1:7">
      <c r="A294" s="319"/>
      <c r="B294" s="320"/>
      <c r="C294" s="321"/>
      <c r="D294" s="322"/>
      <c r="E294" s="324"/>
      <c r="F294" s="324"/>
      <c r="G294" s="325"/>
    </row>
    <row r="295" spans="1:7">
      <c r="A295" s="319"/>
      <c r="B295" s="320"/>
      <c r="C295" s="321"/>
      <c r="D295" s="322"/>
      <c r="E295" s="324"/>
      <c r="F295" s="324"/>
      <c r="G295" s="325"/>
    </row>
    <row r="296" spans="1:7">
      <c r="A296" s="319"/>
      <c r="B296" s="320"/>
      <c r="C296" s="321"/>
      <c r="D296" s="322"/>
      <c r="E296" s="324"/>
      <c r="F296" s="324"/>
      <c r="G296" s="325"/>
    </row>
    <row r="297" spans="1:7">
      <c r="A297" s="319"/>
      <c r="B297" s="320"/>
      <c r="C297" s="321"/>
      <c r="D297" s="322"/>
      <c r="E297" s="324"/>
      <c r="F297" s="324"/>
      <c r="G297" s="325"/>
    </row>
    <row r="298" spans="1:7">
      <c r="A298" s="319"/>
      <c r="B298" s="320"/>
      <c r="C298" s="321"/>
      <c r="D298" s="322"/>
      <c r="E298" s="324"/>
      <c r="F298" s="324"/>
      <c r="G298" s="325"/>
    </row>
    <row r="299" spans="1:7">
      <c r="A299" s="319"/>
      <c r="B299" s="320"/>
      <c r="C299" s="321"/>
      <c r="D299" s="322"/>
      <c r="E299" s="324"/>
      <c r="F299" s="324"/>
      <c r="G299" s="325"/>
    </row>
    <row r="300" spans="1:7">
      <c r="A300" s="319"/>
      <c r="B300" s="320"/>
      <c r="C300" s="321"/>
      <c r="D300" s="322"/>
      <c r="E300" s="324"/>
      <c r="F300" s="324"/>
      <c r="G300" s="325"/>
    </row>
    <row r="301" spans="1:7">
      <c r="A301" s="319"/>
      <c r="B301" s="320"/>
      <c r="C301" s="321"/>
      <c r="D301" s="322"/>
      <c r="E301" s="324"/>
      <c r="F301" s="324"/>
      <c r="G301" s="325"/>
    </row>
    <row r="302" spans="1:7">
      <c r="A302" s="319"/>
      <c r="B302" s="320"/>
      <c r="C302" s="321"/>
      <c r="D302" s="322"/>
      <c r="E302" s="324"/>
      <c r="F302" s="324"/>
      <c r="G302" s="325"/>
    </row>
    <row r="303" spans="1:7">
      <c r="A303" s="319"/>
      <c r="B303" s="320"/>
      <c r="C303" s="321"/>
      <c r="D303" s="322"/>
      <c r="E303" s="324"/>
      <c r="F303" s="324"/>
      <c r="G303" s="325"/>
    </row>
    <row r="304" spans="1:7">
      <c r="A304" s="319"/>
      <c r="B304" s="320"/>
      <c r="C304" s="321"/>
      <c r="D304" s="322"/>
      <c r="E304" s="324"/>
      <c r="F304" s="324"/>
      <c r="G304" s="325"/>
    </row>
    <row r="305" spans="1:7">
      <c r="A305" s="319"/>
      <c r="B305" s="320"/>
      <c r="C305" s="321"/>
      <c r="D305" s="322"/>
      <c r="E305" s="324"/>
      <c r="F305" s="324"/>
      <c r="G305" s="325"/>
    </row>
    <row r="306" spans="1:7">
      <c r="A306" s="319"/>
      <c r="B306" s="320"/>
      <c r="C306" s="321"/>
      <c r="D306" s="322"/>
      <c r="E306" s="324"/>
      <c r="F306" s="324"/>
      <c r="G306" s="325"/>
    </row>
    <row r="307" spans="1:7">
      <c r="A307" s="319"/>
      <c r="B307" s="320"/>
      <c r="C307" s="321"/>
      <c r="D307" s="322"/>
      <c r="E307" s="324"/>
      <c r="F307" s="324"/>
      <c r="G307" s="325"/>
    </row>
    <row r="308" spans="1:7">
      <c r="A308" s="319"/>
      <c r="B308" s="320"/>
      <c r="C308" s="321"/>
      <c r="D308" s="322"/>
      <c r="E308" s="324"/>
      <c r="F308" s="324"/>
      <c r="G308" s="325"/>
    </row>
    <row r="309" spans="1:7">
      <c r="A309" s="319"/>
      <c r="B309" s="320"/>
      <c r="C309" s="321"/>
      <c r="D309" s="322"/>
      <c r="E309" s="324"/>
      <c r="F309" s="324"/>
      <c r="G309" s="325"/>
    </row>
    <row r="310" spans="1:7">
      <c r="A310" s="319"/>
      <c r="B310" s="320"/>
      <c r="C310" s="321"/>
      <c r="D310" s="322"/>
      <c r="E310" s="324"/>
      <c r="F310" s="324"/>
      <c r="G310" s="325"/>
    </row>
    <row r="311" spans="1:7">
      <c r="A311" s="319"/>
      <c r="B311" s="320"/>
      <c r="C311" s="321"/>
      <c r="D311" s="322"/>
      <c r="E311" s="324"/>
      <c r="F311" s="324"/>
      <c r="G311" s="325"/>
    </row>
    <row r="312" spans="1:7">
      <c r="A312" s="319"/>
      <c r="B312" s="320"/>
      <c r="C312" s="321"/>
      <c r="D312" s="322"/>
      <c r="E312" s="324"/>
      <c r="F312" s="324"/>
      <c r="G312" s="325"/>
    </row>
    <row r="313" spans="1:7">
      <c r="A313" s="319"/>
      <c r="B313" s="320"/>
      <c r="C313" s="321"/>
      <c r="D313" s="322"/>
      <c r="E313" s="324"/>
      <c r="F313" s="324"/>
      <c r="G313" s="325"/>
    </row>
    <row r="314" spans="1:7">
      <c r="A314" s="319"/>
      <c r="B314" s="320"/>
      <c r="C314" s="321"/>
      <c r="D314" s="322"/>
      <c r="E314" s="324"/>
      <c r="F314" s="324"/>
      <c r="G314" s="325"/>
    </row>
    <row r="315" spans="1:7">
      <c r="A315" s="319"/>
      <c r="B315" s="320"/>
      <c r="C315" s="321"/>
      <c r="D315" s="322"/>
      <c r="E315" s="324"/>
      <c r="F315" s="324"/>
      <c r="G315" s="325"/>
    </row>
    <row r="316" spans="1:7">
      <c r="A316" s="319"/>
      <c r="B316" s="320"/>
      <c r="C316" s="321"/>
      <c r="D316" s="322"/>
      <c r="E316" s="324"/>
      <c r="F316" s="324"/>
      <c r="G316" s="325"/>
    </row>
    <row r="317" spans="1:7">
      <c r="A317" s="319"/>
      <c r="B317" s="320"/>
      <c r="C317" s="321"/>
      <c r="D317" s="322"/>
      <c r="E317" s="324"/>
      <c r="F317" s="324"/>
      <c r="G317" s="325"/>
    </row>
    <row r="318" spans="1:7">
      <c r="A318" s="319"/>
      <c r="B318" s="320"/>
      <c r="C318" s="321"/>
      <c r="D318" s="322"/>
      <c r="E318" s="324"/>
      <c r="F318" s="324"/>
      <c r="G318" s="325"/>
    </row>
    <row r="319" spans="1:7">
      <c r="A319" s="319"/>
      <c r="B319" s="320"/>
      <c r="C319" s="321"/>
      <c r="D319" s="322"/>
      <c r="E319" s="324"/>
      <c r="F319" s="324"/>
      <c r="G319" s="325"/>
    </row>
    <row r="320" spans="1:7">
      <c r="A320" s="319"/>
      <c r="B320" s="320"/>
      <c r="C320" s="321"/>
      <c r="D320" s="322"/>
      <c r="E320" s="324"/>
      <c r="F320" s="324"/>
      <c r="G320" s="325"/>
    </row>
    <row r="321" spans="1:7">
      <c r="A321" s="319"/>
      <c r="B321" s="320"/>
      <c r="C321" s="321"/>
      <c r="D321" s="322"/>
      <c r="E321" s="324"/>
      <c r="F321" s="324"/>
      <c r="G321" s="325"/>
    </row>
    <row r="322" spans="1:7">
      <c r="A322" s="319"/>
      <c r="B322" s="320"/>
      <c r="C322" s="321"/>
      <c r="D322" s="322"/>
      <c r="E322" s="324"/>
      <c r="F322" s="324"/>
      <c r="G322" s="325"/>
    </row>
    <row r="323" spans="1:7">
      <c r="A323" s="319"/>
      <c r="B323" s="320"/>
      <c r="C323" s="321"/>
      <c r="D323" s="322"/>
      <c r="E323" s="324"/>
      <c r="F323" s="324"/>
      <c r="G323" s="325"/>
    </row>
    <row r="324" spans="1:7">
      <c r="A324" s="319"/>
      <c r="B324" s="320"/>
      <c r="C324" s="321"/>
      <c r="D324" s="322"/>
      <c r="E324" s="324"/>
      <c r="F324" s="324"/>
      <c r="G324" s="325"/>
    </row>
    <row r="325" spans="1:7">
      <c r="A325" s="319"/>
      <c r="B325" s="320"/>
      <c r="C325" s="321"/>
      <c r="D325" s="322"/>
      <c r="E325" s="324"/>
      <c r="F325" s="324"/>
      <c r="G325" s="325"/>
    </row>
    <row r="326" spans="1:7">
      <c r="A326" s="319"/>
      <c r="B326" s="320"/>
      <c r="C326" s="321"/>
      <c r="D326" s="322"/>
      <c r="E326" s="324"/>
      <c r="F326" s="324"/>
      <c r="G326" s="325"/>
    </row>
    <row r="327" spans="1:7">
      <c r="A327" s="319"/>
      <c r="B327" s="320"/>
      <c r="C327" s="321"/>
      <c r="D327" s="322"/>
      <c r="E327" s="324"/>
      <c r="F327" s="324"/>
      <c r="G327" s="325"/>
    </row>
    <row r="328" spans="1:7">
      <c r="A328" s="319"/>
      <c r="B328" s="320"/>
      <c r="C328" s="321"/>
      <c r="D328" s="322"/>
      <c r="E328" s="324"/>
      <c r="F328" s="324"/>
      <c r="G328" s="325"/>
    </row>
    <row r="329" spans="1:7">
      <c r="A329" s="319"/>
      <c r="B329" s="320"/>
      <c r="C329" s="321"/>
      <c r="D329" s="322"/>
      <c r="E329" s="324"/>
      <c r="F329" s="324"/>
      <c r="G329" s="325"/>
    </row>
    <row r="330" spans="1:7">
      <c r="A330" s="319"/>
      <c r="B330" s="320"/>
      <c r="C330" s="321"/>
      <c r="D330" s="322"/>
      <c r="E330" s="324"/>
      <c r="F330" s="324"/>
      <c r="G330" s="325"/>
    </row>
    <row r="331" spans="1:7">
      <c r="A331" s="319"/>
      <c r="B331" s="320"/>
      <c r="C331" s="321"/>
      <c r="D331" s="322"/>
      <c r="E331" s="324"/>
      <c r="F331" s="324"/>
      <c r="G331" s="325"/>
    </row>
    <row r="332" spans="1:7">
      <c r="A332" s="319"/>
      <c r="B332" s="320"/>
      <c r="C332" s="321"/>
      <c r="D332" s="322"/>
      <c r="E332" s="324"/>
      <c r="F332" s="324"/>
      <c r="G332" s="325"/>
    </row>
    <row r="333" spans="1:7">
      <c r="A333" s="319"/>
      <c r="B333" s="320"/>
      <c r="C333" s="321"/>
      <c r="D333" s="322"/>
      <c r="E333" s="324"/>
      <c r="F333" s="324"/>
      <c r="G333" s="325"/>
    </row>
    <row r="334" spans="1:7">
      <c r="A334" s="319"/>
      <c r="B334" s="320"/>
      <c r="C334" s="321"/>
      <c r="D334" s="322"/>
      <c r="E334" s="324"/>
      <c r="F334" s="324"/>
      <c r="G334" s="325"/>
    </row>
    <row r="335" spans="1:7">
      <c r="A335" s="319"/>
      <c r="B335" s="320"/>
      <c r="C335" s="321"/>
      <c r="D335" s="322"/>
      <c r="E335" s="324"/>
      <c r="F335" s="324"/>
      <c r="G335" s="325"/>
    </row>
    <row r="336" spans="1:7">
      <c r="A336" s="319"/>
      <c r="B336" s="320"/>
      <c r="C336" s="321"/>
      <c r="D336" s="322"/>
      <c r="E336" s="324"/>
      <c r="F336" s="324"/>
      <c r="G336" s="325"/>
    </row>
    <row r="337" spans="1:7">
      <c r="A337" s="319"/>
      <c r="B337" s="320"/>
      <c r="C337" s="321"/>
      <c r="D337" s="322"/>
      <c r="E337" s="324"/>
      <c r="F337" s="324"/>
      <c r="G337" s="325"/>
    </row>
    <row r="338" spans="1:7">
      <c r="A338" s="319"/>
      <c r="B338" s="320"/>
      <c r="C338" s="321"/>
      <c r="D338" s="322"/>
      <c r="E338" s="324"/>
      <c r="F338" s="324"/>
      <c r="G338" s="325"/>
    </row>
    <row r="339" spans="1:7">
      <c r="A339" s="319"/>
      <c r="B339" s="320"/>
      <c r="C339" s="321"/>
      <c r="D339" s="322"/>
      <c r="E339" s="324"/>
      <c r="F339" s="324"/>
      <c r="G339" s="325"/>
    </row>
    <row r="340" spans="1:7">
      <c r="A340" s="319"/>
      <c r="B340" s="320"/>
      <c r="C340" s="321"/>
      <c r="D340" s="322"/>
      <c r="E340" s="324"/>
      <c r="F340" s="324"/>
      <c r="G340" s="325"/>
    </row>
    <row r="341" spans="1:7">
      <c r="A341" s="319"/>
      <c r="B341" s="320"/>
      <c r="C341" s="321"/>
      <c r="D341" s="322"/>
      <c r="E341" s="324"/>
      <c r="F341" s="324"/>
      <c r="G341" s="325"/>
    </row>
    <row r="342" spans="1:7">
      <c r="A342" s="319"/>
      <c r="B342" s="320"/>
      <c r="C342" s="321"/>
      <c r="D342" s="322"/>
      <c r="E342" s="324"/>
      <c r="F342" s="324"/>
      <c r="G342" s="325"/>
    </row>
    <row r="343" spans="1:7">
      <c r="A343" s="319"/>
      <c r="B343" s="320"/>
      <c r="C343" s="321"/>
      <c r="D343" s="322"/>
      <c r="E343" s="324"/>
      <c r="F343" s="324"/>
      <c r="G343" s="325"/>
    </row>
    <row r="344" spans="1:7">
      <c r="A344" s="319"/>
      <c r="B344" s="320"/>
      <c r="C344" s="321"/>
      <c r="D344" s="322"/>
      <c r="E344" s="324"/>
      <c r="F344" s="324"/>
      <c r="G344" s="325"/>
    </row>
    <row r="345" spans="1:7">
      <c r="A345" s="319"/>
      <c r="B345" s="320"/>
      <c r="C345" s="321"/>
      <c r="D345" s="322"/>
      <c r="E345" s="324"/>
      <c r="F345" s="324"/>
      <c r="G345" s="325"/>
    </row>
    <row r="346" spans="1:7">
      <c r="A346" s="319"/>
      <c r="B346" s="320"/>
      <c r="C346" s="321"/>
      <c r="D346" s="322"/>
      <c r="E346" s="324"/>
      <c r="F346" s="324"/>
      <c r="G346" s="325"/>
    </row>
    <row r="347" spans="1:7">
      <c r="A347" s="319"/>
      <c r="B347" s="320"/>
      <c r="C347" s="321"/>
      <c r="D347" s="322"/>
      <c r="E347" s="324"/>
      <c r="F347" s="324"/>
      <c r="G347" s="325"/>
    </row>
    <row r="348" spans="1:7">
      <c r="A348" s="319"/>
      <c r="B348" s="320"/>
      <c r="C348" s="321"/>
      <c r="D348" s="322"/>
      <c r="E348" s="324"/>
      <c r="F348" s="324"/>
      <c r="G348" s="325"/>
    </row>
    <row r="349" spans="1:7">
      <c r="A349" s="319"/>
      <c r="B349" s="320"/>
      <c r="C349" s="321"/>
      <c r="D349" s="322"/>
      <c r="E349" s="324"/>
      <c r="F349" s="324"/>
      <c r="G349" s="325"/>
    </row>
    <row r="350" spans="1:7">
      <c r="A350" s="319"/>
      <c r="B350" s="320"/>
      <c r="C350" s="321"/>
      <c r="D350" s="322"/>
      <c r="E350" s="324"/>
      <c r="F350" s="324"/>
      <c r="G350" s="325"/>
    </row>
    <row r="351" spans="1:7">
      <c r="A351" s="319"/>
      <c r="B351" s="320"/>
      <c r="C351" s="321"/>
      <c r="D351" s="322"/>
      <c r="E351" s="324"/>
      <c r="F351" s="324"/>
      <c r="G351" s="325"/>
    </row>
    <row r="352" spans="1:7">
      <c r="A352" s="319"/>
      <c r="B352" s="320"/>
      <c r="C352" s="321"/>
      <c r="D352" s="322"/>
      <c r="E352" s="324"/>
      <c r="F352" s="324"/>
      <c r="G352" s="325"/>
    </row>
    <row r="353" spans="1:7">
      <c r="A353" s="319"/>
      <c r="B353" s="320"/>
      <c r="C353" s="321"/>
      <c r="D353" s="322"/>
      <c r="E353" s="324"/>
      <c r="F353" s="324"/>
      <c r="G353" s="325"/>
    </row>
    <row r="354" spans="1:7">
      <c r="A354" s="319"/>
      <c r="B354" s="320"/>
      <c r="C354" s="321"/>
      <c r="D354" s="322"/>
      <c r="E354" s="324"/>
      <c r="F354" s="324"/>
      <c r="G354" s="325"/>
    </row>
    <row r="355" spans="1:7">
      <c r="A355" s="319"/>
      <c r="B355" s="320"/>
      <c r="C355" s="321"/>
      <c r="D355" s="322"/>
      <c r="E355" s="324"/>
      <c r="F355" s="324"/>
      <c r="G355" s="325"/>
    </row>
    <row r="356" spans="1:7">
      <c r="A356" s="319"/>
      <c r="B356" s="320"/>
      <c r="C356" s="321"/>
      <c r="D356" s="322"/>
      <c r="E356" s="324"/>
      <c r="F356" s="324"/>
      <c r="G356" s="325"/>
    </row>
    <row r="357" spans="1:7">
      <c r="A357" s="319"/>
      <c r="B357" s="320"/>
      <c r="C357" s="321"/>
      <c r="D357" s="322"/>
      <c r="E357" s="324"/>
      <c r="F357" s="324"/>
      <c r="G357" s="325"/>
    </row>
    <row r="358" spans="1:7">
      <c r="A358" s="319"/>
      <c r="B358" s="320"/>
      <c r="C358" s="321"/>
      <c r="D358" s="322"/>
      <c r="E358" s="324"/>
      <c r="F358" s="324"/>
      <c r="G358" s="325"/>
    </row>
    <row r="359" spans="1:7">
      <c r="A359" s="319"/>
      <c r="B359" s="320"/>
      <c r="C359" s="321"/>
      <c r="D359" s="322"/>
      <c r="E359" s="324"/>
      <c r="F359" s="324"/>
      <c r="G359" s="325"/>
    </row>
    <row r="360" spans="1:7">
      <c r="A360" s="319"/>
      <c r="B360" s="320"/>
      <c r="C360" s="321"/>
      <c r="D360" s="322"/>
      <c r="E360" s="324"/>
      <c r="F360" s="324"/>
      <c r="G360" s="325"/>
    </row>
    <row r="361" spans="1:7">
      <c r="A361" s="319"/>
      <c r="B361" s="320"/>
      <c r="C361" s="321"/>
      <c r="D361" s="322"/>
      <c r="E361" s="324"/>
      <c r="F361" s="324"/>
      <c r="G361" s="325"/>
    </row>
    <row r="362" spans="1:7">
      <c r="A362" s="319"/>
      <c r="B362" s="320"/>
      <c r="C362" s="321"/>
      <c r="D362" s="322"/>
      <c r="E362" s="324"/>
      <c r="F362" s="324"/>
      <c r="G362" s="325"/>
    </row>
    <row r="363" spans="1:7">
      <c r="A363" s="319"/>
      <c r="B363" s="320"/>
      <c r="C363" s="321"/>
      <c r="D363" s="322"/>
      <c r="E363" s="324"/>
      <c r="F363" s="324"/>
      <c r="G363" s="325"/>
    </row>
    <row r="364" spans="1:7">
      <c r="A364" s="319"/>
      <c r="B364" s="320"/>
      <c r="C364" s="321"/>
      <c r="D364" s="322"/>
      <c r="E364" s="324"/>
      <c r="F364" s="324"/>
      <c r="G364" s="325"/>
    </row>
    <row r="365" spans="1:7">
      <c r="A365" s="319"/>
      <c r="B365" s="320"/>
      <c r="C365" s="321"/>
      <c r="D365" s="322"/>
      <c r="E365" s="324"/>
      <c r="F365" s="324"/>
      <c r="G365" s="325"/>
    </row>
    <row r="366" spans="1:7">
      <c r="A366" s="319"/>
      <c r="B366" s="320"/>
      <c r="C366" s="321"/>
      <c r="D366" s="322"/>
      <c r="E366" s="324"/>
      <c r="F366" s="324"/>
      <c r="G366" s="325"/>
    </row>
    <row r="367" spans="1:7">
      <c r="A367" s="319"/>
      <c r="B367" s="320"/>
      <c r="C367" s="321"/>
      <c r="D367" s="322"/>
      <c r="E367" s="324"/>
      <c r="F367" s="324"/>
      <c r="G367" s="325"/>
    </row>
    <row r="368" spans="1:7">
      <c r="A368" s="319"/>
      <c r="B368" s="320"/>
      <c r="C368" s="321"/>
      <c r="D368" s="322"/>
      <c r="E368" s="324"/>
      <c r="F368" s="324"/>
      <c r="G368" s="325"/>
    </row>
    <row r="369" spans="1:7">
      <c r="A369" s="319"/>
      <c r="B369" s="320"/>
      <c r="C369" s="321"/>
      <c r="D369" s="322"/>
      <c r="E369" s="324"/>
      <c r="F369" s="324"/>
      <c r="G369" s="325"/>
    </row>
    <row r="370" spans="1:7">
      <c r="A370" s="319"/>
      <c r="B370" s="320"/>
      <c r="C370" s="321"/>
      <c r="D370" s="322"/>
      <c r="E370" s="324"/>
      <c r="F370" s="324"/>
      <c r="G370" s="325"/>
    </row>
    <row r="371" spans="1:7">
      <c r="A371" s="319"/>
      <c r="B371" s="320"/>
      <c r="C371" s="321"/>
      <c r="D371" s="322"/>
      <c r="E371" s="324"/>
      <c r="F371" s="324"/>
      <c r="G371" s="325"/>
    </row>
    <row r="372" spans="1:7">
      <c r="A372" s="319"/>
      <c r="B372" s="320"/>
      <c r="C372" s="321"/>
      <c r="D372" s="322"/>
      <c r="E372" s="324"/>
      <c r="F372" s="324"/>
      <c r="G372" s="325"/>
    </row>
    <row r="373" spans="1:7">
      <c r="A373" s="319"/>
      <c r="B373" s="320"/>
      <c r="C373" s="321"/>
      <c r="D373" s="322"/>
      <c r="E373" s="324"/>
      <c r="F373" s="324"/>
      <c r="G373" s="325"/>
    </row>
    <row r="374" spans="1:7">
      <c r="A374" s="319"/>
      <c r="B374" s="320"/>
      <c r="C374" s="321"/>
      <c r="D374" s="322"/>
      <c r="E374" s="324"/>
      <c r="F374" s="324"/>
      <c r="G374" s="325"/>
    </row>
    <row r="375" spans="1:7">
      <c r="A375" s="319"/>
      <c r="B375" s="320"/>
      <c r="C375" s="321"/>
      <c r="D375" s="322"/>
      <c r="E375" s="324"/>
      <c r="F375" s="324"/>
      <c r="G375" s="325"/>
    </row>
    <row r="376" spans="1:7">
      <c r="A376" s="319"/>
      <c r="B376" s="320"/>
      <c r="C376" s="321"/>
      <c r="D376" s="322"/>
      <c r="E376" s="324"/>
      <c r="F376" s="324"/>
      <c r="G376" s="325"/>
    </row>
    <row r="377" spans="1:7">
      <c r="A377" s="319"/>
      <c r="B377" s="320"/>
      <c r="C377" s="321"/>
      <c r="D377" s="322"/>
      <c r="E377" s="324"/>
      <c r="F377" s="324"/>
      <c r="G377" s="325"/>
    </row>
    <row r="378" spans="1:7">
      <c r="A378" s="319"/>
      <c r="B378" s="320"/>
      <c r="C378" s="321"/>
      <c r="D378" s="322"/>
      <c r="E378" s="324"/>
      <c r="F378" s="324"/>
      <c r="G378" s="325"/>
    </row>
    <row r="379" spans="1:7">
      <c r="A379" s="319"/>
      <c r="B379" s="320"/>
      <c r="C379" s="321"/>
      <c r="D379" s="322"/>
      <c r="E379" s="324"/>
      <c r="F379" s="324"/>
      <c r="G379" s="325"/>
    </row>
    <row r="380" spans="1:7">
      <c r="A380" s="319"/>
      <c r="B380" s="320"/>
      <c r="C380" s="321"/>
      <c r="D380" s="322"/>
      <c r="E380" s="324"/>
      <c r="F380" s="324"/>
      <c r="G380" s="325"/>
    </row>
    <row r="381" spans="1:7">
      <c r="A381" s="319"/>
      <c r="B381" s="320"/>
      <c r="C381" s="321"/>
      <c r="D381" s="322"/>
      <c r="E381" s="324"/>
      <c r="F381" s="324"/>
      <c r="G381" s="325"/>
    </row>
    <row r="382" spans="1:7">
      <c r="A382" s="319"/>
      <c r="B382" s="320"/>
      <c r="C382" s="321"/>
      <c r="D382" s="322"/>
      <c r="E382" s="324"/>
      <c r="F382" s="324"/>
      <c r="G382" s="325"/>
    </row>
    <row r="383" spans="1:7">
      <c r="A383" s="319"/>
      <c r="B383" s="320"/>
      <c r="C383" s="321"/>
      <c r="D383" s="322"/>
      <c r="E383" s="324"/>
      <c r="F383" s="324"/>
      <c r="G383" s="325"/>
    </row>
    <row r="384" spans="1:7">
      <c r="A384" s="319"/>
      <c r="B384" s="320"/>
      <c r="C384" s="321"/>
      <c r="D384" s="322"/>
      <c r="E384" s="324"/>
      <c r="F384" s="324"/>
      <c r="G384" s="325"/>
    </row>
    <row r="385" spans="1:7">
      <c r="A385" s="319"/>
      <c r="B385" s="320"/>
      <c r="C385" s="321"/>
      <c r="D385" s="322"/>
      <c r="E385" s="324"/>
      <c r="F385" s="324"/>
      <c r="G385" s="325"/>
    </row>
    <row r="386" spans="1:7">
      <c r="A386" s="319"/>
      <c r="B386" s="320"/>
      <c r="C386" s="321"/>
      <c r="D386" s="322"/>
      <c r="E386" s="324"/>
      <c r="F386" s="324"/>
      <c r="G386" s="325"/>
    </row>
    <row r="387" spans="1:7">
      <c r="A387" s="319"/>
      <c r="B387" s="320"/>
      <c r="C387" s="321"/>
      <c r="D387" s="322"/>
      <c r="E387" s="324"/>
      <c r="F387" s="324"/>
      <c r="G387" s="325"/>
    </row>
    <row r="388" spans="1:7">
      <c r="A388" s="319"/>
      <c r="B388" s="320"/>
      <c r="C388" s="321"/>
      <c r="D388" s="322"/>
      <c r="E388" s="324"/>
      <c r="F388" s="324"/>
      <c r="G388" s="325"/>
    </row>
    <row r="389" spans="1:7">
      <c r="A389" s="319"/>
      <c r="B389" s="320"/>
      <c r="C389" s="321"/>
      <c r="D389" s="322"/>
      <c r="E389" s="324"/>
      <c r="F389" s="324"/>
      <c r="G389" s="325"/>
    </row>
    <row r="390" spans="1:7">
      <c r="A390" s="319"/>
      <c r="B390" s="320"/>
      <c r="C390" s="321"/>
      <c r="D390" s="322"/>
      <c r="E390" s="324"/>
      <c r="F390" s="324"/>
      <c r="G390" s="325"/>
    </row>
    <row r="391" spans="1:7">
      <c r="A391" s="319"/>
      <c r="B391" s="320"/>
      <c r="C391" s="321"/>
      <c r="D391" s="322"/>
      <c r="E391" s="324"/>
      <c r="F391" s="324"/>
      <c r="G391" s="325"/>
    </row>
    <row r="392" spans="1:7">
      <c r="A392" s="319"/>
      <c r="B392" s="320"/>
      <c r="C392" s="321"/>
      <c r="D392" s="322"/>
      <c r="E392" s="324"/>
      <c r="F392" s="324"/>
      <c r="G392" s="325"/>
    </row>
    <row r="393" spans="1:7">
      <c r="A393" s="319"/>
      <c r="B393" s="320"/>
      <c r="C393" s="321"/>
      <c r="D393" s="322"/>
      <c r="E393" s="324"/>
      <c r="F393" s="324"/>
      <c r="G393" s="325"/>
    </row>
    <row r="394" spans="1:7">
      <c r="A394" s="319"/>
      <c r="B394" s="320"/>
      <c r="C394" s="321"/>
      <c r="D394" s="322"/>
      <c r="E394" s="324"/>
      <c r="F394" s="324"/>
      <c r="G394" s="325"/>
    </row>
    <row r="395" spans="1:7">
      <c r="A395" s="319"/>
      <c r="B395" s="320"/>
      <c r="C395" s="321"/>
      <c r="D395" s="322"/>
      <c r="E395" s="324"/>
      <c r="F395" s="324"/>
      <c r="G395" s="325"/>
    </row>
    <row r="396" spans="1:7">
      <c r="A396" s="319"/>
      <c r="B396" s="320"/>
      <c r="C396" s="321"/>
      <c r="D396" s="322"/>
      <c r="E396" s="324"/>
      <c r="F396" s="324"/>
      <c r="G396" s="325"/>
    </row>
    <row r="397" spans="1:7">
      <c r="A397" s="319"/>
      <c r="B397" s="320"/>
      <c r="C397" s="321"/>
      <c r="D397" s="322"/>
      <c r="E397" s="324"/>
      <c r="F397" s="324"/>
      <c r="G397" s="325"/>
    </row>
    <row r="398" spans="1:7">
      <c r="A398" s="319"/>
      <c r="B398" s="320"/>
      <c r="C398" s="321"/>
      <c r="D398" s="322"/>
      <c r="E398" s="324"/>
      <c r="F398" s="324"/>
      <c r="G398" s="325"/>
    </row>
    <row r="399" spans="1:7">
      <c r="A399" s="319"/>
      <c r="B399" s="320"/>
      <c r="C399" s="321"/>
      <c r="D399" s="322"/>
      <c r="E399" s="324"/>
      <c r="F399" s="324"/>
      <c r="G399" s="325"/>
    </row>
    <row r="400" spans="1:7">
      <c r="A400" s="319"/>
      <c r="B400" s="320"/>
      <c r="C400" s="321"/>
      <c r="D400" s="322"/>
      <c r="E400" s="324"/>
      <c r="F400" s="324"/>
      <c r="G400" s="325"/>
    </row>
    <row r="401" spans="1:7">
      <c r="A401" s="319"/>
      <c r="B401" s="320"/>
      <c r="C401" s="321"/>
      <c r="D401" s="322"/>
      <c r="E401" s="324"/>
      <c r="F401" s="324"/>
      <c r="G401" s="325"/>
    </row>
    <row r="402" spans="1:7">
      <c r="A402" s="319"/>
      <c r="B402" s="320"/>
      <c r="C402" s="321"/>
      <c r="D402" s="322"/>
      <c r="E402" s="324"/>
      <c r="F402" s="324"/>
      <c r="G402" s="325"/>
    </row>
    <row r="403" spans="1:7">
      <c r="A403" s="319"/>
      <c r="B403" s="320"/>
      <c r="C403" s="321"/>
      <c r="D403" s="322"/>
      <c r="E403" s="324"/>
      <c r="F403" s="324"/>
      <c r="G403" s="325"/>
    </row>
    <row r="404" spans="1:7">
      <c r="A404" s="319"/>
      <c r="B404" s="320"/>
      <c r="C404" s="321"/>
      <c r="D404" s="322"/>
      <c r="E404" s="324"/>
      <c r="F404" s="324"/>
      <c r="G404" s="325"/>
    </row>
    <row r="405" spans="1:7">
      <c r="A405" s="319"/>
      <c r="B405" s="320"/>
      <c r="C405" s="321"/>
      <c r="D405" s="322"/>
      <c r="E405" s="324"/>
      <c r="F405" s="324"/>
      <c r="G405" s="325"/>
    </row>
    <row r="406" spans="1:7">
      <c r="A406" s="319"/>
      <c r="B406" s="320"/>
      <c r="C406" s="321"/>
      <c r="D406" s="322"/>
      <c r="E406" s="324"/>
      <c r="F406" s="324"/>
      <c r="G406" s="325"/>
    </row>
    <row r="407" spans="1:7">
      <c r="A407" s="319"/>
      <c r="B407" s="320"/>
      <c r="C407" s="321"/>
      <c r="D407" s="322"/>
      <c r="E407" s="324"/>
      <c r="F407" s="324"/>
      <c r="G407" s="325"/>
    </row>
    <row r="408" spans="1:7">
      <c r="A408" s="319"/>
      <c r="B408" s="320"/>
      <c r="C408" s="321"/>
      <c r="D408" s="322"/>
      <c r="E408" s="324"/>
      <c r="F408" s="324"/>
      <c r="G408" s="325"/>
    </row>
    <row r="409" spans="1:7">
      <c r="A409" s="319"/>
      <c r="B409" s="320"/>
      <c r="C409" s="321"/>
      <c r="D409" s="322"/>
      <c r="E409" s="324"/>
      <c r="F409" s="324"/>
      <c r="G409" s="325"/>
    </row>
    <row r="410" spans="1:7">
      <c r="A410" s="319"/>
      <c r="B410" s="320"/>
      <c r="C410" s="321"/>
      <c r="D410" s="322"/>
      <c r="E410" s="324"/>
      <c r="F410" s="324"/>
      <c r="G410" s="325"/>
    </row>
    <row r="411" spans="1:7">
      <c r="A411" s="319"/>
      <c r="B411" s="320"/>
      <c r="C411" s="321"/>
      <c r="D411" s="322"/>
      <c r="E411" s="324"/>
      <c r="F411" s="324"/>
      <c r="G411" s="325"/>
    </row>
    <row r="412" spans="1:7">
      <c r="A412" s="319"/>
      <c r="B412" s="320"/>
      <c r="C412" s="321"/>
      <c r="D412" s="322"/>
      <c r="E412" s="324"/>
      <c r="F412" s="324"/>
      <c r="G412" s="325"/>
    </row>
    <row r="413" spans="1:7">
      <c r="A413" s="319"/>
      <c r="B413" s="320"/>
      <c r="C413" s="321"/>
      <c r="D413" s="322"/>
      <c r="E413" s="324"/>
      <c r="F413" s="324"/>
      <c r="G413" s="325"/>
    </row>
    <row r="414" spans="1:7">
      <c r="A414" s="319"/>
      <c r="B414" s="320"/>
      <c r="C414" s="321"/>
      <c r="D414" s="322"/>
      <c r="E414" s="324"/>
      <c r="F414" s="324"/>
      <c r="G414" s="325"/>
    </row>
    <row r="415" spans="1:7">
      <c r="A415" s="319"/>
      <c r="B415" s="320"/>
      <c r="C415" s="321"/>
      <c r="D415" s="322"/>
      <c r="E415" s="324"/>
      <c r="F415" s="324"/>
      <c r="G415" s="325"/>
    </row>
    <row r="416" spans="1:7">
      <c r="A416" s="319"/>
      <c r="B416" s="320"/>
      <c r="C416" s="321"/>
      <c r="D416" s="322"/>
      <c r="E416" s="324"/>
      <c r="F416" s="324"/>
      <c r="G416" s="325"/>
    </row>
    <row r="417" spans="1:7">
      <c r="A417" s="319"/>
      <c r="B417" s="320"/>
      <c r="C417" s="321"/>
      <c r="D417" s="322"/>
      <c r="E417" s="324"/>
      <c r="F417" s="324"/>
      <c r="G417" s="325"/>
    </row>
    <row r="418" spans="1:7">
      <c r="A418" s="319"/>
      <c r="B418" s="320"/>
      <c r="C418" s="321"/>
      <c r="D418" s="322"/>
      <c r="E418" s="324"/>
      <c r="F418" s="324"/>
      <c r="G418" s="325"/>
    </row>
    <row r="419" spans="1:7">
      <c r="A419" s="319"/>
      <c r="B419" s="320"/>
      <c r="C419" s="321"/>
      <c r="D419" s="322"/>
      <c r="E419" s="324"/>
      <c r="F419" s="324"/>
      <c r="G419" s="325"/>
    </row>
    <row r="420" spans="1:7">
      <c r="A420" s="319"/>
      <c r="B420" s="320"/>
      <c r="C420" s="321"/>
      <c r="D420" s="322"/>
      <c r="E420" s="324"/>
      <c r="F420" s="324"/>
      <c r="G420" s="325"/>
    </row>
    <row r="421" spans="1:7">
      <c r="A421" s="319"/>
      <c r="B421" s="320"/>
      <c r="C421" s="321"/>
      <c r="D421" s="322"/>
      <c r="E421" s="324"/>
      <c r="F421" s="324"/>
      <c r="G421" s="325"/>
    </row>
    <row r="422" spans="1:7">
      <c r="A422" s="319"/>
      <c r="B422" s="320"/>
      <c r="C422" s="321"/>
      <c r="D422" s="322"/>
      <c r="E422" s="324"/>
      <c r="F422" s="324"/>
      <c r="G422" s="325"/>
    </row>
    <row r="423" spans="1:7">
      <c r="A423" s="319"/>
      <c r="B423" s="320"/>
      <c r="C423" s="321"/>
      <c r="D423" s="322"/>
      <c r="E423" s="324"/>
      <c r="F423" s="324"/>
      <c r="G423" s="325"/>
    </row>
    <row r="424" spans="1:7">
      <c r="A424" s="319"/>
      <c r="B424" s="320"/>
      <c r="C424" s="321"/>
      <c r="D424" s="322"/>
      <c r="E424" s="324"/>
      <c r="F424" s="324"/>
      <c r="G424" s="325"/>
    </row>
    <row r="425" spans="1:7">
      <c r="A425" s="319"/>
      <c r="B425" s="320"/>
      <c r="C425" s="321"/>
      <c r="D425" s="322"/>
      <c r="E425" s="324"/>
      <c r="F425" s="324"/>
      <c r="G425" s="325"/>
    </row>
    <row r="426" spans="1:7">
      <c r="A426" s="319"/>
      <c r="B426" s="320"/>
      <c r="C426" s="321"/>
      <c r="D426" s="322"/>
      <c r="E426" s="324"/>
      <c r="F426" s="324"/>
      <c r="G426" s="325"/>
    </row>
    <row r="427" spans="1:7">
      <c r="A427" s="319"/>
      <c r="B427" s="320"/>
      <c r="C427" s="321"/>
      <c r="D427" s="322"/>
      <c r="E427" s="324"/>
      <c r="F427" s="324"/>
      <c r="G427" s="325"/>
    </row>
    <row r="428" spans="1:7">
      <c r="A428" s="319"/>
      <c r="B428" s="320"/>
      <c r="C428" s="321"/>
      <c r="D428" s="322"/>
      <c r="E428" s="324"/>
      <c r="F428" s="324"/>
      <c r="G428" s="325"/>
    </row>
    <row r="429" spans="1:7">
      <c r="A429" s="319"/>
      <c r="B429" s="320"/>
      <c r="C429" s="321"/>
      <c r="D429" s="322"/>
      <c r="E429" s="324"/>
      <c r="F429" s="324"/>
      <c r="G429" s="325"/>
    </row>
    <row r="430" spans="1:7">
      <c r="A430" s="319"/>
      <c r="B430" s="320"/>
      <c r="C430" s="321"/>
      <c r="D430" s="322"/>
      <c r="E430" s="324"/>
      <c r="F430" s="324"/>
      <c r="G430" s="325"/>
    </row>
    <row r="431" spans="1:7">
      <c r="A431" s="319"/>
      <c r="B431" s="320"/>
      <c r="C431" s="321"/>
      <c r="D431" s="322"/>
      <c r="E431" s="324"/>
      <c r="F431" s="324"/>
      <c r="G431" s="325"/>
    </row>
    <row r="432" spans="1:7">
      <c r="A432" s="319"/>
      <c r="B432" s="320"/>
      <c r="C432" s="321"/>
      <c r="D432" s="322"/>
      <c r="E432" s="324"/>
      <c r="F432" s="324"/>
      <c r="G432" s="325"/>
    </row>
    <row r="433" spans="1:7">
      <c r="A433" s="319"/>
      <c r="B433" s="320"/>
      <c r="C433" s="321"/>
      <c r="D433" s="322"/>
      <c r="E433" s="324"/>
      <c r="F433" s="324"/>
      <c r="G433" s="325"/>
    </row>
    <row r="434" spans="1:7">
      <c r="A434" s="319"/>
      <c r="B434" s="320"/>
      <c r="C434" s="321"/>
      <c r="D434" s="322"/>
      <c r="E434" s="324"/>
      <c r="F434" s="324"/>
      <c r="G434" s="325"/>
    </row>
    <row r="435" spans="1:7">
      <c r="A435" s="319"/>
      <c r="B435" s="320"/>
      <c r="C435" s="321"/>
      <c r="D435" s="322"/>
      <c r="E435" s="324"/>
      <c r="F435" s="324"/>
      <c r="G435" s="325"/>
    </row>
    <row r="436" spans="1:7">
      <c r="A436" s="319"/>
      <c r="B436" s="320"/>
      <c r="C436" s="321"/>
      <c r="D436" s="322"/>
      <c r="E436" s="324"/>
      <c r="F436" s="324"/>
      <c r="G436" s="325"/>
    </row>
    <row r="437" spans="1:7">
      <c r="A437" s="319"/>
      <c r="B437" s="320"/>
      <c r="C437" s="321"/>
      <c r="D437" s="322"/>
      <c r="E437" s="324"/>
      <c r="F437" s="324"/>
      <c r="G437" s="325"/>
    </row>
    <row r="438" spans="1:7">
      <c r="A438" s="319"/>
      <c r="B438" s="320"/>
      <c r="C438" s="321"/>
      <c r="D438" s="322"/>
      <c r="E438" s="324"/>
      <c r="F438" s="324"/>
      <c r="G438" s="325"/>
    </row>
    <row r="439" spans="1:7">
      <c r="A439" s="319"/>
      <c r="B439" s="320"/>
      <c r="C439" s="321"/>
      <c r="D439" s="322"/>
      <c r="E439" s="324"/>
      <c r="F439" s="324"/>
      <c r="G439" s="325"/>
    </row>
    <row r="440" spans="1:7">
      <c r="A440" s="319"/>
      <c r="B440" s="320"/>
      <c r="C440" s="321"/>
      <c r="D440" s="322"/>
      <c r="E440" s="324"/>
      <c r="F440" s="324"/>
      <c r="G440" s="325"/>
    </row>
    <row r="441" spans="1:7">
      <c r="A441" s="319"/>
      <c r="B441" s="320"/>
      <c r="C441" s="321"/>
      <c r="D441" s="322"/>
      <c r="E441" s="324"/>
      <c r="F441" s="324"/>
      <c r="G441" s="325"/>
    </row>
    <row r="442" spans="1:7">
      <c r="A442" s="319"/>
      <c r="B442" s="320"/>
      <c r="C442" s="321"/>
      <c r="D442" s="322"/>
      <c r="E442" s="324"/>
      <c r="F442" s="324"/>
      <c r="G442" s="325"/>
    </row>
    <row r="443" spans="1:7">
      <c r="A443" s="319"/>
      <c r="B443" s="320"/>
      <c r="C443" s="321"/>
      <c r="D443" s="322"/>
      <c r="E443" s="324"/>
      <c r="F443" s="324"/>
      <c r="G443" s="325"/>
    </row>
    <row r="444" spans="1:7">
      <c r="A444" s="319"/>
      <c r="B444" s="320"/>
      <c r="C444" s="321"/>
      <c r="D444" s="322"/>
      <c r="E444" s="324"/>
      <c r="F444" s="324"/>
      <c r="G444" s="325"/>
    </row>
    <row r="445" spans="1:7">
      <c r="A445" s="319"/>
      <c r="B445" s="320"/>
      <c r="C445" s="321"/>
      <c r="D445" s="322"/>
      <c r="E445" s="324"/>
      <c r="F445" s="324"/>
      <c r="G445" s="325"/>
    </row>
    <row r="446" spans="1:7">
      <c r="A446" s="319"/>
      <c r="B446" s="320"/>
      <c r="C446" s="321"/>
      <c r="D446" s="322"/>
      <c r="E446" s="324"/>
      <c r="F446" s="324"/>
      <c r="G446" s="325"/>
    </row>
    <row r="447" spans="1:7">
      <c r="A447" s="319"/>
      <c r="B447" s="320"/>
      <c r="C447" s="321"/>
      <c r="D447" s="322"/>
      <c r="E447" s="324"/>
      <c r="F447" s="324"/>
      <c r="G447" s="325"/>
    </row>
    <row r="448" spans="1:7">
      <c r="A448" s="319"/>
      <c r="B448" s="320"/>
      <c r="C448" s="321"/>
      <c r="D448" s="322"/>
      <c r="E448" s="324"/>
      <c r="F448" s="324"/>
      <c r="G448" s="325"/>
    </row>
    <row r="449" spans="1:7">
      <c r="A449" s="319"/>
      <c r="B449" s="320"/>
      <c r="C449" s="321"/>
      <c r="D449" s="322"/>
      <c r="E449" s="324"/>
      <c r="F449" s="324"/>
      <c r="G449" s="325"/>
    </row>
    <row r="450" spans="1:7">
      <c r="A450" s="319"/>
      <c r="B450" s="320"/>
      <c r="C450" s="321"/>
      <c r="D450" s="322"/>
      <c r="E450" s="324"/>
      <c r="F450" s="324"/>
      <c r="G450" s="325"/>
    </row>
    <row r="451" spans="1:7">
      <c r="A451" s="319"/>
      <c r="B451" s="320"/>
      <c r="C451" s="321"/>
      <c r="D451" s="322"/>
      <c r="E451" s="324"/>
      <c r="F451" s="324"/>
      <c r="G451" s="325"/>
    </row>
    <row r="452" spans="1:7">
      <c r="A452" s="319"/>
      <c r="B452" s="320"/>
      <c r="C452" s="321"/>
      <c r="D452" s="322"/>
      <c r="E452" s="324"/>
      <c r="F452" s="324"/>
      <c r="G452" s="325"/>
    </row>
    <row r="453" spans="1:7">
      <c r="A453" s="319"/>
      <c r="B453" s="320"/>
      <c r="C453" s="321"/>
      <c r="D453" s="322"/>
      <c r="E453" s="324"/>
      <c r="F453" s="324"/>
      <c r="G453" s="325"/>
    </row>
    <row r="454" spans="1:7">
      <c r="A454" s="319"/>
      <c r="B454" s="320"/>
      <c r="C454" s="321"/>
      <c r="D454" s="322"/>
      <c r="E454" s="324"/>
      <c r="F454" s="324"/>
      <c r="G454" s="325"/>
    </row>
    <row r="455" spans="1:7">
      <c r="A455" s="319"/>
      <c r="B455" s="320"/>
      <c r="C455" s="321"/>
      <c r="D455" s="322"/>
      <c r="E455" s="324"/>
      <c r="F455" s="324"/>
      <c r="G455" s="325"/>
    </row>
    <row r="456" spans="1:7">
      <c r="A456" s="319"/>
      <c r="B456" s="320"/>
      <c r="C456" s="321"/>
      <c r="D456" s="322"/>
      <c r="E456" s="324"/>
      <c r="F456" s="324"/>
      <c r="G456" s="325"/>
    </row>
    <row r="457" spans="1:7">
      <c r="A457" s="319"/>
      <c r="B457" s="320"/>
      <c r="C457" s="321"/>
      <c r="D457" s="322"/>
      <c r="E457" s="324"/>
      <c r="F457" s="324"/>
      <c r="G457" s="325"/>
    </row>
    <row r="458" spans="1:7">
      <c r="A458" s="319"/>
      <c r="B458" s="320"/>
      <c r="C458" s="321"/>
      <c r="D458" s="322"/>
      <c r="E458" s="324"/>
      <c r="F458" s="324"/>
      <c r="G458" s="325"/>
    </row>
    <row r="459" spans="1:7">
      <c r="A459" s="319"/>
      <c r="B459" s="320"/>
      <c r="C459" s="321"/>
      <c r="D459" s="322"/>
      <c r="E459" s="324"/>
      <c r="F459" s="324"/>
      <c r="G459" s="325"/>
    </row>
    <row r="460" spans="1:7">
      <c r="A460" s="319"/>
      <c r="B460" s="320"/>
      <c r="C460" s="321"/>
      <c r="D460" s="322"/>
      <c r="E460" s="324"/>
      <c r="F460" s="324"/>
      <c r="G460" s="325"/>
    </row>
    <row r="461" spans="1:7">
      <c r="A461" s="319"/>
      <c r="B461" s="320"/>
      <c r="C461" s="321"/>
      <c r="D461" s="322"/>
      <c r="E461" s="324"/>
      <c r="F461" s="324"/>
      <c r="G461" s="325"/>
    </row>
    <row r="462" spans="1:7">
      <c r="A462" s="319"/>
      <c r="B462" s="320"/>
      <c r="C462" s="321"/>
      <c r="D462" s="322"/>
      <c r="E462" s="324"/>
      <c r="F462" s="324"/>
      <c r="G462" s="325"/>
    </row>
    <row r="463" spans="1:7">
      <c r="A463" s="319"/>
      <c r="B463" s="320"/>
      <c r="C463" s="321"/>
      <c r="D463" s="322"/>
      <c r="E463" s="324"/>
      <c r="F463" s="324"/>
      <c r="G463" s="325"/>
    </row>
    <row r="464" spans="1:7">
      <c r="A464" s="319"/>
      <c r="B464" s="320"/>
      <c r="C464" s="321"/>
      <c r="D464" s="322"/>
      <c r="E464" s="324"/>
      <c r="F464" s="324"/>
      <c r="G464" s="325"/>
    </row>
    <row r="465" spans="1:7">
      <c r="A465" s="319"/>
      <c r="B465" s="320"/>
      <c r="C465" s="321"/>
      <c r="D465" s="322"/>
      <c r="E465" s="324"/>
      <c r="F465" s="324"/>
      <c r="G465" s="325"/>
    </row>
    <row r="466" spans="1:7">
      <c r="A466" s="319"/>
      <c r="B466" s="320"/>
      <c r="C466" s="321"/>
      <c r="D466" s="322"/>
      <c r="E466" s="324"/>
      <c r="F466" s="324"/>
      <c r="G466" s="325"/>
    </row>
    <row r="467" spans="1:7">
      <c r="A467" s="319"/>
      <c r="B467" s="320"/>
      <c r="C467" s="321"/>
      <c r="D467" s="322"/>
      <c r="E467" s="324"/>
      <c r="F467" s="324"/>
      <c r="G467" s="325"/>
    </row>
    <row r="468" spans="1:7">
      <c r="A468" s="319"/>
      <c r="B468" s="320"/>
      <c r="C468" s="321"/>
      <c r="D468" s="322"/>
      <c r="E468" s="324"/>
      <c r="F468" s="324"/>
      <c r="G468" s="325"/>
    </row>
    <row r="469" spans="1:7">
      <c r="A469" s="319"/>
      <c r="B469" s="320"/>
      <c r="C469" s="321"/>
      <c r="D469" s="322"/>
      <c r="E469" s="324"/>
      <c r="F469" s="324"/>
      <c r="G469" s="325"/>
    </row>
    <row r="470" spans="1:7">
      <c r="A470" s="319"/>
      <c r="B470" s="320"/>
      <c r="C470" s="321"/>
      <c r="D470" s="322"/>
      <c r="E470" s="324"/>
      <c r="F470" s="324"/>
      <c r="G470" s="325"/>
    </row>
    <row r="471" spans="1:7">
      <c r="A471" s="319"/>
      <c r="B471" s="320"/>
      <c r="C471" s="321"/>
      <c r="D471" s="322"/>
      <c r="E471" s="324"/>
      <c r="F471" s="324"/>
      <c r="G471" s="325"/>
    </row>
    <row r="472" spans="1:7">
      <c r="A472" s="319"/>
      <c r="B472" s="320"/>
      <c r="C472" s="321"/>
      <c r="D472" s="322"/>
      <c r="E472" s="324"/>
      <c r="F472" s="324"/>
      <c r="G472" s="325"/>
    </row>
    <row r="473" spans="1:7">
      <c r="A473" s="319"/>
      <c r="B473" s="320"/>
      <c r="C473" s="321"/>
      <c r="D473" s="322"/>
      <c r="E473" s="324"/>
      <c r="F473" s="324"/>
      <c r="G473" s="325"/>
    </row>
    <row r="474" spans="1:7">
      <c r="A474" s="319"/>
      <c r="B474" s="320"/>
      <c r="C474" s="321"/>
      <c r="D474" s="322"/>
      <c r="E474" s="324"/>
      <c r="F474" s="324"/>
      <c r="G474" s="325"/>
    </row>
    <row r="475" spans="1:7">
      <c r="A475" s="319"/>
      <c r="B475" s="320"/>
      <c r="C475" s="321"/>
      <c r="D475" s="322"/>
      <c r="E475" s="324"/>
      <c r="F475" s="324"/>
      <c r="G475" s="325"/>
    </row>
    <row r="476" spans="1:7">
      <c r="A476" s="319"/>
      <c r="B476" s="320"/>
      <c r="C476" s="321"/>
      <c r="D476" s="322"/>
      <c r="E476" s="324"/>
      <c r="F476" s="324"/>
      <c r="G476" s="325"/>
    </row>
    <row r="477" spans="1:7">
      <c r="A477" s="319"/>
      <c r="B477" s="320"/>
      <c r="C477" s="321"/>
      <c r="D477" s="322"/>
      <c r="E477" s="324"/>
      <c r="F477" s="324"/>
      <c r="G477" s="325"/>
    </row>
    <row r="478" spans="1:7">
      <c r="A478" s="319"/>
      <c r="B478" s="320"/>
      <c r="C478" s="321"/>
      <c r="D478" s="322"/>
      <c r="E478" s="324"/>
      <c r="F478" s="324"/>
      <c r="G478" s="325"/>
    </row>
    <row r="479" spans="1:7">
      <c r="A479" s="319"/>
      <c r="B479" s="320"/>
      <c r="C479" s="321"/>
      <c r="D479" s="322"/>
      <c r="E479" s="324"/>
      <c r="F479" s="324"/>
      <c r="G479" s="325"/>
    </row>
    <row r="480" spans="1:7">
      <c r="A480" s="319"/>
      <c r="B480" s="320"/>
      <c r="C480" s="321"/>
      <c r="D480" s="322"/>
      <c r="E480" s="324"/>
      <c r="F480" s="324"/>
      <c r="G480" s="325"/>
    </row>
    <row r="481" spans="1:7">
      <c r="A481" s="319"/>
      <c r="B481" s="320"/>
      <c r="C481" s="321"/>
      <c r="D481" s="322"/>
      <c r="E481" s="324"/>
      <c r="F481" s="324"/>
      <c r="G481" s="325"/>
    </row>
    <row r="482" spans="1:7">
      <c r="A482" s="319"/>
      <c r="B482" s="320"/>
      <c r="C482" s="321"/>
      <c r="D482" s="322"/>
      <c r="E482" s="324"/>
      <c r="F482" s="324"/>
      <c r="G482" s="325"/>
    </row>
    <row r="483" spans="1:7">
      <c r="A483" s="319"/>
      <c r="B483" s="320"/>
      <c r="C483" s="321"/>
      <c r="D483" s="322"/>
      <c r="E483" s="324"/>
      <c r="F483" s="324"/>
      <c r="G483" s="325"/>
    </row>
    <row r="484" spans="1:7">
      <c r="A484" s="319"/>
      <c r="B484" s="320"/>
      <c r="C484" s="321"/>
      <c r="D484" s="322"/>
      <c r="E484" s="324"/>
      <c r="F484" s="324"/>
      <c r="G484" s="325"/>
    </row>
    <row r="485" spans="1:7">
      <c r="A485" s="319"/>
      <c r="B485" s="320"/>
      <c r="C485" s="321"/>
      <c r="D485" s="322"/>
      <c r="E485" s="324"/>
      <c r="F485" s="324"/>
      <c r="G485" s="325"/>
    </row>
    <row r="486" spans="1:7">
      <c r="A486" s="319"/>
      <c r="B486" s="320"/>
      <c r="C486" s="321"/>
      <c r="D486" s="322"/>
      <c r="E486" s="324"/>
      <c r="F486" s="324"/>
      <c r="G486" s="325"/>
    </row>
    <row r="487" spans="1:7">
      <c r="A487" s="319"/>
      <c r="B487" s="320"/>
      <c r="C487" s="321"/>
      <c r="D487" s="322"/>
      <c r="E487" s="324"/>
      <c r="F487" s="324"/>
      <c r="G487" s="325"/>
    </row>
    <row r="488" spans="1:7">
      <c r="A488" s="319"/>
      <c r="B488" s="320"/>
      <c r="C488" s="321"/>
      <c r="D488" s="322"/>
      <c r="E488" s="324"/>
      <c r="F488" s="324"/>
      <c r="G488" s="325"/>
    </row>
    <row r="489" spans="1:7">
      <c r="A489" s="319"/>
      <c r="B489" s="320"/>
      <c r="C489" s="321"/>
      <c r="D489" s="322"/>
      <c r="E489" s="324"/>
      <c r="F489" s="324"/>
      <c r="G489" s="325"/>
    </row>
    <row r="490" spans="1:7">
      <c r="A490" s="319"/>
      <c r="B490" s="320"/>
      <c r="C490" s="321"/>
      <c r="D490" s="322"/>
      <c r="E490" s="324"/>
      <c r="F490" s="324"/>
      <c r="G490" s="325"/>
    </row>
    <row r="491" spans="1:7">
      <c r="A491" s="319"/>
      <c r="B491" s="320"/>
      <c r="C491" s="321"/>
      <c r="D491" s="322"/>
      <c r="E491" s="324"/>
      <c r="F491" s="324"/>
      <c r="G491" s="325"/>
    </row>
    <row r="492" spans="1:7">
      <c r="A492" s="319"/>
      <c r="B492" s="320"/>
      <c r="C492" s="321"/>
      <c r="D492" s="322"/>
      <c r="E492" s="324"/>
      <c r="F492" s="324"/>
      <c r="G492" s="325"/>
    </row>
    <row r="493" spans="1:7">
      <c r="A493" s="319"/>
      <c r="B493" s="320"/>
      <c r="C493" s="321"/>
      <c r="D493" s="322"/>
      <c r="E493" s="324"/>
      <c r="F493" s="324"/>
      <c r="G493" s="325"/>
    </row>
    <row r="494" spans="1:7">
      <c r="A494" s="319"/>
      <c r="B494" s="320"/>
      <c r="C494" s="321"/>
      <c r="D494" s="322"/>
      <c r="E494" s="324"/>
      <c r="F494" s="324"/>
      <c r="G494" s="325"/>
    </row>
    <row r="495" spans="1:7">
      <c r="A495" s="319"/>
      <c r="B495" s="320"/>
      <c r="C495" s="321"/>
      <c r="D495" s="322"/>
      <c r="E495" s="324"/>
      <c r="F495" s="324"/>
      <c r="G495" s="325"/>
    </row>
    <row r="496" spans="1:7">
      <c r="A496" s="319"/>
      <c r="B496" s="320"/>
      <c r="C496" s="321"/>
      <c r="D496" s="322"/>
      <c r="E496" s="324"/>
      <c r="F496" s="324"/>
      <c r="G496" s="325"/>
    </row>
    <row r="497" spans="1:7">
      <c r="A497" s="319"/>
      <c r="B497" s="320"/>
      <c r="C497" s="321"/>
      <c r="D497" s="322"/>
      <c r="E497" s="324"/>
      <c r="F497" s="324"/>
      <c r="G497" s="325"/>
    </row>
    <row r="498" spans="1:7">
      <c r="A498" s="319"/>
      <c r="B498" s="320"/>
      <c r="C498" s="321"/>
      <c r="D498" s="322"/>
      <c r="E498" s="324"/>
      <c r="F498" s="324"/>
      <c r="G498" s="325"/>
    </row>
    <row r="499" spans="1:7">
      <c r="A499" s="319"/>
      <c r="B499" s="320"/>
      <c r="C499" s="321"/>
      <c r="D499" s="322"/>
      <c r="E499" s="324"/>
      <c r="F499" s="324"/>
      <c r="G499" s="325"/>
    </row>
    <row r="500" spans="1:7">
      <c r="A500" s="319"/>
      <c r="B500" s="320"/>
      <c r="C500" s="321"/>
      <c r="D500" s="322"/>
      <c r="E500" s="324"/>
      <c r="F500" s="324"/>
      <c r="G500" s="325"/>
    </row>
    <row r="501" spans="1:7">
      <c r="A501" s="319"/>
      <c r="B501" s="320"/>
      <c r="C501" s="321"/>
      <c r="D501" s="322"/>
      <c r="E501" s="324"/>
      <c r="F501" s="324"/>
      <c r="G501" s="325"/>
    </row>
    <row r="502" spans="1:7">
      <c r="A502" s="319"/>
      <c r="B502" s="320"/>
      <c r="C502" s="321"/>
      <c r="D502" s="322"/>
      <c r="E502" s="324"/>
      <c r="F502" s="324"/>
      <c r="G502" s="325"/>
    </row>
    <row r="503" spans="1:7">
      <c r="A503" s="319"/>
      <c r="B503" s="320"/>
      <c r="C503" s="321"/>
      <c r="D503" s="322"/>
      <c r="E503" s="324"/>
      <c r="F503" s="324"/>
      <c r="G503" s="325"/>
    </row>
    <row r="504" spans="1:7">
      <c r="A504" s="319"/>
      <c r="B504" s="320"/>
      <c r="C504" s="321"/>
      <c r="D504" s="322"/>
      <c r="E504" s="324"/>
      <c r="F504" s="324"/>
      <c r="G504" s="325"/>
    </row>
    <row r="505" spans="1:7">
      <c r="A505" s="319"/>
      <c r="B505" s="320"/>
      <c r="C505" s="321"/>
      <c r="D505" s="322"/>
      <c r="E505" s="324"/>
      <c r="F505" s="324"/>
      <c r="G505" s="325"/>
    </row>
    <row r="506" spans="1:7">
      <c r="A506" s="319"/>
      <c r="B506" s="320"/>
      <c r="C506" s="321"/>
      <c r="D506" s="322"/>
      <c r="E506" s="324"/>
      <c r="F506" s="324"/>
      <c r="G506" s="325"/>
    </row>
    <row r="507" spans="1:7">
      <c r="A507" s="319"/>
      <c r="B507" s="320"/>
      <c r="C507" s="321"/>
      <c r="D507" s="322"/>
      <c r="E507" s="324"/>
      <c r="F507" s="324"/>
      <c r="G507" s="325"/>
    </row>
    <row r="508" spans="1:7">
      <c r="A508" s="319"/>
      <c r="B508" s="320"/>
      <c r="C508" s="321"/>
      <c r="D508" s="322"/>
      <c r="E508" s="324"/>
      <c r="F508" s="324"/>
      <c r="G508" s="325"/>
    </row>
    <row r="509" spans="1:7">
      <c r="A509" s="319"/>
      <c r="B509" s="320"/>
      <c r="C509" s="321"/>
      <c r="D509" s="322"/>
      <c r="E509" s="324"/>
      <c r="F509" s="324"/>
      <c r="G509" s="325"/>
    </row>
    <row r="510" spans="1:7">
      <c r="A510" s="319"/>
      <c r="B510" s="320"/>
      <c r="C510" s="321"/>
      <c r="D510" s="322"/>
      <c r="E510" s="324"/>
      <c r="F510" s="324"/>
      <c r="G510" s="325"/>
    </row>
    <row r="511" spans="1:7">
      <c r="A511" s="319"/>
      <c r="B511" s="320"/>
      <c r="C511" s="321"/>
      <c r="D511" s="322"/>
      <c r="E511" s="324"/>
      <c r="F511" s="324"/>
      <c r="G511" s="325"/>
    </row>
    <row r="512" spans="1:7">
      <c r="A512" s="319"/>
      <c r="B512" s="320"/>
      <c r="C512" s="321"/>
      <c r="D512" s="322"/>
      <c r="E512" s="324"/>
      <c r="F512" s="324"/>
      <c r="G512" s="325"/>
    </row>
    <row r="513" spans="1:7">
      <c r="A513" s="319"/>
      <c r="B513" s="320"/>
      <c r="C513" s="321"/>
      <c r="D513" s="322"/>
      <c r="E513" s="324"/>
      <c r="F513" s="324"/>
      <c r="G513" s="325"/>
    </row>
    <row r="514" spans="1:7">
      <c r="A514" s="319"/>
      <c r="B514" s="320"/>
      <c r="C514" s="321"/>
      <c r="D514" s="322"/>
      <c r="E514" s="324"/>
      <c r="F514" s="324"/>
      <c r="G514" s="325"/>
    </row>
    <row r="515" spans="1:7">
      <c r="A515" s="319"/>
      <c r="B515" s="320"/>
      <c r="C515" s="321"/>
      <c r="D515" s="322"/>
      <c r="E515" s="324"/>
      <c r="F515" s="324"/>
      <c r="G515" s="325"/>
    </row>
    <row r="516" spans="1:7">
      <c r="A516" s="319"/>
      <c r="B516" s="320"/>
      <c r="C516" s="321"/>
      <c r="D516" s="322"/>
      <c r="E516" s="324"/>
      <c r="F516" s="324"/>
      <c r="G516" s="325"/>
    </row>
    <row r="517" spans="1:7">
      <c r="A517" s="319"/>
      <c r="B517" s="320"/>
      <c r="C517" s="321"/>
      <c r="D517" s="322"/>
      <c r="E517" s="324"/>
      <c r="F517" s="324"/>
      <c r="G517" s="325"/>
    </row>
    <row r="518" spans="1:7">
      <c r="A518" s="319"/>
      <c r="B518" s="320"/>
      <c r="C518" s="321"/>
      <c r="D518" s="322"/>
      <c r="E518" s="324"/>
      <c r="F518" s="324"/>
      <c r="G518" s="325"/>
    </row>
    <row r="519" spans="1:7">
      <c r="A519" s="319"/>
      <c r="B519" s="320"/>
      <c r="C519" s="321"/>
      <c r="D519" s="322"/>
      <c r="E519" s="324"/>
      <c r="F519" s="324"/>
      <c r="G519" s="325"/>
    </row>
    <row r="520" spans="1:7">
      <c r="A520" s="319"/>
      <c r="B520" s="320"/>
      <c r="C520" s="321"/>
      <c r="D520" s="322"/>
      <c r="E520" s="324"/>
      <c r="F520" s="324"/>
      <c r="G520" s="325"/>
    </row>
    <row r="521" spans="1:7">
      <c r="A521" s="319"/>
      <c r="B521" s="320"/>
      <c r="C521" s="321"/>
      <c r="D521" s="322"/>
      <c r="E521" s="324"/>
      <c r="F521" s="324"/>
      <c r="G521" s="325"/>
    </row>
    <row r="522" spans="1:7">
      <c r="A522" s="319"/>
      <c r="B522" s="320"/>
      <c r="C522" s="321"/>
      <c r="D522" s="322"/>
      <c r="E522" s="324"/>
      <c r="F522" s="324"/>
      <c r="G522" s="325"/>
    </row>
    <row r="523" spans="1:7">
      <c r="A523" s="319"/>
      <c r="B523" s="320"/>
      <c r="C523" s="321"/>
      <c r="D523" s="322"/>
      <c r="E523" s="324"/>
      <c r="F523" s="324"/>
      <c r="G523" s="325"/>
    </row>
    <row r="524" spans="1:7">
      <c r="A524" s="319"/>
      <c r="B524" s="320"/>
      <c r="C524" s="321"/>
      <c r="D524" s="322"/>
      <c r="E524" s="324"/>
      <c r="F524" s="324"/>
      <c r="G524" s="325"/>
    </row>
    <row r="525" spans="1:7">
      <c r="A525" s="319"/>
      <c r="B525" s="320"/>
      <c r="C525" s="321"/>
      <c r="D525" s="322"/>
      <c r="E525" s="324"/>
      <c r="F525" s="324"/>
      <c r="G525" s="325"/>
    </row>
    <row r="526" spans="1:7">
      <c r="A526" s="319"/>
      <c r="B526" s="320"/>
      <c r="C526" s="321"/>
      <c r="D526" s="322"/>
      <c r="E526" s="324"/>
      <c r="F526" s="324"/>
      <c r="G526" s="325"/>
    </row>
    <row r="527" spans="1:7">
      <c r="A527" s="319"/>
      <c r="B527" s="320"/>
      <c r="C527" s="321"/>
      <c r="D527" s="322"/>
      <c r="E527" s="324"/>
      <c r="F527" s="324"/>
      <c r="G527" s="325"/>
    </row>
    <row r="528" spans="1:7">
      <c r="A528" s="319"/>
      <c r="B528" s="320"/>
      <c r="C528" s="321"/>
      <c r="D528" s="322"/>
      <c r="E528" s="324"/>
      <c r="F528" s="324"/>
      <c r="G528" s="325"/>
    </row>
    <row r="529" spans="1:7">
      <c r="A529" s="319"/>
      <c r="B529" s="320"/>
      <c r="C529" s="321"/>
      <c r="D529" s="322"/>
      <c r="E529" s="324"/>
      <c r="F529" s="324"/>
      <c r="G529" s="325"/>
    </row>
    <row r="530" spans="1:7">
      <c r="A530" s="319"/>
      <c r="B530" s="320"/>
      <c r="C530" s="321"/>
      <c r="D530" s="322"/>
      <c r="E530" s="324"/>
      <c r="F530" s="324"/>
      <c r="G530" s="325"/>
    </row>
    <row r="531" spans="1:7">
      <c r="A531" s="319"/>
      <c r="B531" s="320"/>
      <c r="C531" s="321"/>
      <c r="D531" s="322"/>
      <c r="E531" s="324"/>
      <c r="F531" s="324"/>
      <c r="G531" s="325"/>
    </row>
    <row r="532" spans="1:7">
      <c r="A532" s="319"/>
      <c r="B532" s="320"/>
      <c r="C532" s="321"/>
      <c r="D532" s="322"/>
      <c r="E532" s="324"/>
      <c r="F532" s="324"/>
      <c r="G532" s="325"/>
    </row>
    <row r="533" spans="1:7">
      <c r="A533" s="319"/>
      <c r="B533" s="320"/>
      <c r="C533" s="321"/>
      <c r="D533" s="322"/>
      <c r="E533" s="324"/>
      <c r="F533" s="324"/>
      <c r="G533" s="325"/>
    </row>
    <row r="534" spans="1:7">
      <c r="A534" s="319"/>
      <c r="B534" s="320"/>
      <c r="C534" s="321"/>
      <c r="D534" s="322"/>
      <c r="E534" s="324"/>
      <c r="F534" s="324"/>
      <c r="G534" s="325"/>
    </row>
    <row r="535" spans="1:7">
      <c r="A535" s="319"/>
      <c r="B535" s="320"/>
      <c r="C535" s="321"/>
      <c r="D535" s="322"/>
      <c r="E535" s="324"/>
      <c r="F535" s="324"/>
      <c r="G535" s="325"/>
    </row>
    <row r="536" spans="1:7">
      <c r="A536" s="319"/>
      <c r="B536" s="320"/>
      <c r="C536" s="321"/>
      <c r="D536" s="322"/>
      <c r="E536" s="324"/>
      <c r="F536" s="324"/>
      <c r="G536" s="325"/>
    </row>
    <row r="537" spans="1:7">
      <c r="A537" s="319"/>
      <c r="B537" s="320"/>
      <c r="C537" s="321"/>
      <c r="D537" s="322"/>
      <c r="E537" s="324"/>
      <c r="F537" s="324"/>
      <c r="G537" s="325"/>
    </row>
    <row r="538" spans="1:7">
      <c r="A538" s="319"/>
      <c r="B538" s="320"/>
      <c r="C538" s="321"/>
      <c r="D538" s="322"/>
      <c r="E538" s="324"/>
      <c r="F538" s="324"/>
      <c r="G538" s="325"/>
    </row>
    <row r="539" spans="1:7">
      <c r="A539" s="319"/>
      <c r="B539" s="320"/>
      <c r="C539" s="321"/>
      <c r="D539" s="322"/>
      <c r="E539" s="324"/>
      <c r="F539" s="324"/>
      <c r="G539" s="325"/>
    </row>
    <row r="540" spans="1:7">
      <c r="A540" s="319"/>
      <c r="B540" s="320"/>
      <c r="C540" s="321"/>
      <c r="D540" s="322"/>
      <c r="E540" s="324"/>
      <c r="F540" s="324"/>
      <c r="G540" s="325"/>
    </row>
    <row r="541" spans="1:7">
      <c r="A541" s="319"/>
      <c r="B541" s="320"/>
      <c r="C541" s="321"/>
      <c r="D541" s="322"/>
      <c r="E541" s="324"/>
      <c r="F541" s="324"/>
      <c r="G541" s="325"/>
    </row>
    <row r="542" spans="1:7">
      <c r="A542" s="319"/>
      <c r="B542" s="320"/>
      <c r="C542" s="321"/>
      <c r="D542" s="322"/>
      <c r="E542" s="324"/>
      <c r="F542" s="324"/>
      <c r="G542" s="325"/>
    </row>
    <row r="543" spans="1:7">
      <c r="A543" s="319"/>
      <c r="B543" s="320"/>
      <c r="C543" s="321"/>
      <c r="D543" s="322"/>
      <c r="E543" s="324"/>
      <c r="F543" s="324"/>
      <c r="G543" s="325"/>
    </row>
    <row r="544" spans="1:7">
      <c r="A544" s="319"/>
      <c r="B544" s="320"/>
      <c r="C544" s="321"/>
      <c r="D544" s="322"/>
      <c r="E544" s="324"/>
      <c r="F544" s="324"/>
      <c r="G544" s="325"/>
    </row>
    <row r="545" spans="1:7">
      <c r="A545" s="319"/>
      <c r="B545" s="320"/>
      <c r="C545" s="321"/>
      <c r="D545" s="322"/>
      <c r="E545" s="324"/>
      <c r="F545" s="324"/>
      <c r="G545" s="325"/>
    </row>
    <row r="546" spans="1:7">
      <c r="A546" s="319"/>
      <c r="B546" s="320"/>
      <c r="C546" s="321"/>
      <c r="D546" s="322"/>
      <c r="E546" s="324"/>
      <c r="F546" s="324"/>
      <c r="G546" s="325"/>
    </row>
    <row r="547" spans="1:7">
      <c r="A547" s="319"/>
      <c r="B547" s="320"/>
      <c r="C547" s="321"/>
      <c r="D547" s="322"/>
      <c r="E547" s="324"/>
      <c r="F547" s="324"/>
      <c r="G547" s="325"/>
    </row>
    <row r="548" spans="1:7">
      <c r="A548" s="319"/>
      <c r="B548" s="320"/>
      <c r="C548" s="321"/>
      <c r="D548" s="322"/>
      <c r="E548" s="324"/>
      <c r="F548" s="324"/>
      <c r="G548" s="325"/>
    </row>
    <row r="549" spans="1:7">
      <c r="A549" s="319"/>
      <c r="B549" s="320"/>
      <c r="C549" s="321"/>
      <c r="D549" s="322"/>
      <c r="E549" s="324"/>
      <c r="F549" s="324"/>
      <c r="G549" s="325"/>
    </row>
    <row r="550" spans="1:7">
      <c r="A550" s="319"/>
      <c r="B550" s="320"/>
      <c r="C550" s="321"/>
      <c r="D550" s="322"/>
      <c r="E550" s="324"/>
      <c r="F550" s="324"/>
      <c r="G550" s="325"/>
    </row>
    <row r="551" spans="1:7">
      <c r="A551" s="319"/>
      <c r="B551" s="320"/>
      <c r="C551" s="321"/>
      <c r="D551" s="322"/>
      <c r="E551" s="324"/>
      <c r="F551" s="324"/>
      <c r="G551" s="325"/>
    </row>
    <row r="552" spans="1:7">
      <c r="A552" s="319"/>
      <c r="B552" s="320"/>
      <c r="C552" s="321"/>
      <c r="D552" s="322"/>
      <c r="E552" s="324"/>
      <c r="F552" s="324"/>
      <c r="G552" s="325"/>
    </row>
    <row r="553" spans="1:7">
      <c r="A553" s="319"/>
      <c r="B553" s="320"/>
      <c r="C553" s="321"/>
      <c r="D553" s="322"/>
      <c r="E553" s="324"/>
      <c r="F553" s="324"/>
      <c r="G553" s="325"/>
    </row>
    <row r="554" spans="1:7">
      <c r="A554" s="319"/>
      <c r="B554" s="320"/>
      <c r="C554" s="321"/>
      <c r="D554" s="322"/>
      <c r="E554" s="324"/>
      <c r="F554" s="324"/>
      <c r="G554" s="325"/>
    </row>
    <row r="555" spans="1:7">
      <c r="A555" s="319"/>
      <c r="B555" s="320"/>
      <c r="C555" s="321"/>
      <c r="D555" s="322"/>
      <c r="E555" s="324"/>
      <c r="F555" s="324"/>
      <c r="G555" s="325"/>
    </row>
    <row r="556" spans="1:7">
      <c r="A556" s="319"/>
      <c r="B556" s="320"/>
      <c r="C556" s="321"/>
      <c r="D556" s="322"/>
      <c r="E556" s="324"/>
      <c r="F556" s="324"/>
      <c r="G556" s="325"/>
    </row>
    <row r="557" spans="1:7">
      <c r="A557" s="319"/>
      <c r="B557" s="320"/>
      <c r="C557" s="321"/>
      <c r="D557" s="322"/>
      <c r="E557" s="324"/>
      <c r="F557" s="324"/>
      <c r="G557" s="325"/>
    </row>
    <row r="558" spans="1:7">
      <c r="A558" s="319"/>
      <c r="B558" s="320"/>
      <c r="C558" s="321"/>
      <c r="D558" s="322"/>
      <c r="E558" s="324"/>
      <c r="F558" s="324"/>
      <c r="G558" s="325"/>
    </row>
    <row r="559" spans="1:7">
      <c r="A559" s="319"/>
      <c r="B559" s="320"/>
      <c r="C559" s="321"/>
      <c r="D559" s="322"/>
      <c r="E559" s="324"/>
      <c r="F559" s="324"/>
      <c r="G559" s="325"/>
    </row>
    <row r="560" spans="1:7">
      <c r="A560" s="319"/>
      <c r="B560" s="320"/>
      <c r="C560" s="321"/>
      <c r="D560" s="322"/>
      <c r="E560" s="324"/>
      <c r="F560" s="324"/>
      <c r="G560" s="325"/>
    </row>
    <row r="561" spans="1:7">
      <c r="A561" s="319"/>
      <c r="B561" s="320"/>
      <c r="C561" s="321"/>
      <c r="D561" s="322"/>
      <c r="E561" s="324"/>
      <c r="F561" s="324"/>
      <c r="G561" s="325"/>
    </row>
    <row r="562" spans="1:7">
      <c r="A562" s="319"/>
      <c r="B562" s="320"/>
      <c r="C562" s="321"/>
      <c r="D562" s="322"/>
      <c r="E562" s="324"/>
      <c r="F562" s="324"/>
      <c r="G562" s="325"/>
    </row>
    <row r="563" spans="1:7">
      <c r="A563" s="319"/>
      <c r="B563" s="320"/>
      <c r="C563" s="321"/>
      <c r="D563" s="322"/>
      <c r="E563" s="324"/>
      <c r="F563" s="324"/>
      <c r="G563" s="325"/>
    </row>
    <row r="564" spans="1:7">
      <c r="A564" s="319"/>
      <c r="B564" s="320"/>
      <c r="C564" s="321"/>
      <c r="D564" s="322"/>
      <c r="E564" s="324"/>
      <c r="F564" s="324"/>
      <c r="G564" s="325"/>
    </row>
    <row r="565" spans="1:7">
      <c r="A565" s="319"/>
      <c r="B565" s="320"/>
      <c r="C565" s="321"/>
      <c r="D565" s="322"/>
      <c r="E565" s="324"/>
      <c r="F565" s="324"/>
      <c r="G565" s="325"/>
    </row>
    <row r="566" spans="1:7">
      <c r="A566" s="319"/>
      <c r="B566" s="320"/>
      <c r="C566" s="321"/>
      <c r="D566" s="322"/>
      <c r="E566" s="324"/>
      <c r="F566" s="324"/>
      <c r="G566" s="325"/>
    </row>
    <row r="567" spans="1:7">
      <c r="A567" s="319"/>
      <c r="B567" s="320"/>
      <c r="C567" s="321"/>
      <c r="D567" s="322"/>
      <c r="E567" s="324"/>
      <c r="F567" s="324"/>
      <c r="G567" s="325"/>
    </row>
    <row r="568" spans="1:7">
      <c r="A568" s="319"/>
      <c r="B568" s="320"/>
      <c r="C568" s="321"/>
      <c r="D568" s="322"/>
      <c r="E568" s="324"/>
      <c r="F568" s="324"/>
      <c r="G568" s="325"/>
    </row>
    <row r="569" spans="1:7">
      <c r="A569" s="319"/>
      <c r="B569" s="320"/>
      <c r="C569" s="321"/>
      <c r="D569" s="322"/>
      <c r="E569" s="324"/>
      <c r="F569" s="324"/>
      <c r="G569" s="325"/>
    </row>
    <row r="570" spans="1:7">
      <c r="A570" s="319"/>
      <c r="B570" s="320"/>
      <c r="C570" s="321"/>
      <c r="D570" s="322"/>
      <c r="E570" s="324"/>
      <c r="F570" s="324"/>
      <c r="G570" s="325"/>
    </row>
    <row r="571" spans="1:7">
      <c r="A571" s="319"/>
      <c r="B571" s="320"/>
      <c r="C571" s="321"/>
      <c r="D571" s="322"/>
      <c r="E571" s="324"/>
      <c r="F571" s="324"/>
      <c r="G571" s="325"/>
    </row>
    <row r="572" spans="1:7">
      <c r="A572" s="319"/>
      <c r="B572" s="320"/>
      <c r="C572" s="321"/>
      <c r="D572" s="322"/>
      <c r="E572" s="324"/>
      <c r="F572" s="324"/>
      <c r="G572" s="325"/>
    </row>
    <row r="573" spans="1:7">
      <c r="A573" s="319"/>
      <c r="B573" s="320"/>
      <c r="C573" s="321"/>
      <c r="D573" s="322"/>
      <c r="E573" s="324"/>
      <c r="F573" s="324"/>
      <c r="G573" s="325"/>
    </row>
    <row r="574" spans="1:7">
      <c r="A574" s="319"/>
      <c r="B574" s="320"/>
      <c r="C574" s="321"/>
      <c r="D574" s="322"/>
      <c r="E574" s="324"/>
      <c r="F574" s="324"/>
      <c r="G574" s="325"/>
    </row>
    <row r="575" spans="1:7">
      <c r="A575" s="319"/>
      <c r="B575" s="320"/>
      <c r="C575" s="321"/>
      <c r="D575" s="322"/>
      <c r="E575" s="324"/>
      <c r="F575" s="324"/>
      <c r="G575" s="325"/>
    </row>
    <row r="576" spans="1:7">
      <c r="A576" s="319"/>
      <c r="B576" s="320"/>
      <c r="C576" s="321"/>
      <c r="D576" s="322"/>
      <c r="E576" s="324"/>
      <c r="F576" s="324"/>
      <c r="G576" s="325"/>
    </row>
    <row r="577" spans="1:7">
      <c r="A577" s="319"/>
      <c r="B577" s="320"/>
      <c r="C577" s="321"/>
      <c r="D577" s="322"/>
      <c r="E577" s="324"/>
      <c r="F577" s="324"/>
      <c r="G577" s="325"/>
    </row>
    <row r="578" spans="1:7">
      <c r="A578" s="319"/>
      <c r="B578" s="320"/>
      <c r="C578" s="321"/>
      <c r="D578" s="322"/>
      <c r="E578" s="324"/>
      <c r="F578" s="324"/>
      <c r="G578" s="325"/>
    </row>
    <row r="579" spans="1:7">
      <c r="A579" s="319"/>
      <c r="B579" s="320"/>
      <c r="C579" s="321"/>
      <c r="D579" s="322"/>
      <c r="E579" s="324"/>
      <c r="F579" s="324"/>
      <c r="G579" s="325"/>
    </row>
    <row r="580" spans="1:7">
      <c r="A580" s="319"/>
      <c r="B580" s="320"/>
      <c r="C580" s="321"/>
      <c r="D580" s="322"/>
      <c r="E580" s="324"/>
      <c r="F580" s="324"/>
      <c r="G580" s="325"/>
    </row>
    <row r="581" spans="1:7">
      <c r="A581" s="319"/>
      <c r="B581" s="320"/>
      <c r="C581" s="321"/>
      <c r="D581" s="322"/>
      <c r="E581" s="324"/>
      <c r="F581" s="324"/>
      <c r="G581" s="325"/>
    </row>
    <row r="582" spans="1:7">
      <c r="A582" s="319"/>
      <c r="B582" s="320"/>
      <c r="C582" s="321"/>
      <c r="D582" s="322"/>
      <c r="E582" s="324"/>
      <c r="F582" s="324"/>
      <c r="G582" s="325"/>
    </row>
    <row r="583" spans="1:7">
      <c r="A583" s="319"/>
      <c r="B583" s="320"/>
      <c r="C583" s="321"/>
      <c r="D583" s="322"/>
      <c r="E583" s="324"/>
      <c r="F583" s="324"/>
      <c r="G583" s="325"/>
    </row>
    <row r="584" spans="1:7">
      <c r="A584" s="319"/>
      <c r="B584" s="320"/>
      <c r="C584" s="321"/>
      <c r="D584" s="322"/>
      <c r="E584" s="324"/>
      <c r="F584" s="324"/>
      <c r="G584" s="325"/>
    </row>
    <row r="585" spans="1:7">
      <c r="A585" s="319"/>
      <c r="B585" s="320"/>
      <c r="C585" s="321"/>
      <c r="D585" s="322"/>
      <c r="E585" s="324"/>
      <c r="F585" s="324"/>
      <c r="G585" s="325"/>
    </row>
    <row r="586" spans="1:7">
      <c r="A586" s="319"/>
      <c r="B586" s="320"/>
      <c r="C586" s="321"/>
      <c r="D586" s="322"/>
      <c r="E586" s="324"/>
      <c r="F586" s="324"/>
      <c r="G586" s="325"/>
    </row>
    <row r="587" spans="1:7">
      <c r="A587" s="319"/>
      <c r="B587" s="320"/>
      <c r="C587" s="321"/>
      <c r="D587" s="322"/>
      <c r="E587" s="324"/>
      <c r="F587" s="324"/>
      <c r="G587" s="325"/>
    </row>
    <row r="588" spans="1:7">
      <c r="A588" s="319"/>
      <c r="B588" s="320"/>
      <c r="C588" s="321"/>
      <c r="D588" s="322"/>
      <c r="E588" s="324"/>
      <c r="F588" s="324"/>
      <c r="G588" s="325"/>
    </row>
    <row r="589" spans="1:7">
      <c r="A589" s="319"/>
      <c r="B589" s="320"/>
      <c r="C589" s="321"/>
      <c r="D589" s="322"/>
      <c r="E589" s="324"/>
      <c r="F589" s="324"/>
      <c r="G589" s="325"/>
    </row>
    <row r="590" spans="1:7">
      <c r="A590" s="319"/>
      <c r="B590" s="320"/>
      <c r="C590" s="321"/>
      <c r="D590" s="322"/>
      <c r="E590" s="324"/>
      <c r="F590" s="324"/>
      <c r="G590" s="325"/>
    </row>
    <row r="591" spans="1:7">
      <c r="A591" s="319"/>
      <c r="B591" s="320"/>
      <c r="C591" s="321"/>
      <c r="D591" s="322"/>
      <c r="E591" s="324"/>
      <c r="F591" s="324"/>
      <c r="G591" s="325"/>
    </row>
    <row r="592" spans="1:7">
      <c r="A592" s="319"/>
      <c r="B592" s="320"/>
      <c r="C592" s="321"/>
      <c r="D592" s="322"/>
      <c r="E592" s="324"/>
      <c r="F592" s="324"/>
      <c r="G592" s="325"/>
    </row>
    <row r="593" spans="1:7">
      <c r="A593" s="319"/>
      <c r="B593" s="320"/>
      <c r="C593" s="321"/>
      <c r="D593" s="322"/>
      <c r="E593" s="324"/>
      <c r="F593" s="324"/>
      <c r="G593" s="325"/>
    </row>
    <row r="594" spans="1:7">
      <c r="A594" s="319"/>
      <c r="B594" s="320"/>
      <c r="C594" s="321"/>
      <c r="D594" s="322"/>
      <c r="E594" s="324"/>
      <c r="F594" s="324"/>
      <c r="G594" s="325"/>
    </row>
    <row r="595" spans="1:7">
      <c r="A595" s="319"/>
      <c r="B595" s="320"/>
      <c r="C595" s="321"/>
      <c r="D595" s="322"/>
      <c r="E595" s="324"/>
      <c r="F595" s="324"/>
      <c r="G595" s="325"/>
    </row>
    <row r="596" spans="1:7">
      <c r="A596" s="319"/>
      <c r="B596" s="320"/>
      <c r="C596" s="321"/>
      <c r="D596" s="322"/>
      <c r="E596" s="324"/>
      <c r="F596" s="324"/>
      <c r="G596" s="325"/>
    </row>
    <row r="597" spans="1:7">
      <c r="A597" s="319"/>
      <c r="B597" s="320"/>
      <c r="C597" s="321"/>
      <c r="D597" s="322"/>
      <c r="E597" s="324"/>
      <c r="F597" s="324"/>
      <c r="G597" s="325"/>
    </row>
    <row r="598" spans="1:7">
      <c r="A598" s="319"/>
      <c r="B598" s="320"/>
      <c r="C598" s="321"/>
      <c r="D598" s="322"/>
      <c r="E598" s="324"/>
      <c r="F598" s="324"/>
      <c r="G598" s="325"/>
    </row>
    <row r="599" spans="1:7">
      <c r="A599" s="319"/>
      <c r="B599" s="320"/>
      <c r="C599" s="321"/>
      <c r="D599" s="322"/>
      <c r="E599" s="324"/>
      <c r="F599" s="324"/>
      <c r="G599" s="325"/>
    </row>
    <row r="600" spans="1:7">
      <c r="A600" s="319"/>
      <c r="B600" s="320"/>
      <c r="C600" s="321"/>
      <c r="D600" s="322"/>
      <c r="E600" s="324"/>
      <c r="F600" s="324"/>
      <c r="G600" s="325"/>
    </row>
    <row r="601" spans="1:7">
      <c r="A601" s="319"/>
      <c r="B601" s="320"/>
      <c r="C601" s="321"/>
      <c r="D601" s="322"/>
      <c r="E601" s="324"/>
      <c r="F601" s="324"/>
      <c r="G601" s="325"/>
    </row>
    <row r="602" spans="1:7">
      <c r="A602" s="319"/>
      <c r="B602" s="320"/>
      <c r="C602" s="321"/>
      <c r="D602" s="322"/>
      <c r="E602" s="324"/>
      <c r="F602" s="324"/>
      <c r="G602" s="325"/>
    </row>
    <row r="603" spans="1:7">
      <c r="A603" s="319"/>
      <c r="B603" s="320"/>
      <c r="C603" s="321"/>
      <c r="D603" s="322"/>
      <c r="E603" s="324"/>
      <c r="F603" s="324"/>
      <c r="G603" s="325"/>
    </row>
    <row r="604" spans="1:7">
      <c r="A604" s="319"/>
      <c r="B604" s="320"/>
      <c r="C604" s="321"/>
      <c r="D604" s="322"/>
      <c r="E604" s="324"/>
      <c r="F604" s="324"/>
      <c r="G604" s="325"/>
    </row>
    <row r="605" spans="1:7">
      <c r="A605" s="319"/>
      <c r="B605" s="320"/>
      <c r="C605" s="321"/>
      <c r="D605" s="322"/>
      <c r="E605" s="324"/>
      <c r="F605" s="324"/>
      <c r="G605" s="325"/>
    </row>
    <row r="606" spans="1:7">
      <c r="A606" s="319"/>
      <c r="B606" s="320"/>
      <c r="C606" s="321"/>
      <c r="D606" s="322"/>
      <c r="E606" s="324"/>
      <c r="F606" s="324"/>
      <c r="G606" s="325"/>
    </row>
    <row r="607" spans="1:7">
      <c r="A607" s="319"/>
      <c r="B607" s="320"/>
      <c r="C607" s="321"/>
      <c r="D607" s="322"/>
      <c r="E607" s="324"/>
      <c r="F607" s="324"/>
      <c r="G607" s="325"/>
    </row>
    <row r="608" spans="1:7">
      <c r="A608" s="319"/>
      <c r="B608" s="320"/>
      <c r="C608" s="321"/>
      <c r="D608" s="322"/>
      <c r="E608" s="324"/>
      <c r="F608" s="324"/>
      <c r="G608" s="325"/>
    </row>
    <row r="609" spans="1:7">
      <c r="A609" s="319"/>
      <c r="B609" s="320"/>
      <c r="C609" s="321"/>
      <c r="D609" s="322"/>
      <c r="E609" s="324"/>
      <c r="F609" s="324"/>
      <c r="G609" s="325"/>
    </row>
    <row r="610" spans="1:7">
      <c r="A610" s="319"/>
      <c r="B610" s="320"/>
      <c r="C610" s="321"/>
      <c r="D610" s="322"/>
      <c r="E610" s="324"/>
      <c r="F610" s="324"/>
      <c r="G610" s="325"/>
    </row>
    <row r="611" spans="1:7">
      <c r="A611" s="319"/>
      <c r="B611" s="320"/>
      <c r="C611" s="321"/>
      <c r="D611" s="322"/>
      <c r="E611" s="324"/>
      <c r="F611" s="324"/>
      <c r="G611" s="325"/>
    </row>
    <row r="612" spans="1:7">
      <c r="A612" s="319"/>
      <c r="B612" s="320"/>
      <c r="C612" s="321"/>
      <c r="D612" s="322"/>
      <c r="E612" s="324"/>
      <c r="F612" s="324"/>
      <c r="G612" s="325"/>
    </row>
    <row r="613" spans="1:7">
      <c r="A613" s="319"/>
      <c r="B613" s="320"/>
      <c r="C613" s="321"/>
      <c r="D613" s="322"/>
      <c r="E613" s="324"/>
      <c r="F613" s="324"/>
      <c r="G613" s="325"/>
    </row>
    <row r="614" spans="1:7">
      <c r="A614" s="319"/>
      <c r="B614" s="320"/>
      <c r="C614" s="321"/>
      <c r="D614" s="322"/>
      <c r="E614" s="324"/>
      <c r="F614" s="324"/>
      <c r="G614" s="325"/>
    </row>
    <row r="615" spans="1:7">
      <c r="A615" s="319"/>
      <c r="B615" s="320"/>
      <c r="C615" s="321"/>
      <c r="D615" s="322"/>
      <c r="E615" s="324"/>
      <c r="F615" s="324"/>
      <c r="G615" s="325"/>
    </row>
    <row r="616" spans="1:7">
      <c r="A616" s="319"/>
      <c r="B616" s="320"/>
      <c r="C616" s="321"/>
      <c r="D616" s="322"/>
      <c r="E616" s="324"/>
      <c r="F616" s="324"/>
      <c r="G616" s="325"/>
    </row>
    <row r="617" spans="1:7">
      <c r="A617" s="319"/>
      <c r="B617" s="320"/>
      <c r="C617" s="321"/>
      <c r="D617" s="322"/>
      <c r="E617" s="324"/>
      <c r="F617" s="324"/>
      <c r="G617" s="325"/>
    </row>
    <row r="618" spans="1:7">
      <c r="A618" s="319"/>
      <c r="B618" s="320"/>
      <c r="C618" s="321"/>
      <c r="D618" s="322"/>
      <c r="E618" s="324"/>
      <c r="F618" s="324"/>
      <c r="G618" s="325"/>
    </row>
    <row r="619" spans="1:7">
      <c r="A619" s="319"/>
      <c r="B619" s="320"/>
      <c r="C619" s="321"/>
      <c r="D619" s="322"/>
      <c r="E619" s="324"/>
      <c r="F619" s="324"/>
      <c r="G619" s="325"/>
    </row>
    <row r="620" spans="1:7">
      <c r="A620" s="319"/>
      <c r="B620" s="320"/>
      <c r="C620" s="321"/>
      <c r="D620" s="322"/>
      <c r="E620" s="324"/>
      <c r="F620" s="324"/>
      <c r="G620" s="325"/>
    </row>
    <row r="621" spans="1:7">
      <c r="A621" s="319"/>
      <c r="B621" s="320"/>
      <c r="C621" s="321"/>
      <c r="D621" s="322"/>
      <c r="E621" s="324"/>
      <c r="F621" s="324"/>
      <c r="G621" s="325"/>
    </row>
    <row r="622" spans="1:7">
      <c r="A622" s="319"/>
      <c r="B622" s="320"/>
      <c r="C622" s="321"/>
      <c r="D622" s="322"/>
      <c r="E622" s="324"/>
      <c r="F622" s="324"/>
      <c r="G622" s="325"/>
    </row>
    <row r="623" spans="1:7">
      <c r="A623" s="319"/>
      <c r="B623" s="320"/>
      <c r="C623" s="321"/>
      <c r="D623" s="322"/>
      <c r="E623" s="324"/>
      <c r="F623" s="324"/>
      <c r="G623" s="325"/>
    </row>
    <row r="624" spans="1:7">
      <c r="A624" s="319"/>
      <c r="B624" s="320"/>
      <c r="C624" s="321"/>
      <c r="D624" s="322"/>
      <c r="E624" s="324"/>
      <c r="F624" s="324"/>
      <c r="G624" s="325"/>
    </row>
    <row r="625" spans="1:7">
      <c r="A625" s="319"/>
      <c r="B625" s="320"/>
      <c r="C625" s="321"/>
      <c r="D625" s="322"/>
      <c r="E625" s="324"/>
      <c r="F625" s="324"/>
      <c r="G625" s="325"/>
    </row>
    <row r="626" spans="1:7">
      <c r="A626" s="319"/>
      <c r="B626" s="320"/>
      <c r="C626" s="321"/>
      <c r="D626" s="322"/>
      <c r="E626" s="324"/>
      <c r="F626" s="324"/>
      <c r="G626" s="325"/>
    </row>
    <row r="627" spans="1:7">
      <c r="A627" s="319"/>
      <c r="B627" s="320"/>
      <c r="C627" s="321"/>
      <c r="D627" s="322"/>
      <c r="E627" s="324"/>
      <c r="F627" s="324"/>
      <c r="G627" s="325"/>
    </row>
    <row r="628" spans="1:7">
      <c r="A628" s="319"/>
      <c r="B628" s="320"/>
      <c r="C628" s="321"/>
      <c r="D628" s="322"/>
      <c r="E628" s="324"/>
      <c r="F628" s="324"/>
      <c r="G628" s="325"/>
    </row>
    <row r="629" spans="1:7">
      <c r="A629" s="319"/>
      <c r="B629" s="320"/>
      <c r="C629" s="321"/>
      <c r="D629" s="322"/>
      <c r="E629" s="324"/>
      <c r="F629" s="324"/>
      <c r="G629" s="325"/>
    </row>
    <row r="630" spans="1:7">
      <c r="A630" s="319"/>
      <c r="B630" s="320"/>
      <c r="C630" s="321"/>
      <c r="D630" s="322"/>
      <c r="E630" s="324"/>
      <c r="F630" s="324"/>
      <c r="G630" s="325"/>
    </row>
    <row r="631" spans="1:7">
      <c r="A631" s="319"/>
      <c r="B631" s="320"/>
      <c r="C631" s="321"/>
      <c r="D631" s="322"/>
      <c r="E631" s="324"/>
      <c r="F631" s="324"/>
      <c r="G631" s="325"/>
    </row>
    <row r="632" spans="1:7">
      <c r="A632" s="319"/>
      <c r="B632" s="320"/>
      <c r="C632" s="321"/>
      <c r="D632" s="322"/>
      <c r="E632" s="324"/>
      <c r="F632" s="324"/>
      <c r="G632" s="325"/>
    </row>
    <row r="633" spans="1:7">
      <c r="A633" s="319"/>
      <c r="B633" s="320"/>
      <c r="C633" s="321"/>
      <c r="D633" s="322"/>
      <c r="E633" s="324"/>
      <c r="F633" s="324"/>
      <c r="G633" s="325"/>
    </row>
    <row r="634" spans="1:7">
      <c r="A634" s="319"/>
      <c r="B634" s="320"/>
      <c r="C634" s="321"/>
      <c r="D634" s="322"/>
      <c r="E634" s="324"/>
      <c r="F634" s="324"/>
      <c r="G634" s="325"/>
    </row>
    <row r="635" spans="1:7">
      <c r="A635" s="319"/>
      <c r="B635" s="320"/>
      <c r="C635" s="321"/>
      <c r="D635" s="322"/>
      <c r="E635" s="324"/>
      <c r="F635" s="324"/>
      <c r="G635" s="325"/>
    </row>
    <row r="636" spans="1:7">
      <c r="A636" s="319"/>
      <c r="B636" s="320"/>
      <c r="C636" s="321"/>
      <c r="D636" s="322"/>
      <c r="E636" s="324"/>
      <c r="F636" s="324"/>
      <c r="G636" s="325"/>
    </row>
    <row r="637" spans="1:7">
      <c r="A637" s="319"/>
      <c r="B637" s="320"/>
      <c r="C637" s="321"/>
      <c r="D637" s="322"/>
      <c r="E637" s="324"/>
      <c r="F637" s="324"/>
      <c r="G637" s="325"/>
    </row>
    <row r="638" spans="1:7">
      <c r="A638" s="319"/>
      <c r="B638" s="320"/>
      <c r="C638" s="321"/>
      <c r="D638" s="322"/>
      <c r="E638" s="324"/>
      <c r="F638" s="324"/>
      <c r="G638" s="325"/>
    </row>
    <row r="639" spans="1:7">
      <c r="A639" s="319"/>
      <c r="B639" s="320"/>
      <c r="C639" s="321"/>
      <c r="D639" s="322"/>
      <c r="E639" s="324"/>
      <c r="F639" s="324"/>
      <c r="G639" s="325"/>
    </row>
    <row r="640" spans="1:7">
      <c r="A640" s="319"/>
      <c r="B640" s="320"/>
      <c r="C640" s="321"/>
      <c r="D640" s="322"/>
      <c r="E640" s="324"/>
      <c r="F640" s="324"/>
      <c r="G640" s="325"/>
    </row>
    <row r="641" spans="1:7">
      <c r="A641" s="319"/>
      <c r="B641" s="320"/>
      <c r="C641" s="321"/>
      <c r="D641" s="322"/>
      <c r="E641" s="324"/>
      <c r="F641" s="324"/>
      <c r="G641" s="325"/>
    </row>
    <row r="642" spans="1:7">
      <c r="A642" s="319"/>
      <c r="B642" s="320"/>
      <c r="C642" s="321"/>
      <c r="D642" s="322"/>
      <c r="E642" s="324"/>
      <c r="F642" s="324"/>
      <c r="G642" s="325"/>
    </row>
    <row r="643" spans="1:7">
      <c r="A643" s="319"/>
      <c r="B643" s="320"/>
      <c r="C643" s="321"/>
      <c r="D643" s="322"/>
      <c r="E643" s="324"/>
      <c r="F643" s="324"/>
      <c r="G643" s="325"/>
    </row>
    <row r="644" spans="1:7">
      <c r="A644" s="319"/>
      <c r="B644" s="320"/>
      <c r="C644" s="321"/>
      <c r="D644" s="322"/>
      <c r="E644" s="324"/>
      <c r="F644" s="324"/>
      <c r="G644" s="325"/>
    </row>
    <row r="645" spans="1:7">
      <c r="A645" s="319"/>
      <c r="B645" s="320"/>
      <c r="C645" s="321"/>
      <c r="D645" s="322"/>
      <c r="E645" s="324"/>
      <c r="F645" s="324"/>
      <c r="G645" s="325"/>
    </row>
    <row r="646" spans="1:7">
      <c r="A646" s="319"/>
      <c r="B646" s="320"/>
      <c r="C646" s="321"/>
      <c r="D646" s="322"/>
      <c r="E646" s="324"/>
      <c r="F646" s="324"/>
      <c r="G646" s="325"/>
    </row>
    <row r="647" spans="1:7">
      <c r="A647" s="319"/>
      <c r="B647" s="320"/>
      <c r="C647" s="321"/>
      <c r="D647" s="322"/>
      <c r="E647" s="324"/>
      <c r="F647" s="324"/>
      <c r="G647" s="325"/>
    </row>
    <row r="648" spans="1:7">
      <c r="A648" s="319"/>
      <c r="B648" s="320"/>
      <c r="C648" s="321"/>
      <c r="D648" s="322"/>
      <c r="E648" s="324"/>
      <c r="F648" s="324"/>
      <c r="G648" s="325"/>
    </row>
    <row r="649" spans="1:7">
      <c r="A649" s="319"/>
      <c r="B649" s="320"/>
      <c r="C649" s="321"/>
      <c r="D649" s="322"/>
      <c r="E649" s="324"/>
      <c r="F649" s="324"/>
      <c r="G649" s="325"/>
    </row>
    <row r="650" spans="1:7">
      <c r="A650" s="319"/>
      <c r="B650" s="320"/>
      <c r="C650" s="321"/>
      <c r="D650" s="322"/>
      <c r="E650" s="324"/>
      <c r="F650" s="324"/>
      <c r="G650" s="325"/>
    </row>
    <row r="651" spans="1:7">
      <c r="A651" s="319"/>
      <c r="B651" s="320"/>
      <c r="C651" s="321"/>
      <c r="D651" s="322"/>
      <c r="E651" s="324"/>
      <c r="F651" s="324"/>
      <c r="G651" s="325"/>
    </row>
    <row r="652" spans="1:7">
      <c r="A652" s="319"/>
      <c r="B652" s="320"/>
      <c r="C652" s="321"/>
      <c r="D652" s="322"/>
      <c r="E652" s="324"/>
      <c r="F652" s="324"/>
      <c r="G652" s="325"/>
    </row>
    <row r="653" spans="1:7">
      <c r="A653" s="319"/>
      <c r="B653" s="320"/>
      <c r="C653" s="321"/>
      <c r="D653" s="322"/>
      <c r="E653" s="324"/>
      <c r="F653" s="324"/>
      <c r="G653" s="325"/>
    </row>
    <row r="654" spans="1:7">
      <c r="A654" s="319"/>
      <c r="B654" s="320"/>
      <c r="C654" s="321"/>
      <c r="D654" s="322"/>
      <c r="E654" s="324"/>
      <c r="F654" s="324"/>
      <c r="G654" s="325"/>
    </row>
    <row r="655" spans="1:7">
      <c r="A655" s="319"/>
      <c r="B655" s="320"/>
      <c r="C655" s="321"/>
      <c r="D655" s="322"/>
      <c r="E655" s="324"/>
      <c r="F655" s="324"/>
      <c r="G655" s="325"/>
    </row>
    <row r="656" spans="1:7">
      <c r="A656" s="319"/>
      <c r="B656" s="320"/>
      <c r="C656" s="321"/>
      <c r="D656" s="322"/>
      <c r="E656" s="324"/>
      <c r="F656" s="324"/>
      <c r="G656" s="325"/>
    </row>
    <row r="657" spans="1:7">
      <c r="A657" s="319"/>
      <c r="B657" s="320"/>
      <c r="C657" s="321"/>
      <c r="D657" s="322"/>
      <c r="E657" s="324"/>
      <c r="F657" s="324"/>
      <c r="G657" s="325"/>
    </row>
    <row r="658" spans="1:7">
      <c r="A658" s="319"/>
      <c r="B658" s="320"/>
      <c r="C658" s="321"/>
      <c r="D658" s="322"/>
      <c r="E658" s="324"/>
      <c r="F658" s="324"/>
      <c r="G658" s="325"/>
    </row>
    <row r="659" spans="1:7">
      <c r="A659" s="319"/>
      <c r="B659" s="320"/>
      <c r="C659" s="321"/>
      <c r="D659" s="322"/>
      <c r="E659" s="324"/>
      <c r="F659" s="324"/>
      <c r="G659" s="325"/>
    </row>
    <row r="660" spans="1:7">
      <c r="A660" s="319"/>
      <c r="B660" s="320"/>
      <c r="C660" s="321"/>
      <c r="D660" s="322"/>
      <c r="E660" s="324"/>
      <c r="F660" s="324"/>
      <c r="G660" s="325"/>
    </row>
    <row r="661" spans="1:7">
      <c r="A661" s="319"/>
      <c r="B661" s="320"/>
      <c r="C661" s="321"/>
      <c r="D661" s="322"/>
      <c r="E661" s="324"/>
      <c r="F661" s="324"/>
      <c r="G661" s="325"/>
    </row>
    <row r="662" spans="1:7">
      <c r="A662" s="319"/>
      <c r="B662" s="320"/>
      <c r="C662" s="321"/>
      <c r="D662" s="322"/>
      <c r="E662" s="324"/>
      <c r="F662" s="324"/>
      <c r="G662" s="325"/>
    </row>
    <row r="663" spans="1:7">
      <c r="A663" s="319"/>
      <c r="B663" s="320"/>
      <c r="C663" s="321"/>
      <c r="D663" s="322"/>
      <c r="E663" s="324"/>
      <c r="F663" s="324"/>
      <c r="G663" s="325"/>
    </row>
    <row r="664" spans="1:7">
      <c r="A664" s="319"/>
      <c r="B664" s="320"/>
      <c r="C664" s="321"/>
      <c r="D664" s="322"/>
      <c r="E664" s="324"/>
      <c r="F664" s="324"/>
      <c r="G664" s="325"/>
    </row>
    <row r="665" spans="1:7">
      <c r="A665" s="319"/>
      <c r="B665" s="320"/>
      <c r="C665" s="321"/>
      <c r="D665" s="322"/>
      <c r="E665" s="324"/>
      <c r="F665" s="324"/>
      <c r="G665" s="325"/>
    </row>
    <row r="666" spans="1:7">
      <c r="A666" s="319"/>
      <c r="B666" s="320"/>
      <c r="C666" s="321"/>
      <c r="D666" s="322"/>
      <c r="E666" s="324"/>
      <c r="F666" s="324"/>
      <c r="G666" s="325"/>
    </row>
    <row r="667" spans="1:7">
      <c r="A667" s="319"/>
      <c r="B667" s="320"/>
      <c r="C667" s="321"/>
      <c r="D667" s="322"/>
      <c r="E667" s="324"/>
      <c r="F667" s="324"/>
      <c r="G667" s="325"/>
    </row>
    <row r="668" spans="1:7">
      <c r="A668" s="319"/>
      <c r="B668" s="320"/>
      <c r="C668" s="321"/>
      <c r="D668" s="322"/>
      <c r="E668" s="324"/>
      <c r="F668" s="324"/>
      <c r="G668" s="325"/>
    </row>
    <row r="669" spans="1:7">
      <c r="A669" s="319"/>
      <c r="B669" s="320"/>
      <c r="C669" s="321"/>
      <c r="D669" s="322"/>
      <c r="E669" s="324"/>
      <c r="F669" s="324"/>
      <c r="G669" s="325"/>
    </row>
    <row r="670" spans="1:7">
      <c r="A670" s="319"/>
      <c r="B670" s="320"/>
      <c r="C670" s="321"/>
      <c r="D670" s="322"/>
      <c r="E670" s="324"/>
      <c r="F670" s="324"/>
      <c r="G670" s="325"/>
    </row>
    <row r="671" spans="1:7">
      <c r="A671" s="319"/>
      <c r="B671" s="320"/>
      <c r="C671" s="321"/>
      <c r="D671" s="322"/>
      <c r="E671" s="324"/>
      <c r="F671" s="324"/>
      <c r="G671" s="325"/>
    </row>
    <row r="672" spans="1:7">
      <c r="A672" s="319"/>
      <c r="B672" s="320"/>
      <c r="C672" s="321"/>
      <c r="D672" s="322"/>
      <c r="E672" s="324"/>
      <c r="F672" s="324"/>
      <c r="G672" s="325"/>
    </row>
    <row r="673" spans="1:7">
      <c r="A673" s="319"/>
      <c r="B673" s="320"/>
      <c r="C673" s="321"/>
      <c r="D673" s="322"/>
      <c r="E673" s="324"/>
      <c r="F673" s="324"/>
      <c r="G673" s="325"/>
    </row>
    <row r="674" spans="1:7">
      <c r="A674" s="319"/>
      <c r="B674" s="320"/>
      <c r="C674" s="321"/>
      <c r="D674" s="322"/>
      <c r="E674" s="324"/>
      <c r="F674" s="324"/>
      <c r="G674" s="325"/>
    </row>
    <row r="675" spans="1:7">
      <c r="A675" s="319"/>
      <c r="B675" s="320"/>
      <c r="C675" s="321"/>
      <c r="D675" s="322"/>
      <c r="E675" s="324"/>
      <c r="F675" s="324"/>
      <c r="G675" s="325"/>
    </row>
    <row r="676" spans="1:7">
      <c r="A676" s="319"/>
      <c r="B676" s="320"/>
      <c r="C676" s="321"/>
      <c r="D676" s="322"/>
      <c r="E676" s="324"/>
      <c r="F676" s="324"/>
      <c r="G676" s="325"/>
    </row>
    <row r="677" spans="1:7">
      <c r="A677" s="319"/>
      <c r="B677" s="320"/>
      <c r="C677" s="321"/>
      <c r="D677" s="322"/>
      <c r="E677" s="324"/>
      <c r="F677" s="324"/>
      <c r="G677" s="325"/>
    </row>
    <row r="678" spans="1:7">
      <c r="A678" s="319"/>
      <c r="B678" s="320"/>
      <c r="C678" s="321"/>
      <c r="D678" s="322"/>
      <c r="E678" s="324"/>
      <c r="F678" s="324"/>
      <c r="G678" s="325"/>
    </row>
    <row r="679" spans="1:7">
      <c r="A679" s="319"/>
      <c r="B679" s="320"/>
      <c r="C679" s="321"/>
      <c r="D679" s="322"/>
      <c r="E679" s="324"/>
      <c r="F679" s="324"/>
      <c r="G679" s="325"/>
    </row>
    <row r="680" spans="1:7">
      <c r="A680" s="319"/>
      <c r="B680" s="320"/>
      <c r="C680" s="321"/>
      <c r="D680" s="322"/>
      <c r="E680" s="324"/>
      <c r="F680" s="324"/>
      <c r="G680" s="325"/>
    </row>
    <row r="681" spans="1:7">
      <c r="A681" s="319"/>
      <c r="B681" s="320"/>
      <c r="C681" s="321"/>
      <c r="D681" s="322"/>
      <c r="E681" s="324"/>
      <c r="F681" s="324"/>
      <c r="G681" s="325"/>
    </row>
    <row r="682" spans="1:7">
      <c r="A682" s="319"/>
      <c r="B682" s="320"/>
      <c r="C682" s="321"/>
      <c r="D682" s="322"/>
      <c r="E682" s="324"/>
      <c r="F682" s="324"/>
      <c r="G682" s="325"/>
    </row>
    <row r="683" spans="1:7">
      <c r="A683" s="319"/>
      <c r="B683" s="320"/>
      <c r="C683" s="321"/>
      <c r="D683" s="322"/>
      <c r="E683" s="324"/>
      <c r="F683" s="324"/>
      <c r="G683" s="325"/>
    </row>
    <row r="684" spans="1:7">
      <c r="A684" s="319"/>
      <c r="B684" s="320"/>
      <c r="C684" s="321"/>
      <c r="D684" s="322"/>
      <c r="E684" s="324"/>
      <c r="F684" s="324"/>
      <c r="G684" s="325"/>
    </row>
    <row r="685" spans="1:7">
      <c r="A685" s="319"/>
      <c r="B685" s="320"/>
      <c r="C685" s="321"/>
      <c r="D685" s="322"/>
      <c r="E685" s="324"/>
      <c r="F685" s="324"/>
      <c r="G685" s="325"/>
    </row>
    <row r="686" spans="1:7">
      <c r="A686" s="319"/>
      <c r="B686" s="320"/>
      <c r="C686" s="321"/>
      <c r="D686" s="322"/>
      <c r="E686" s="324"/>
      <c r="F686" s="324"/>
      <c r="G686" s="325"/>
    </row>
    <row r="687" spans="1:7">
      <c r="A687" s="319"/>
      <c r="B687" s="320"/>
      <c r="C687" s="321"/>
      <c r="D687" s="322"/>
      <c r="E687" s="324"/>
      <c r="F687" s="324"/>
      <c r="G687" s="325"/>
    </row>
    <row r="688" spans="1:7">
      <c r="A688" s="319"/>
      <c r="B688" s="320"/>
      <c r="C688" s="321"/>
      <c r="D688" s="322"/>
      <c r="E688" s="324"/>
      <c r="F688" s="324"/>
      <c r="G688" s="325"/>
    </row>
    <row r="689" spans="1:7">
      <c r="A689" s="319"/>
      <c r="B689" s="320"/>
      <c r="C689" s="321"/>
      <c r="D689" s="322"/>
      <c r="E689" s="324"/>
      <c r="F689" s="324"/>
      <c r="G689" s="325"/>
    </row>
    <row r="690" spans="1:7">
      <c r="A690" s="319"/>
      <c r="B690" s="320"/>
      <c r="C690" s="321"/>
      <c r="D690" s="322"/>
      <c r="E690" s="324"/>
      <c r="F690" s="324"/>
      <c r="G690" s="325"/>
    </row>
    <row r="691" spans="1:7">
      <c r="A691" s="319"/>
      <c r="B691" s="320"/>
      <c r="C691" s="321"/>
      <c r="D691" s="322"/>
      <c r="E691" s="324"/>
      <c r="F691" s="324"/>
      <c r="G691" s="325"/>
    </row>
    <row r="692" spans="1:7">
      <c r="A692" s="319"/>
      <c r="B692" s="320"/>
      <c r="C692" s="321"/>
      <c r="D692" s="322"/>
      <c r="E692" s="324"/>
      <c r="F692" s="324"/>
      <c r="G692" s="325"/>
    </row>
    <row r="693" spans="1:7">
      <c r="A693" s="319"/>
      <c r="B693" s="320"/>
      <c r="C693" s="321"/>
      <c r="D693" s="322"/>
      <c r="E693" s="324"/>
      <c r="F693" s="324"/>
      <c r="G693" s="325"/>
    </row>
    <row r="694" spans="1:7">
      <c r="A694" s="319"/>
      <c r="B694" s="320"/>
      <c r="C694" s="321"/>
      <c r="D694" s="322"/>
      <c r="E694" s="324"/>
      <c r="F694" s="324"/>
      <c r="G694" s="325"/>
    </row>
    <row r="695" spans="1:7">
      <c r="A695" s="319"/>
      <c r="B695" s="320"/>
      <c r="C695" s="321"/>
      <c r="D695" s="322"/>
      <c r="E695" s="324"/>
      <c r="F695" s="324"/>
      <c r="G695" s="325"/>
    </row>
    <row r="696" spans="1:7">
      <c r="A696" s="319"/>
      <c r="B696" s="320"/>
      <c r="C696" s="321"/>
      <c r="D696" s="322"/>
      <c r="E696" s="324"/>
      <c r="F696" s="324"/>
      <c r="G696" s="325"/>
    </row>
    <row r="697" spans="1:7">
      <c r="A697" s="319"/>
      <c r="B697" s="320"/>
      <c r="C697" s="321"/>
      <c r="D697" s="322"/>
      <c r="E697" s="324"/>
      <c r="F697" s="324"/>
      <c r="G697" s="325"/>
    </row>
    <row r="698" spans="1:7">
      <c r="A698" s="319"/>
      <c r="B698" s="320"/>
      <c r="C698" s="321"/>
      <c r="D698" s="322"/>
      <c r="E698" s="324"/>
      <c r="F698" s="324"/>
      <c r="G698" s="325"/>
    </row>
    <row r="699" spans="1:7">
      <c r="A699" s="319"/>
      <c r="B699" s="320"/>
      <c r="C699" s="321"/>
      <c r="D699" s="322"/>
      <c r="E699" s="324"/>
      <c r="F699" s="324"/>
      <c r="G699" s="325"/>
    </row>
    <row r="700" spans="1:7">
      <c r="A700" s="319"/>
      <c r="B700" s="320"/>
      <c r="C700" s="321"/>
      <c r="D700" s="322"/>
      <c r="E700" s="324"/>
      <c r="F700" s="324"/>
      <c r="G700" s="325"/>
    </row>
    <row r="701" spans="1:7">
      <c r="A701" s="319"/>
      <c r="B701" s="320"/>
      <c r="C701" s="321"/>
      <c r="D701" s="322"/>
      <c r="E701" s="324"/>
      <c r="F701" s="324"/>
      <c r="G701" s="325"/>
    </row>
    <row r="702" spans="1:7">
      <c r="A702" s="319"/>
      <c r="B702" s="320"/>
      <c r="C702" s="321"/>
      <c r="D702" s="322"/>
      <c r="E702" s="324"/>
      <c r="F702" s="324"/>
      <c r="G702" s="325"/>
    </row>
    <row r="703" spans="1:7">
      <c r="A703" s="319"/>
      <c r="B703" s="320"/>
      <c r="C703" s="321"/>
      <c r="D703" s="322"/>
      <c r="E703" s="324"/>
      <c r="F703" s="324"/>
      <c r="G703" s="325"/>
    </row>
    <row r="704" spans="1:7">
      <c r="A704" s="319"/>
      <c r="B704" s="320"/>
      <c r="C704" s="321"/>
      <c r="D704" s="322"/>
      <c r="E704" s="324"/>
      <c r="F704" s="324"/>
      <c r="G704" s="325"/>
    </row>
    <row r="705" spans="1:7">
      <c r="A705" s="319"/>
      <c r="B705" s="320"/>
      <c r="C705" s="321"/>
      <c r="D705" s="322"/>
      <c r="E705" s="324"/>
      <c r="F705" s="324"/>
      <c r="G705" s="325"/>
    </row>
    <row r="706" spans="1:7">
      <c r="A706" s="319"/>
      <c r="B706" s="320"/>
      <c r="C706" s="321"/>
      <c r="D706" s="322"/>
      <c r="E706" s="324"/>
      <c r="F706" s="324"/>
      <c r="G706" s="325"/>
    </row>
    <row r="707" spans="1:7">
      <c r="A707" s="319"/>
      <c r="B707" s="320"/>
      <c r="C707" s="321"/>
      <c r="D707" s="322"/>
      <c r="E707" s="324"/>
      <c r="F707" s="324"/>
      <c r="G707" s="325"/>
    </row>
    <row r="708" spans="1:7">
      <c r="A708" s="319"/>
      <c r="B708" s="320"/>
      <c r="C708" s="321"/>
      <c r="D708" s="322"/>
      <c r="E708" s="324"/>
      <c r="F708" s="324"/>
      <c r="G708" s="325"/>
    </row>
    <row r="709" spans="1:7">
      <c r="A709" s="319"/>
      <c r="B709" s="320"/>
      <c r="C709" s="321"/>
      <c r="D709" s="322"/>
      <c r="E709" s="324"/>
      <c r="F709" s="324"/>
      <c r="G709" s="325"/>
    </row>
    <row r="710" spans="1:7">
      <c r="A710" s="319"/>
      <c r="B710" s="320"/>
      <c r="C710" s="321"/>
      <c r="D710" s="322"/>
      <c r="E710" s="324"/>
      <c r="F710" s="324"/>
      <c r="G710" s="325"/>
    </row>
    <row r="711" spans="1:7">
      <c r="A711" s="319"/>
      <c r="B711" s="320"/>
      <c r="C711" s="321"/>
      <c r="D711" s="322"/>
      <c r="E711" s="324"/>
      <c r="F711" s="324"/>
      <c r="G711" s="325"/>
    </row>
    <row r="712" spans="1:7">
      <c r="A712" s="319"/>
      <c r="B712" s="320"/>
      <c r="C712" s="321"/>
      <c r="D712" s="322"/>
      <c r="E712" s="324"/>
      <c r="F712" s="324"/>
      <c r="G712" s="325"/>
    </row>
    <row r="713" spans="1:7">
      <c r="A713" s="319"/>
      <c r="B713" s="320"/>
      <c r="C713" s="321"/>
      <c r="D713" s="322"/>
      <c r="E713" s="324"/>
      <c r="F713" s="324"/>
      <c r="G713" s="325"/>
    </row>
    <row r="714" spans="1:7">
      <c r="A714" s="319"/>
      <c r="B714" s="320"/>
      <c r="C714" s="321"/>
      <c r="D714" s="322"/>
      <c r="E714" s="324"/>
      <c r="F714" s="324"/>
      <c r="G714" s="325"/>
    </row>
    <row r="715" spans="1:7">
      <c r="A715" s="319"/>
      <c r="B715" s="320"/>
      <c r="C715" s="321"/>
      <c r="D715" s="322"/>
      <c r="E715" s="324"/>
      <c r="F715" s="324"/>
      <c r="G715" s="325"/>
    </row>
    <row r="716" spans="1:7">
      <c r="A716" s="319"/>
      <c r="B716" s="320"/>
      <c r="C716" s="321"/>
      <c r="D716" s="322"/>
      <c r="E716" s="324"/>
      <c r="F716" s="324"/>
      <c r="G716" s="325"/>
    </row>
    <row r="717" spans="1:7">
      <c r="A717" s="319"/>
      <c r="B717" s="320"/>
      <c r="C717" s="321"/>
      <c r="D717" s="322"/>
      <c r="E717" s="324"/>
      <c r="F717" s="324"/>
      <c r="G717" s="325"/>
    </row>
    <row r="718" spans="1:7">
      <c r="A718" s="319"/>
      <c r="B718" s="320"/>
      <c r="C718" s="321"/>
      <c r="D718" s="322"/>
      <c r="E718" s="324"/>
      <c r="F718" s="324"/>
      <c r="G718" s="325"/>
    </row>
    <row r="719" spans="1:7">
      <c r="A719" s="319"/>
      <c r="B719" s="320"/>
      <c r="C719" s="321"/>
      <c r="D719" s="322"/>
      <c r="E719" s="324"/>
      <c r="F719" s="324"/>
      <c r="G719" s="325"/>
    </row>
    <row r="720" spans="1:7">
      <c r="A720" s="319"/>
      <c r="B720" s="320"/>
      <c r="C720" s="321"/>
      <c r="D720" s="322"/>
      <c r="E720" s="324"/>
      <c r="F720" s="324"/>
      <c r="G720" s="325"/>
    </row>
    <row r="721" spans="1:7">
      <c r="A721" s="319"/>
      <c r="B721" s="320"/>
      <c r="C721" s="321"/>
      <c r="D721" s="322"/>
      <c r="E721" s="324"/>
      <c r="F721" s="324"/>
      <c r="G721" s="325"/>
    </row>
    <row r="722" spans="1:7">
      <c r="A722" s="319"/>
      <c r="B722" s="320"/>
      <c r="C722" s="321"/>
      <c r="D722" s="322"/>
      <c r="E722" s="324"/>
      <c r="F722" s="324"/>
      <c r="G722" s="325"/>
    </row>
    <row r="723" spans="1:7">
      <c r="A723" s="319"/>
      <c r="B723" s="320"/>
      <c r="C723" s="321"/>
      <c r="D723" s="322"/>
      <c r="E723" s="324"/>
      <c r="F723" s="324"/>
      <c r="G723" s="325"/>
    </row>
    <row r="724" spans="1:7">
      <c r="A724" s="319"/>
      <c r="B724" s="320"/>
      <c r="C724" s="321"/>
      <c r="D724" s="322"/>
      <c r="E724" s="324"/>
      <c r="F724" s="324"/>
      <c r="G724" s="325"/>
    </row>
    <row r="725" spans="1:7">
      <c r="A725" s="319"/>
      <c r="B725" s="320"/>
      <c r="C725" s="321"/>
      <c r="D725" s="322"/>
      <c r="E725" s="324"/>
      <c r="F725" s="324"/>
      <c r="G725" s="325"/>
    </row>
    <row r="726" spans="1:7">
      <c r="A726" s="319"/>
      <c r="B726" s="320"/>
      <c r="C726" s="321"/>
      <c r="D726" s="322"/>
      <c r="E726" s="324"/>
      <c r="F726" s="324"/>
      <c r="G726" s="325"/>
    </row>
    <row r="727" spans="1:7">
      <c r="A727" s="319"/>
      <c r="B727" s="320"/>
      <c r="C727" s="321"/>
      <c r="D727" s="322"/>
      <c r="E727" s="324"/>
      <c r="F727" s="324"/>
      <c r="G727" s="325"/>
    </row>
    <row r="728" spans="1:7">
      <c r="A728" s="319"/>
      <c r="B728" s="320"/>
      <c r="C728" s="321"/>
      <c r="D728" s="322"/>
      <c r="E728" s="324"/>
      <c r="F728" s="324"/>
      <c r="G728" s="325"/>
    </row>
    <row r="729" spans="1:7">
      <c r="A729" s="319"/>
      <c r="B729" s="320"/>
      <c r="C729" s="321"/>
      <c r="D729" s="322"/>
      <c r="E729" s="324"/>
      <c r="F729" s="324"/>
      <c r="G729" s="325"/>
    </row>
    <row r="730" spans="1:7">
      <c r="A730" s="319"/>
      <c r="B730" s="320"/>
      <c r="C730" s="321"/>
      <c r="D730" s="322"/>
      <c r="E730" s="324"/>
      <c r="F730" s="324"/>
      <c r="G730" s="325"/>
    </row>
    <row r="731" spans="1:7">
      <c r="A731" s="319"/>
      <c r="B731" s="320"/>
      <c r="C731" s="321"/>
      <c r="D731" s="322"/>
      <c r="E731" s="324"/>
      <c r="F731" s="324"/>
      <c r="G731" s="325"/>
    </row>
    <row r="732" spans="1:7">
      <c r="A732" s="319"/>
      <c r="B732" s="320"/>
      <c r="C732" s="321"/>
      <c r="D732" s="322"/>
      <c r="E732" s="324"/>
      <c r="F732" s="324"/>
      <c r="G732" s="325"/>
    </row>
    <row r="733" spans="1:7">
      <c r="A733" s="319"/>
      <c r="B733" s="320"/>
      <c r="C733" s="321"/>
      <c r="D733" s="322"/>
      <c r="E733" s="324"/>
      <c r="F733" s="324"/>
      <c r="G733" s="325"/>
    </row>
    <row r="734" spans="1:7">
      <c r="A734" s="319"/>
      <c r="B734" s="320"/>
      <c r="C734" s="321"/>
      <c r="D734" s="322"/>
      <c r="E734" s="324"/>
      <c r="F734" s="324"/>
      <c r="G734" s="325"/>
    </row>
    <row r="735" spans="1:7">
      <c r="A735" s="319"/>
      <c r="B735" s="320"/>
      <c r="C735" s="321"/>
      <c r="D735" s="322"/>
      <c r="E735" s="324"/>
      <c r="F735" s="324"/>
      <c r="G735" s="325"/>
    </row>
    <row r="736" spans="1:7">
      <c r="A736" s="319"/>
      <c r="B736" s="320"/>
      <c r="C736" s="321"/>
      <c r="D736" s="322"/>
      <c r="E736" s="324"/>
      <c r="F736" s="324"/>
      <c r="G736" s="325"/>
    </row>
    <row r="737" spans="1:7">
      <c r="A737" s="319"/>
      <c r="B737" s="320"/>
      <c r="C737" s="321"/>
      <c r="D737" s="322"/>
      <c r="E737" s="324"/>
      <c r="F737" s="324"/>
      <c r="G737" s="325"/>
    </row>
    <row r="738" spans="1:7">
      <c r="A738" s="319"/>
      <c r="B738" s="320"/>
      <c r="C738" s="321"/>
      <c r="D738" s="322"/>
      <c r="E738" s="324"/>
      <c r="F738" s="324"/>
      <c r="G738" s="325"/>
    </row>
    <row r="739" spans="1:7">
      <c r="A739" s="319"/>
      <c r="B739" s="320"/>
      <c r="C739" s="321"/>
      <c r="D739" s="322"/>
      <c r="E739" s="324"/>
      <c r="F739" s="324"/>
      <c r="G739" s="325"/>
    </row>
    <row r="740" spans="1:7">
      <c r="A740" s="319"/>
      <c r="B740" s="320"/>
      <c r="C740" s="321"/>
      <c r="D740" s="322"/>
      <c r="E740" s="324"/>
      <c r="F740" s="324"/>
      <c r="G740" s="325"/>
    </row>
    <row r="741" spans="1:7">
      <c r="A741" s="319"/>
      <c r="B741" s="320"/>
      <c r="C741" s="321"/>
      <c r="D741" s="322"/>
      <c r="E741" s="324"/>
      <c r="F741" s="324"/>
      <c r="G741" s="325"/>
    </row>
    <row r="742" spans="1:7">
      <c r="A742" s="319"/>
      <c r="B742" s="320"/>
      <c r="C742" s="321"/>
      <c r="D742" s="322"/>
      <c r="E742" s="324"/>
      <c r="F742" s="324"/>
      <c r="G742" s="325"/>
    </row>
    <row r="743" spans="1:7">
      <c r="A743" s="319"/>
      <c r="B743" s="320"/>
      <c r="C743" s="321"/>
      <c r="D743" s="322"/>
      <c r="E743" s="324"/>
      <c r="F743" s="324"/>
      <c r="G743" s="325"/>
    </row>
    <row r="744" spans="1:7">
      <c r="A744" s="319"/>
      <c r="B744" s="320"/>
      <c r="C744" s="321"/>
      <c r="D744" s="322"/>
      <c r="E744" s="324"/>
      <c r="F744" s="324"/>
      <c r="G744" s="325"/>
    </row>
    <row r="745" spans="1:7">
      <c r="A745" s="319"/>
      <c r="B745" s="320"/>
      <c r="C745" s="321"/>
      <c r="D745" s="322"/>
      <c r="E745" s="324"/>
      <c r="F745" s="324"/>
      <c r="G745" s="325"/>
    </row>
    <row r="746" spans="1:7">
      <c r="A746" s="319"/>
      <c r="B746" s="320"/>
      <c r="C746" s="321"/>
      <c r="D746" s="322"/>
      <c r="E746" s="324"/>
      <c r="F746" s="324"/>
      <c r="G746" s="325"/>
    </row>
    <row r="747" spans="1:7">
      <c r="A747" s="319"/>
      <c r="B747" s="320"/>
      <c r="C747" s="321"/>
      <c r="D747" s="322"/>
      <c r="E747" s="324"/>
      <c r="F747" s="324"/>
      <c r="G747" s="325"/>
    </row>
    <row r="748" spans="1:7">
      <c r="A748" s="319"/>
      <c r="B748" s="320"/>
      <c r="C748" s="321"/>
      <c r="D748" s="322"/>
      <c r="E748" s="324"/>
      <c r="F748" s="324"/>
      <c r="G748" s="325"/>
    </row>
    <row r="749" spans="1:7">
      <c r="A749" s="319"/>
      <c r="B749" s="320"/>
      <c r="C749" s="321"/>
      <c r="D749" s="322"/>
      <c r="E749" s="324"/>
      <c r="F749" s="324"/>
      <c r="G749" s="325"/>
    </row>
    <row r="750" spans="1:7">
      <c r="A750" s="319"/>
      <c r="B750" s="320"/>
      <c r="C750" s="321"/>
      <c r="D750" s="322"/>
      <c r="E750" s="324"/>
      <c r="F750" s="324"/>
      <c r="G750" s="325"/>
    </row>
    <row r="751" spans="1:7">
      <c r="A751" s="319"/>
      <c r="B751" s="320"/>
      <c r="C751" s="321"/>
      <c r="D751" s="322"/>
      <c r="E751" s="324"/>
      <c r="F751" s="324"/>
      <c r="G751" s="325"/>
    </row>
    <row r="752" spans="1:7">
      <c r="A752" s="319"/>
      <c r="B752" s="320"/>
      <c r="C752" s="321"/>
      <c r="D752" s="322"/>
      <c r="E752" s="324"/>
      <c r="F752" s="324"/>
      <c r="G752" s="325"/>
    </row>
    <row r="753" spans="1:7">
      <c r="A753" s="319"/>
      <c r="B753" s="320"/>
      <c r="C753" s="321"/>
      <c r="D753" s="322"/>
      <c r="E753" s="324"/>
      <c r="F753" s="324"/>
      <c r="G753" s="325"/>
    </row>
    <row r="754" spans="1:7">
      <c r="A754" s="319"/>
      <c r="B754" s="320"/>
      <c r="C754" s="321"/>
      <c r="D754" s="322"/>
      <c r="E754" s="324"/>
      <c r="F754" s="324"/>
      <c r="G754" s="325"/>
    </row>
    <row r="755" spans="1:7">
      <c r="A755" s="319"/>
      <c r="B755" s="320"/>
      <c r="C755" s="321"/>
      <c r="D755" s="322"/>
      <c r="E755" s="324"/>
      <c r="F755" s="324"/>
      <c r="G755" s="325"/>
    </row>
    <row r="756" spans="1:7">
      <c r="A756" s="319"/>
      <c r="B756" s="320"/>
      <c r="C756" s="321"/>
      <c r="D756" s="322"/>
      <c r="E756" s="324"/>
      <c r="F756" s="324"/>
      <c r="G756" s="325"/>
    </row>
    <row r="757" spans="1:7">
      <c r="A757" s="319"/>
      <c r="B757" s="320"/>
      <c r="C757" s="321"/>
      <c r="D757" s="322"/>
      <c r="E757" s="324"/>
      <c r="F757" s="324"/>
      <c r="G757" s="325"/>
    </row>
    <row r="758" spans="1:7">
      <c r="A758" s="319"/>
      <c r="B758" s="320"/>
      <c r="C758" s="321"/>
      <c r="D758" s="322"/>
      <c r="E758" s="324"/>
      <c r="F758" s="324"/>
      <c r="G758" s="325"/>
    </row>
    <row r="759" spans="1:7">
      <c r="A759" s="319"/>
      <c r="B759" s="320"/>
      <c r="C759" s="321"/>
      <c r="D759" s="322"/>
      <c r="E759" s="324"/>
      <c r="F759" s="324"/>
      <c r="G759" s="325"/>
    </row>
    <row r="760" spans="1:7">
      <c r="A760" s="319"/>
      <c r="B760" s="320"/>
      <c r="C760" s="321"/>
      <c r="D760" s="322"/>
      <c r="E760" s="324"/>
      <c r="F760" s="324"/>
      <c r="G760" s="325"/>
    </row>
    <row r="761" spans="1:7">
      <c r="A761" s="319"/>
      <c r="B761" s="320"/>
      <c r="C761" s="321"/>
      <c r="D761" s="322"/>
      <c r="E761" s="324"/>
      <c r="F761" s="324"/>
      <c r="G761" s="325"/>
    </row>
    <row r="762" spans="1:7">
      <c r="A762" s="319"/>
      <c r="B762" s="320"/>
      <c r="C762" s="321"/>
      <c r="D762" s="322"/>
      <c r="E762" s="324"/>
      <c r="F762" s="324"/>
      <c r="G762" s="325"/>
    </row>
    <row r="763" spans="1:7">
      <c r="A763" s="319"/>
      <c r="B763" s="320"/>
      <c r="C763" s="321"/>
      <c r="D763" s="322"/>
      <c r="E763" s="324"/>
      <c r="F763" s="324"/>
      <c r="G763" s="325"/>
    </row>
    <row r="764" spans="1:7">
      <c r="A764" s="319"/>
      <c r="B764" s="320"/>
      <c r="C764" s="321"/>
      <c r="D764" s="322"/>
      <c r="E764" s="324"/>
      <c r="F764" s="324"/>
      <c r="G764" s="325"/>
    </row>
    <row r="765" spans="1:7">
      <c r="A765" s="319"/>
      <c r="B765" s="320"/>
      <c r="C765" s="321"/>
      <c r="D765" s="322"/>
      <c r="E765" s="324"/>
      <c r="F765" s="324"/>
      <c r="G765" s="325"/>
    </row>
    <row r="766" spans="1:7">
      <c r="A766" s="319"/>
      <c r="B766" s="320"/>
      <c r="C766" s="321"/>
      <c r="D766" s="322"/>
      <c r="E766" s="324"/>
      <c r="F766" s="324"/>
      <c r="G766" s="325"/>
    </row>
    <row r="767" spans="1:7">
      <c r="A767" s="319"/>
      <c r="B767" s="320"/>
      <c r="C767" s="321"/>
      <c r="D767" s="322"/>
      <c r="E767" s="324"/>
      <c r="F767" s="324"/>
      <c r="G767" s="325"/>
    </row>
    <row r="768" spans="1:7">
      <c r="A768" s="319"/>
      <c r="B768" s="320"/>
      <c r="C768" s="321"/>
      <c r="D768" s="322"/>
      <c r="E768" s="324"/>
      <c r="F768" s="324"/>
      <c r="G768" s="325"/>
    </row>
    <row r="769" spans="1:7">
      <c r="A769" s="319"/>
      <c r="B769" s="320"/>
      <c r="C769" s="321"/>
      <c r="D769" s="322"/>
      <c r="E769" s="324"/>
      <c r="F769" s="324"/>
      <c r="G769" s="325"/>
    </row>
    <row r="770" spans="1:7">
      <c r="A770" s="319"/>
      <c r="B770" s="320"/>
      <c r="C770" s="321"/>
      <c r="D770" s="322"/>
      <c r="E770" s="324"/>
      <c r="F770" s="324"/>
      <c r="G770" s="325"/>
    </row>
    <row r="771" spans="1:7">
      <c r="A771" s="319"/>
      <c r="B771" s="320"/>
      <c r="C771" s="321"/>
      <c r="D771" s="322"/>
      <c r="E771" s="324"/>
      <c r="F771" s="324"/>
      <c r="G771" s="325"/>
    </row>
    <row r="772" spans="1:7">
      <c r="A772" s="319"/>
      <c r="B772" s="320"/>
      <c r="C772" s="321"/>
      <c r="D772" s="322"/>
      <c r="E772" s="324"/>
      <c r="F772" s="324"/>
      <c r="G772" s="325"/>
    </row>
    <row r="773" spans="1:7">
      <c r="A773" s="319"/>
      <c r="B773" s="320"/>
      <c r="C773" s="321"/>
      <c r="D773" s="322"/>
      <c r="E773" s="324"/>
      <c r="F773" s="324"/>
      <c r="G773" s="325"/>
    </row>
    <row r="774" spans="1:7">
      <c r="A774" s="319"/>
      <c r="B774" s="320"/>
      <c r="C774" s="321"/>
      <c r="D774" s="322"/>
      <c r="E774" s="324"/>
      <c r="F774" s="324"/>
      <c r="G774" s="325"/>
    </row>
    <row r="775" spans="1:7">
      <c r="A775" s="319"/>
      <c r="B775" s="320"/>
      <c r="C775" s="321"/>
      <c r="D775" s="322"/>
      <c r="E775" s="324"/>
      <c r="F775" s="324"/>
      <c r="G775" s="325"/>
    </row>
    <row r="776" spans="1:7">
      <c r="A776" s="319"/>
      <c r="B776" s="320"/>
      <c r="C776" s="321"/>
      <c r="D776" s="322"/>
      <c r="E776" s="324"/>
      <c r="F776" s="324"/>
      <c r="G776" s="325"/>
    </row>
    <row r="777" spans="1:7">
      <c r="A777" s="319"/>
      <c r="B777" s="320"/>
      <c r="C777" s="321"/>
      <c r="D777" s="322"/>
      <c r="E777" s="324"/>
      <c r="F777" s="324"/>
      <c r="G777" s="325"/>
    </row>
    <row r="778" spans="1:7">
      <c r="A778" s="319"/>
      <c r="B778" s="320"/>
      <c r="C778" s="321"/>
      <c r="D778" s="322"/>
      <c r="E778" s="324"/>
      <c r="F778" s="324"/>
      <c r="G778" s="325"/>
    </row>
    <row r="779" spans="1:7">
      <c r="A779" s="319"/>
      <c r="B779" s="320"/>
      <c r="C779" s="321"/>
      <c r="D779" s="322"/>
      <c r="E779" s="324"/>
      <c r="F779" s="324"/>
      <c r="G779" s="325"/>
    </row>
    <row r="780" spans="1:7">
      <c r="A780" s="319"/>
      <c r="B780" s="320"/>
      <c r="C780" s="321"/>
      <c r="D780" s="322"/>
      <c r="E780" s="324"/>
      <c r="F780" s="324"/>
      <c r="G780" s="325"/>
    </row>
    <row r="781" spans="1:7">
      <c r="A781" s="319"/>
      <c r="B781" s="320"/>
      <c r="C781" s="321"/>
      <c r="D781" s="322"/>
      <c r="E781" s="324"/>
      <c r="F781" s="324"/>
      <c r="G781" s="325"/>
    </row>
    <row r="782" spans="1:7">
      <c r="A782" s="319"/>
      <c r="B782" s="320"/>
      <c r="C782" s="321"/>
      <c r="D782" s="322"/>
      <c r="E782" s="324"/>
      <c r="F782" s="324"/>
      <c r="G782" s="325"/>
    </row>
    <row r="783" spans="1:7">
      <c r="A783" s="319"/>
      <c r="B783" s="320"/>
      <c r="C783" s="321"/>
      <c r="D783" s="322"/>
      <c r="E783" s="324"/>
      <c r="F783" s="324"/>
      <c r="G783" s="325"/>
    </row>
    <row r="784" spans="1:7">
      <c r="A784" s="319"/>
      <c r="B784" s="320"/>
      <c r="C784" s="321"/>
      <c r="D784" s="322"/>
      <c r="E784" s="324"/>
      <c r="F784" s="324"/>
      <c r="G784" s="325"/>
    </row>
    <row r="785" spans="1:7">
      <c r="A785" s="319"/>
      <c r="B785" s="320"/>
      <c r="C785" s="321"/>
      <c r="D785" s="322"/>
      <c r="E785" s="324"/>
      <c r="F785" s="324"/>
      <c r="G785" s="325"/>
    </row>
    <row r="786" spans="1:7">
      <c r="A786" s="319"/>
      <c r="B786" s="320"/>
      <c r="C786" s="321"/>
      <c r="D786" s="322"/>
      <c r="E786" s="324"/>
      <c r="F786" s="324"/>
      <c r="G786" s="325"/>
    </row>
    <row r="787" spans="1:7">
      <c r="A787" s="319"/>
      <c r="B787" s="320"/>
      <c r="C787" s="321"/>
      <c r="D787" s="322"/>
      <c r="E787" s="324"/>
      <c r="F787" s="324"/>
      <c r="G787" s="325"/>
    </row>
    <row r="788" spans="1:7">
      <c r="A788" s="319"/>
      <c r="B788" s="320"/>
      <c r="C788" s="321"/>
      <c r="D788" s="322"/>
      <c r="E788" s="324"/>
      <c r="F788" s="324"/>
      <c r="G788" s="325"/>
    </row>
    <row r="789" spans="1:7">
      <c r="A789" s="319"/>
      <c r="B789" s="320"/>
      <c r="C789" s="321"/>
      <c r="D789" s="322"/>
      <c r="E789" s="324"/>
      <c r="F789" s="324"/>
      <c r="G789" s="325"/>
    </row>
    <row r="790" spans="1:7">
      <c r="A790" s="319"/>
      <c r="B790" s="320"/>
      <c r="C790" s="321"/>
      <c r="D790" s="322"/>
      <c r="E790" s="324"/>
      <c r="F790" s="324"/>
      <c r="G790" s="325"/>
    </row>
    <row r="791" spans="1:7">
      <c r="A791" s="319"/>
      <c r="B791" s="320"/>
      <c r="C791" s="321"/>
      <c r="D791" s="322"/>
      <c r="E791" s="324"/>
      <c r="F791" s="324"/>
      <c r="G791" s="325"/>
    </row>
    <row r="792" spans="1:7">
      <c r="A792" s="319"/>
      <c r="B792" s="320"/>
      <c r="C792" s="321"/>
      <c r="D792" s="322"/>
      <c r="E792" s="324"/>
      <c r="F792" s="324"/>
      <c r="G792" s="325"/>
    </row>
    <row r="793" spans="1:7">
      <c r="A793" s="319"/>
      <c r="B793" s="320"/>
      <c r="C793" s="321"/>
      <c r="D793" s="322"/>
      <c r="E793" s="324"/>
      <c r="F793" s="324"/>
      <c r="G793" s="325"/>
    </row>
    <row r="794" spans="1:7">
      <c r="A794" s="319"/>
      <c r="B794" s="320"/>
      <c r="C794" s="321"/>
      <c r="D794" s="322"/>
      <c r="E794" s="324"/>
      <c r="F794" s="324"/>
      <c r="G794" s="325"/>
    </row>
    <row r="795" spans="1:7">
      <c r="A795" s="319"/>
      <c r="B795" s="320"/>
      <c r="C795" s="321"/>
      <c r="D795" s="322"/>
      <c r="E795" s="324"/>
      <c r="F795" s="324"/>
      <c r="G795" s="325"/>
    </row>
    <row r="796" spans="1:7">
      <c r="A796" s="319"/>
      <c r="B796" s="320"/>
      <c r="C796" s="321"/>
      <c r="D796" s="322"/>
      <c r="E796" s="324"/>
      <c r="F796" s="324"/>
      <c r="G796" s="325"/>
    </row>
    <row r="797" spans="1:7">
      <c r="A797" s="319"/>
      <c r="B797" s="320"/>
      <c r="C797" s="321"/>
      <c r="D797" s="322"/>
      <c r="E797" s="324"/>
      <c r="F797" s="324"/>
      <c r="G797" s="325"/>
    </row>
    <row r="798" spans="1:7">
      <c r="A798" s="319"/>
      <c r="B798" s="320"/>
      <c r="C798" s="321"/>
      <c r="D798" s="322"/>
      <c r="E798" s="324"/>
      <c r="F798" s="324"/>
      <c r="G798" s="325"/>
    </row>
    <row r="799" spans="1:7">
      <c r="A799" s="319"/>
      <c r="B799" s="320"/>
      <c r="C799" s="321"/>
      <c r="D799" s="322"/>
      <c r="E799" s="324"/>
      <c r="F799" s="324"/>
      <c r="G799" s="325"/>
    </row>
    <row r="800" spans="1:7">
      <c r="A800" s="319"/>
      <c r="B800" s="320"/>
      <c r="C800" s="321"/>
      <c r="D800" s="322"/>
      <c r="E800" s="324"/>
      <c r="F800" s="324"/>
      <c r="G800" s="325"/>
    </row>
    <row r="801" spans="1:7">
      <c r="A801" s="319"/>
      <c r="B801" s="320"/>
      <c r="C801" s="321"/>
      <c r="D801" s="322"/>
      <c r="E801" s="324"/>
      <c r="F801" s="324"/>
      <c r="G801" s="325"/>
    </row>
    <row r="802" spans="1:7">
      <c r="A802" s="319"/>
      <c r="B802" s="320"/>
      <c r="C802" s="321"/>
      <c r="D802" s="322"/>
      <c r="E802" s="324"/>
      <c r="F802" s="324"/>
      <c r="G802" s="325"/>
    </row>
    <row r="803" spans="1:7">
      <c r="A803" s="319"/>
      <c r="B803" s="320"/>
      <c r="C803" s="321"/>
      <c r="D803" s="322"/>
      <c r="E803" s="324"/>
      <c r="F803" s="324"/>
      <c r="G803" s="325"/>
    </row>
    <row r="804" spans="1:7">
      <c r="A804" s="319"/>
      <c r="B804" s="320"/>
      <c r="C804" s="321"/>
      <c r="D804" s="322"/>
      <c r="E804" s="324"/>
      <c r="F804" s="324"/>
      <c r="G804" s="325"/>
    </row>
    <row r="805" spans="1:7">
      <c r="A805" s="319"/>
      <c r="B805" s="320"/>
      <c r="C805" s="321"/>
      <c r="D805" s="322"/>
      <c r="E805" s="324"/>
      <c r="F805" s="324"/>
      <c r="G805" s="325"/>
    </row>
    <row r="806" spans="1:7">
      <c r="A806" s="319"/>
      <c r="B806" s="320"/>
      <c r="C806" s="321"/>
      <c r="D806" s="322"/>
      <c r="E806" s="324"/>
      <c r="F806" s="324"/>
      <c r="G806" s="325"/>
    </row>
    <row r="807" spans="1:7">
      <c r="A807" s="319"/>
      <c r="B807" s="320"/>
      <c r="C807" s="321"/>
      <c r="D807" s="322"/>
      <c r="E807" s="324"/>
      <c r="F807" s="324"/>
      <c r="G807" s="325"/>
    </row>
    <row r="808" spans="1:7">
      <c r="A808" s="319"/>
      <c r="B808" s="320"/>
      <c r="C808" s="321"/>
      <c r="D808" s="322"/>
      <c r="E808" s="324"/>
      <c r="F808" s="324"/>
      <c r="G808" s="325"/>
    </row>
    <row r="809" spans="1:7">
      <c r="A809" s="319"/>
      <c r="B809" s="320"/>
      <c r="C809" s="321"/>
      <c r="D809" s="322"/>
      <c r="E809" s="324"/>
      <c r="F809" s="324"/>
      <c r="G809" s="325"/>
    </row>
    <row r="810" spans="1:7">
      <c r="A810" s="319"/>
      <c r="B810" s="320"/>
      <c r="C810" s="321"/>
      <c r="D810" s="322"/>
      <c r="E810" s="324"/>
      <c r="F810" s="324"/>
      <c r="G810" s="325"/>
    </row>
    <row r="811" spans="1:7">
      <c r="A811" s="319"/>
      <c r="B811" s="320"/>
      <c r="C811" s="321"/>
      <c r="D811" s="322"/>
      <c r="E811" s="324"/>
      <c r="F811" s="324"/>
      <c r="G811" s="325"/>
    </row>
    <row r="812" spans="1:7">
      <c r="A812" s="319"/>
      <c r="B812" s="320"/>
      <c r="C812" s="321"/>
      <c r="D812" s="322"/>
      <c r="E812" s="324"/>
      <c r="F812" s="324"/>
      <c r="G812" s="325"/>
    </row>
    <row r="813" spans="1:7">
      <c r="A813" s="319"/>
      <c r="B813" s="320"/>
      <c r="C813" s="321"/>
      <c r="D813" s="322"/>
      <c r="E813" s="324"/>
      <c r="F813" s="324"/>
      <c r="G813" s="325"/>
    </row>
    <row r="814" spans="1:7">
      <c r="A814" s="319"/>
      <c r="B814" s="320"/>
      <c r="C814" s="321"/>
      <c r="D814" s="322"/>
      <c r="E814" s="324"/>
      <c r="F814" s="324"/>
      <c r="G814" s="325"/>
    </row>
    <row r="815" spans="1:7">
      <c r="A815" s="319"/>
      <c r="B815" s="320"/>
      <c r="C815" s="321"/>
      <c r="D815" s="322"/>
      <c r="E815" s="324"/>
      <c r="F815" s="324"/>
      <c r="G815" s="325"/>
    </row>
    <row r="816" spans="1:7">
      <c r="A816" s="319"/>
      <c r="B816" s="320"/>
      <c r="C816" s="321"/>
      <c r="D816" s="322"/>
      <c r="E816" s="324"/>
      <c r="F816" s="324"/>
      <c r="G816" s="325"/>
    </row>
    <row r="817" spans="1:7">
      <c r="A817" s="319"/>
      <c r="B817" s="320"/>
      <c r="C817" s="321"/>
      <c r="D817" s="322"/>
      <c r="E817" s="324"/>
      <c r="F817" s="324"/>
      <c r="G817" s="325"/>
    </row>
    <row r="818" spans="1:7">
      <c r="A818" s="319"/>
      <c r="B818" s="320"/>
      <c r="C818" s="321"/>
      <c r="D818" s="322"/>
      <c r="E818" s="324"/>
      <c r="F818" s="324"/>
      <c r="G818" s="325"/>
    </row>
    <row r="819" spans="1:7">
      <c r="A819" s="319"/>
      <c r="B819" s="320"/>
      <c r="C819" s="321"/>
      <c r="D819" s="322"/>
      <c r="E819" s="324"/>
      <c r="F819" s="324"/>
      <c r="G819" s="325"/>
    </row>
    <row r="820" spans="1:7">
      <c r="A820" s="319"/>
      <c r="B820" s="320"/>
      <c r="C820" s="321"/>
      <c r="D820" s="322"/>
      <c r="E820" s="324"/>
      <c r="F820" s="324"/>
      <c r="G820" s="325"/>
    </row>
    <row r="821" spans="1:7">
      <c r="A821" s="319"/>
      <c r="B821" s="320"/>
      <c r="C821" s="321"/>
      <c r="D821" s="322"/>
      <c r="E821" s="324"/>
      <c r="F821" s="324"/>
      <c r="G821" s="325"/>
    </row>
    <row r="822" spans="1:7">
      <c r="A822" s="319"/>
      <c r="B822" s="320"/>
      <c r="C822" s="321"/>
      <c r="D822" s="322"/>
      <c r="E822" s="324"/>
      <c r="F822" s="324"/>
      <c r="G822" s="325"/>
    </row>
    <row r="823" spans="1:7">
      <c r="A823" s="319"/>
      <c r="B823" s="320"/>
      <c r="C823" s="321"/>
      <c r="D823" s="322"/>
      <c r="E823" s="324"/>
      <c r="F823" s="324"/>
      <c r="G823" s="325"/>
    </row>
    <row r="824" spans="1:7">
      <c r="A824" s="319"/>
      <c r="B824" s="320"/>
      <c r="C824" s="321"/>
      <c r="D824" s="322"/>
      <c r="E824" s="324"/>
      <c r="F824" s="324"/>
      <c r="G824" s="325"/>
    </row>
    <row r="825" spans="1:7">
      <c r="A825" s="319"/>
      <c r="B825" s="320"/>
      <c r="C825" s="321"/>
      <c r="D825" s="322"/>
      <c r="E825" s="324"/>
      <c r="F825" s="324"/>
      <c r="G825" s="325"/>
    </row>
    <row r="826" spans="1:7">
      <c r="A826" s="319"/>
      <c r="B826" s="320"/>
      <c r="C826" s="321"/>
      <c r="D826" s="322"/>
      <c r="E826" s="324"/>
      <c r="F826" s="324"/>
      <c r="G826" s="325"/>
    </row>
    <row r="827" spans="1:7">
      <c r="A827" s="319"/>
      <c r="B827" s="320"/>
      <c r="C827" s="321"/>
      <c r="D827" s="322"/>
      <c r="E827" s="324"/>
      <c r="F827" s="324"/>
      <c r="G827" s="325"/>
    </row>
    <row r="828" spans="1:7">
      <c r="A828" s="319"/>
      <c r="B828" s="320"/>
      <c r="C828" s="321"/>
      <c r="D828" s="322"/>
      <c r="E828" s="324"/>
      <c r="F828" s="324"/>
      <c r="G828" s="325"/>
    </row>
    <row r="829" spans="1:7">
      <c r="A829" s="319"/>
      <c r="B829" s="320"/>
      <c r="C829" s="321"/>
      <c r="D829" s="322"/>
      <c r="E829" s="324"/>
      <c r="F829" s="324"/>
      <c r="G829" s="325"/>
    </row>
    <row r="830" spans="1:7">
      <c r="A830" s="319"/>
      <c r="B830" s="320"/>
      <c r="C830" s="321"/>
      <c r="D830" s="322"/>
      <c r="E830" s="324"/>
      <c r="F830" s="324"/>
      <c r="G830" s="325"/>
    </row>
    <row r="831" spans="1:7">
      <c r="A831" s="319"/>
      <c r="B831" s="320"/>
      <c r="C831" s="321"/>
      <c r="D831" s="322"/>
      <c r="E831" s="324"/>
      <c r="F831" s="324"/>
      <c r="G831" s="325"/>
    </row>
    <row r="832" spans="1:7">
      <c r="A832" s="319"/>
      <c r="B832" s="320"/>
      <c r="C832" s="321"/>
      <c r="D832" s="322"/>
      <c r="E832" s="324"/>
      <c r="F832" s="324"/>
      <c r="G832" s="325"/>
    </row>
    <row r="833" spans="1:7">
      <c r="A833" s="319"/>
      <c r="B833" s="320"/>
      <c r="C833" s="321"/>
      <c r="D833" s="322"/>
      <c r="E833" s="324"/>
      <c r="F833" s="324"/>
      <c r="G833" s="325"/>
    </row>
    <row r="834" spans="1:7">
      <c r="A834" s="319"/>
      <c r="B834" s="320"/>
      <c r="C834" s="321"/>
      <c r="D834" s="322"/>
      <c r="E834" s="324"/>
      <c r="F834" s="324"/>
      <c r="G834" s="325"/>
    </row>
    <row r="835" spans="1:7">
      <c r="A835" s="319"/>
      <c r="B835" s="320"/>
      <c r="C835" s="321"/>
      <c r="D835" s="322"/>
      <c r="E835" s="324"/>
      <c r="F835" s="324"/>
      <c r="G835" s="325"/>
    </row>
    <row r="836" spans="1:7">
      <c r="A836" s="319"/>
      <c r="B836" s="320"/>
      <c r="C836" s="321"/>
      <c r="D836" s="322"/>
      <c r="E836" s="324"/>
      <c r="F836" s="324"/>
      <c r="G836" s="325"/>
    </row>
    <row r="837" spans="1:7">
      <c r="A837" s="319"/>
      <c r="B837" s="320"/>
      <c r="C837" s="321"/>
      <c r="D837" s="322"/>
      <c r="E837" s="324"/>
      <c r="F837" s="324"/>
      <c r="G837" s="325"/>
    </row>
    <row r="838" spans="1:7">
      <c r="A838" s="319"/>
      <c r="B838" s="320"/>
      <c r="C838" s="321"/>
      <c r="D838" s="322"/>
      <c r="E838" s="324"/>
      <c r="F838" s="324"/>
      <c r="G838" s="325"/>
    </row>
    <row r="839" spans="1:7">
      <c r="A839" s="319"/>
      <c r="B839" s="320"/>
      <c r="C839" s="321"/>
      <c r="D839" s="322"/>
      <c r="E839" s="324"/>
      <c r="F839" s="324"/>
      <c r="G839" s="325"/>
    </row>
    <row r="840" spans="1:7">
      <c r="A840" s="319"/>
      <c r="B840" s="320"/>
      <c r="C840" s="321"/>
      <c r="D840" s="322"/>
      <c r="E840" s="324"/>
      <c r="F840" s="324"/>
      <c r="G840" s="325"/>
    </row>
    <row r="841" spans="1:7">
      <c r="A841" s="319"/>
      <c r="B841" s="320"/>
      <c r="C841" s="321"/>
      <c r="D841" s="322"/>
      <c r="E841" s="324"/>
      <c r="F841" s="324"/>
      <c r="G841" s="325"/>
    </row>
    <row r="842" spans="1:7">
      <c r="A842" s="319"/>
      <c r="B842" s="320"/>
      <c r="C842" s="321"/>
      <c r="D842" s="322"/>
      <c r="E842" s="324"/>
      <c r="F842" s="324"/>
      <c r="G842" s="325"/>
    </row>
    <row r="843" spans="1:7">
      <c r="A843" s="319"/>
      <c r="B843" s="320"/>
      <c r="C843" s="321"/>
      <c r="D843" s="322"/>
      <c r="E843" s="324"/>
      <c r="F843" s="324"/>
      <c r="G843" s="325"/>
    </row>
    <row r="844" spans="1:7">
      <c r="A844" s="319"/>
      <c r="B844" s="320"/>
      <c r="C844" s="321"/>
      <c r="D844" s="322"/>
      <c r="E844" s="324"/>
      <c r="F844" s="324"/>
      <c r="G844" s="325"/>
    </row>
    <row r="845" spans="1:7">
      <c r="A845" s="319"/>
      <c r="B845" s="320"/>
      <c r="C845" s="321"/>
      <c r="D845" s="322"/>
      <c r="E845" s="324"/>
      <c r="F845" s="324"/>
      <c r="G845" s="325"/>
    </row>
    <row r="846" spans="1:7">
      <c r="A846" s="319"/>
      <c r="B846" s="320"/>
      <c r="C846" s="321"/>
      <c r="D846" s="322"/>
      <c r="E846" s="324"/>
      <c r="F846" s="324"/>
      <c r="G846" s="325"/>
    </row>
    <row r="847" spans="1:7">
      <c r="A847" s="319"/>
      <c r="B847" s="320"/>
      <c r="C847" s="321"/>
      <c r="D847" s="322"/>
      <c r="E847" s="324"/>
      <c r="F847" s="324"/>
      <c r="G847" s="325"/>
    </row>
    <row r="848" spans="1:7">
      <c r="A848" s="319"/>
      <c r="B848" s="320"/>
      <c r="C848" s="321"/>
      <c r="D848" s="322"/>
      <c r="E848" s="324"/>
      <c r="F848" s="324"/>
      <c r="G848" s="325"/>
    </row>
    <row r="849" spans="1:7">
      <c r="A849" s="319"/>
      <c r="B849" s="320"/>
      <c r="C849" s="321"/>
      <c r="D849" s="322"/>
      <c r="E849" s="324"/>
      <c r="F849" s="324"/>
      <c r="G849" s="325"/>
    </row>
    <row r="850" spans="1:7">
      <c r="A850" s="319"/>
      <c r="B850" s="320"/>
      <c r="C850" s="321"/>
      <c r="D850" s="322"/>
      <c r="E850" s="324"/>
      <c r="F850" s="324"/>
      <c r="G850" s="325"/>
    </row>
    <row r="851" spans="1:7">
      <c r="A851" s="319"/>
      <c r="B851" s="320"/>
      <c r="C851" s="321"/>
      <c r="D851" s="322"/>
      <c r="E851" s="324"/>
      <c r="F851" s="324"/>
      <c r="G851" s="325"/>
    </row>
    <row r="852" spans="1:7">
      <c r="A852" s="319"/>
      <c r="B852" s="320"/>
      <c r="C852" s="321"/>
      <c r="D852" s="322"/>
      <c r="E852" s="324"/>
      <c r="F852" s="324"/>
      <c r="G852" s="325"/>
    </row>
    <row r="853" spans="1:7">
      <c r="A853" s="319"/>
      <c r="B853" s="320"/>
      <c r="C853" s="321"/>
      <c r="D853" s="322"/>
      <c r="E853" s="324"/>
      <c r="F853" s="324"/>
      <c r="G853" s="325"/>
    </row>
    <row r="854" spans="1:7">
      <c r="A854" s="319"/>
      <c r="B854" s="320"/>
      <c r="C854" s="321"/>
      <c r="D854" s="322"/>
      <c r="E854" s="324"/>
      <c r="F854" s="324"/>
      <c r="G854" s="325"/>
    </row>
    <row r="855" spans="1:7">
      <c r="A855" s="319"/>
      <c r="B855" s="320"/>
      <c r="C855" s="321"/>
      <c r="D855" s="322"/>
      <c r="E855" s="324"/>
      <c r="F855" s="324"/>
      <c r="G855" s="325"/>
    </row>
    <row r="856" spans="1:7">
      <c r="A856" s="319"/>
      <c r="B856" s="320"/>
      <c r="C856" s="321"/>
      <c r="D856" s="322"/>
      <c r="E856" s="324"/>
      <c r="F856" s="324"/>
      <c r="G856" s="325"/>
    </row>
    <row r="857" spans="1:7">
      <c r="A857" s="319"/>
      <c r="B857" s="320"/>
      <c r="C857" s="321"/>
      <c r="D857" s="322"/>
      <c r="E857" s="324"/>
      <c r="F857" s="324"/>
      <c r="G857" s="325"/>
    </row>
    <row r="858" spans="1:7">
      <c r="A858" s="319"/>
      <c r="B858" s="320"/>
      <c r="C858" s="321"/>
      <c r="D858" s="322"/>
      <c r="E858" s="324"/>
      <c r="F858" s="324"/>
      <c r="G858" s="325"/>
    </row>
    <row r="859" spans="1:7">
      <c r="A859" s="319"/>
      <c r="B859" s="320"/>
      <c r="C859" s="321"/>
      <c r="D859" s="322"/>
      <c r="E859" s="324"/>
      <c r="F859" s="324"/>
      <c r="G859" s="325"/>
    </row>
    <row r="860" spans="1:7">
      <c r="A860" s="319"/>
      <c r="B860" s="320"/>
      <c r="C860" s="321"/>
      <c r="D860" s="322"/>
      <c r="E860" s="324"/>
      <c r="F860" s="324"/>
      <c r="G860" s="325"/>
    </row>
    <row r="861" spans="1:7">
      <c r="A861" s="319"/>
      <c r="B861" s="320"/>
      <c r="C861" s="321"/>
      <c r="D861" s="322"/>
      <c r="E861" s="324"/>
      <c r="F861" s="324"/>
      <c r="G861" s="325"/>
    </row>
    <row r="862" spans="1:7">
      <c r="A862" s="319"/>
      <c r="B862" s="320"/>
      <c r="C862" s="321"/>
      <c r="D862" s="322"/>
      <c r="E862" s="324"/>
      <c r="F862" s="324"/>
      <c r="G862" s="325"/>
    </row>
    <row r="863" spans="1:7">
      <c r="A863" s="319"/>
      <c r="B863" s="320"/>
      <c r="C863" s="321"/>
      <c r="D863" s="322"/>
      <c r="E863" s="324"/>
      <c r="F863" s="324"/>
      <c r="G863" s="325"/>
    </row>
    <row r="864" spans="1:7">
      <c r="A864" s="319"/>
      <c r="B864" s="320"/>
      <c r="C864" s="321"/>
      <c r="D864" s="322"/>
      <c r="E864" s="324"/>
      <c r="F864" s="324"/>
      <c r="G864" s="325"/>
    </row>
    <row r="865" spans="1:7">
      <c r="A865" s="319"/>
      <c r="B865" s="320"/>
      <c r="C865" s="321"/>
      <c r="D865" s="322"/>
      <c r="E865" s="324"/>
      <c r="F865" s="324"/>
      <c r="G865" s="325"/>
    </row>
    <row r="866" spans="1:7">
      <c r="A866" s="319"/>
      <c r="B866" s="320"/>
      <c r="C866" s="321"/>
      <c r="D866" s="322"/>
      <c r="E866" s="324"/>
      <c r="F866" s="324"/>
      <c r="G866" s="325"/>
    </row>
    <row r="867" spans="1:7">
      <c r="A867" s="319"/>
      <c r="B867" s="320"/>
      <c r="C867" s="321"/>
      <c r="D867" s="322"/>
      <c r="E867" s="324"/>
      <c r="F867" s="324"/>
      <c r="G867" s="325"/>
    </row>
    <row r="868" spans="1:7">
      <c r="A868" s="319"/>
      <c r="B868" s="320"/>
      <c r="C868" s="321"/>
      <c r="D868" s="322"/>
      <c r="E868" s="324"/>
      <c r="F868" s="324"/>
      <c r="G868" s="325"/>
    </row>
    <row r="869" spans="1:7">
      <c r="A869" s="319"/>
      <c r="B869" s="320"/>
      <c r="C869" s="321"/>
      <c r="D869" s="322"/>
      <c r="E869" s="324"/>
      <c r="F869" s="324"/>
      <c r="G869" s="325"/>
    </row>
    <row r="870" spans="1:7">
      <c r="A870" s="319"/>
      <c r="B870" s="320"/>
      <c r="C870" s="321"/>
      <c r="D870" s="322"/>
      <c r="E870" s="324"/>
      <c r="F870" s="324"/>
      <c r="G870" s="325"/>
    </row>
    <row r="871" spans="1:7">
      <c r="A871" s="319"/>
      <c r="B871" s="320"/>
      <c r="C871" s="321"/>
      <c r="D871" s="322"/>
      <c r="E871" s="324"/>
      <c r="F871" s="324"/>
      <c r="G871" s="325"/>
    </row>
    <row r="872" spans="1:7">
      <c r="A872" s="319"/>
      <c r="B872" s="320"/>
      <c r="C872" s="321"/>
      <c r="D872" s="322"/>
      <c r="E872" s="324"/>
      <c r="F872" s="324"/>
      <c r="G872" s="325"/>
    </row>
    <row r="873" spans="1:7">
      <c r="A873" s="319"/>
      <c r="B873" s="320"/>
      <c r="C873" s="321"/>
      <c r="D873" s="322"/>
      <c r="E873" s="324"/>
      <c r="F873" s="324"/>
      <c r="G873" s="325"/>
    </row>
    <row r="874" spans="1:7">
      <c r="A874" s="319"/>
      <c r="B874" s="320"/>
      <c r="C874" s="321"/>
      <c r="D874" s="322"/>
      <c r="E874" s="324"/>
      <c r="F874" s="324"/>
      <c r="G874" s="325"/>
    </row>
    <row r="875" spans="1:7">
      <c r="A875" s="319"/>
      <c r="B875" s="320"/>
      <c r="C875" s="321"/>
      <c r="D875" s="322"/>
      <c r="E875" s="324"/>
      <c r="F875" s="324"/>
      <c r="G875" s="325"/>
    </row>
    <row r="876" spans="1:7">
      <c r="A876" s="319"/>
      <c r="B876" s="320"/>
      <c r="C876" s="321"/>
      <c r="D876" s="322"/>
      <c r="E876" s="324"/>
      <c r="F876" s="324"/>
      <c r="G876" s="325"/>
    </row>
    <row r="877" spans="1:7">
      <c r="A877" s="319"/>
      <c r="B877" s="320"/>
      <c r="C877" s="321"/>
      <c r="D877" s="322"/>
      <c r="E877" s="324"/>
      <c r="F877" s="324"/>
      <c r="G877" s="325"/>
    </row>
    <row r="878" spans="1:7">
      <c r="A878" s="319"/>
      <c r="B878" s="320"/>
      <c r="C878" s="321"/>
      <c r="D878" s="322"/>
      <c r="E878" s="324"/>
      <c r="F878" s="324"/>
      <c r="G878" s="325"/>
    </row>
    <row r="879" spans="1:7">
      <c r="A879" s="319"/>
      <c r="B879" s="320"/>
      <c r="C879" s="321"/>
      <c r="D879" s="322"/>
      <c r="E879" s="324"/>
      <c r="F879" s="324"/>
      <c r="G879" s="325"/>
    </row>
    <row r="880" spans="1:7">
      <c r="A880" s="319"/>
      <c r="B880" s="320"/>
      <c r="C880" s="321"/>
      <c r="D880" s="322"/>
      <c r="E880" s="324"/>
      <c r="F880" s="324"/>
      <c r="G880" s="325"/>
    </row>
    <row r="881" spans="1:7">
      <c r="A881" s="319"/>
      <c r="B881" s="320"/>
      <c r="C881" s="321"/>
      <c r="D881" s="322"/>
      <c r="E881" s="324"/>
      <c r="F881" s="324"/>
      <c r="G881" s="325"/>
    </row>
    <row r="882" spans="1:7">
      <c r="A882" s="319"/>
      <c r="B882" s="320"/>
      <c r="C882" s="321"/>
      <c r="D882" s="322"/>
      <c r="E882" s="324"/>
      <c r="F882" s="324"/>
      <c r="G882" s="325"/>
    </row>
    <row r="883" spans="1:7">
      <c r="A883" s="319"/>
      <c r="B883" s="320"/>
      <c r="C883" s="321"/>
      <c r="D883" s="322"/>
      <c r="E883" s="324"/>
      <c r="F883" s="324"/>
      <c r="G883" s="325"/>
    </row>
    <row r="884" spans="1:7">
      <c r="A884" s="319"/>
      <c r="B884" s="320"/>
      <c r="C884" s="321"/>
      <c r="D884" s="322"/>
      <c r="E884" s="324"/>
      <c r="F884" s="324"/>
      <c r="G884" s="325"/>
    </row>
    <row r="885" spans="1:7">
      <c r="A885" s="319"/>
      <c r="B885" s="320"/>
      <c r="C885" s="321"/>
      <c r="D885" s="322"/>
      <c r="E885" s="324"/>
      <c r="F885" s="324"/>
      <c r="G885" s="325"/>
    </row>
    <row r="886" spans="1:7">
      <c r="A886" s="319"/>
      <c r="B886" s="320"/>
      <c r="C886" s="321"/>
      <c r="D886" s="322"/>
      <c r="E886" s="324"/>
      <c r="F886" s="324"/>
      <c r="G886" s="325"/>
    </row>
    <row r="887" spans="1:7">
      <c r="A887" s="319"/>
      <c r="B887" s="320"/>
      <c r="C887" s="321"/>
      <c r="D887" s="322"/>
      <c r="E887" s="324"/>
      <c r="F887" s="324"/>
      <c r="G887" s="325"/>
    </row>
    <row r="888" spans="1:7">
      <c r="A888" s="319"/>
      <c r="B888" s="320"/>
      <c r="C888" s="321"/>
      <c r="D888" s="322"/>
      <c r="E888" s="324"/>
      <c r="F888" s="324"/>
      <c r="G888" s="325"/>
    </row>
    <row r="889" spans="1:7">
      <c r="A889" s="319"/>
      <c r="B889" s="320"/>
      <c r="C889" s="321"/>
      <c r="D889" s="322"/>
      <c r="E889" s="324"/>
      <c r="F889" s="324"/>
      <c r="G889" s="325"/>
    </row>
    <row r="890" spans="1:7">
      <c r="A890" s="319"/>
      <c r="B890" s="320"/>
      <c r="C890" s="321"/>
      <c r="D890" s="322"/>
      <c r="E890" s="324"/>
      <c r="F890" s="324"/>
      <c r="G890" s="325"/>
    </row>
    <row r="891" spans="1:7">
      <c r="A891" s="319"/>
      <c r="B891" s="320"/>
      <c r="C891" s="321"/>
      <c r="D891" s="322"/>
      <c r="E891" s="324"/>
      <c r="F891" s="324"/>
      <c r="G891" s="325"/>
    </row>
    <row r="892" spans="1:7">
      <c r="A892" s="319"/>
      <c r="B892" s="320"/>
      <c r="C892" s="321"/>
      <c r="D892" s="322"/>
      <c r="E892" s="324"/>
      <c r="F892" s="324"/>
      <c r="G892" s="325"/>
    </row>
    <row r="893" spans="1:7">
      <c r="A893" s="319"/>
      <c r="B893" s="320"/>
      <c r="C893" s="321"/>
      <c r="D893" s="322"/>
      <c r="E893" s="324"/>
      <c r="F893" s="324"/>
      <c r="G893" s="325"/>
    </row>
    <row r="894" spans="1:7">
      <c r="A894" s="319"/>
      <c r="B894" s="320"/>
      <c r="C894" s="321"/>
      <c r="D894" s="322"/>
      <c r="E894" s="324"/>
      <c r="F894" s="324"/>
      <c r="G894" s="325"/>
    </row>
    <row r="895" spans="1:7">
      <c r="A895" s="319"/>
      <c r="B895" s="320"/>
      <c r="C895" s="321"/>
      <c r="D895" s="322"/>
      <c r="E895" s="324"/>
      <c r="F895" s="324"/>
      <c r="G895" s="325"/>
    </row>
    <row r="896" spans="1:7">
      <c r="A896" s="319"/>
      <c r="B896" s="320"/>
      <c r="C896" s="321"/>
      <c r="D896" s="322"/>
      <c r="E896" s="324"/>
      <c r="F896" s="324"/>
      <c r="G896" s="325"/>
    </row>
    <row r="897" spans="1:7">
      <c r="A897" s="319"/>
      <c r="B897" s="320"/>
      <c r="C897" s="321"/>
      <c r="D897" s="322"/>
      <c r="E897" s="324"/>
      <c r="F897" s="324"/>
      <c r="G897" s="325"/>
    </row>
    <row r="898" spans="1:7">
      <c r="A898" s="319"/>
      <c r="B898" s="320"/>
      <c r="C898" s="321"/>
      <c r="D898" s="322"/>
      <c r="E898" s="324"/>
      <c r="F898" s="324"/>
      <c r="G898" s="325"/>
    </row>
    <row r="899" spans="1:7">
      <c r="A899" s="319"/>
      <c r="B899" s="320"/>
      <c r="C899" s="321"/>
      <c r="D899" s="322"/>
      <c r="E899" s="324"/>
      <c r="F899" s="324"/>
      <c r="G899" s="325"/>
    </row>
    <row r="900" spans="1:7">
      <c r="A900" s="319"/>
      <c r="B900" s="320"/>
      <c r="C900" s="321"/>
      <c r="D900" s="322"/>
      <c r="E900" s="324"/>
      <c r="F900" s="324"/>
      <c r="G900" s="325"/>
    </row>
    <row r="901" spans="1:7">
      <c r="A901" s="319"/>
      <c r="B901" s="320"/>
      <c r="C901" s="321"/>
      <c r="D901" s="322"/>
      <c r="E901" s="324"/>
      <c r="F901" s="324"/>
      <c r="G901" s="325"/>
    </row>
    <row r="902" spans="1:7">
      <c r="A902" s="319"/>
      <c r="B902" s="320"/>
      <c r="C902" s="321"/>
      <c r="D902" s="322"/>
      <c r="E902" s="324"/>
      <c r="F902" s="324"/>
      <c r="G902" s="325"/>
    </row>
    <row r="903" spans="1:7">
      <c r="A903" s="319"/>
      <c r="B903" s="320"/>
      <c r="C903" s="321"/>
      <c r="D903" s="322"/>
      <c r="E903" s="324"/>
      <c r="F903" s="324"/>
      <c r="G903" s="325"/>
    </row>
    <row r="904" spans="1:7">
      <c r="A904" s="319"/>
      <c r="B904" s="320"/>
      <c r="C904" s="321"/>
      <c r="D904" s="322"/>
      <c r="E904" s="324"/>
      <c r="F904" s="324"/>
      <c r="G904" s="325"/>
    </row>
    <row r="905" spans="1:7">
      <c r="A905" s="319"/>
      <c r="B905" s="320"/>
      <c r="C905" s="321"/>
      <c r="D905" s="322"/>
      <c r="E905" s="324"/>
      <c r="F905" s="324"/>
      <c r="G905" s="325"/>
    </row>
    <row r="906" spans="1:7">
      <c r="A906" s="319"/>
      <c r="B906" s="320"/>
      <c r="C906" s="321"/>
      <c r="D906" s="322"/>
      <c r="E906" s="324"/>
      <c r="F906" s="324"/>
      <c r="G906" s="325"/>
    </row>
    <row r="907" spans="1:7">
      <c r="A907" s="319"/>
      <c r="B907" s="320"/>
      <c r="C907" s="321"/>
      <c r="D907" s="322"/>
      <c r="E907" s="324"/>
      <c r="F907" s="324"/>
      <c r="G907" s="325"/>
    </row>
    <row r="908" spans="1:7">
      <c r="A908" s="319"/>
      <c r="B908" s="320"/>
      <c r="C908" s="321"/>
      <c r="D908" s="322"/>
      <c r="E908" s="324"/>
      <c r="F908" s="324"/>
      <c r="G908" s="325"/>
    </row>
    <row r="909" spans="1:7">
      <c r="A909" s="319"/>
      <c r="B909" s="320"/>
      <c r="C909" s="321"/>
      <c r="D909" s="322"/>
      <c r="E909" s="324"/>
      <c r="F909" s="324"/>
      <c r="G909" s="325"/>
    </row>
    <row r="910" spans="1:7">
      <c r="A910" s="319"/>
      <c r="B910" s="320"/>
      <c r="C910" s="321"/>
      <c r="D910" s="322"/>
      <c r="E910" s="324"/>
      <c r="F910" s="324"/>
      <c r="G910" s="325"/>
    </row>
    <row r="911" spans="1:7">
      <c r="A911" s="319"/>
      <c r="B911" s="320"/>
      <c r="C911" s="321"/>
      <c r="D911" s="322"/>
      <c r="E911" s="324"/>
      <c r="F911" s="324"/>
      <c r="G911" s="325"/>
    </row>
    <row r="912" spans="1:7">
      <c r="A912" s="319"/>
      <c r="B912" s="320"/>
      <c r="C912" s="321"/>
      <c r="D912" s="322"/>
      <c r="E912" s="324"/>
      <c r="F912" s="324"/>
      <c r="G912" s="325"/>
    </row>
    <row r="913" spans="1:7">
      <c r="A913" s="319"/>
      <c r="B913" s="320"/>
      <c r="C913" s="321"/>
      <c r="D913" s="322"/>
      <c r="E913" s="324"/>
      <c r="F913" s="324"/>
      <c r="G913" s="325"/>
    </row>
    <row r="914" spans="1:7">
      <c r="A914" s="319"/>
      <c r="B914" s="320"/>
      <c r="C914" s="321"/>
      <c r="D914" s="322"/>
      <c r="E914" s="324"/>
      <c r="F914" s="324"/>
      <c r="G914" s="325"/>
    </row>
    <row r="915" spans="1:7">
      <c r="A915" s="319"/>
      <c r="B915" s="320"/>
      <c r="C915" s="321"/>
      <c r="D915" s="322"/>
      <c r="E915" s="324"/>
      <c r="F915" s="324"/>
      <c r="G915" s="325"/>
    </row>
    <row r="916" spans="1:7">
      <c r="A916" s="319"/>
      <c r="B916" s="320"/>
      <c r="C916" s="321"/>
      <c r="D916" s="322"/>
      <c r="E916" s="324"/>
      <c r="F916" s="324"/>
      <c r="G916" s="325"/>
    </row>
    <row r="917" spans="1:7">
      <c r="A917" s="319"/>
      <c r="B917" s="320"/>
      <c r="C917" s="321"/>
      <c r="D917" s="322"/>
      <c r="E917" s="324"/>
      <c r="F917" s="324"/>
      <c r="G917" s="325"/>
    </row>
    <row r="918" spans="1:7">
      <c r="A918" s="319"/>
      <c r="B918" s="320"/>
      <c r="C918" s="321"/>
      <c r="D918" s="322"/>
      <c r="E918" s="324"/>
      <c r="F918" s="324"/>
      <c r="G918" s="325"/>
    </row>
    <row r="919" spans="1:7">
      <c r="A919" s="319"/>
      <c r="B919" s="320"/>
      <c r="C919" s="321"/>
      <c r="D919" s="322"/>
      <c r="E919" s="324"/>
      <c r="F919" s="324"/>
      <c r="G919" s="325"/>
    </row>
    <row r="920" spans="1:7">
      <c r="A920" s="319"/>
      <c r="B920" s="320"/>
      <c r="C920" s="321"/>
      <c r="D920" s="322"/>
      <c r="E920" s="324"/>
      <c r="F920" s="324"/>
      <c r="G920" s="325"/>
    </row>
    <row r="921" spans="1:7">
      <c r="A921" s="319"/>
      <c r="B921" s="320"/>
      <c r="C921" s="321"/>
      <c r="D921" s="322"/>
      <c r="E921" s="324"/>
      <c r="F921" s="324"/>
      <c r="G921" s="325"/>
    </row>
    <row r="922" spans="1:7">
      <c r="A922" s="319"/>
      <c r="B922" s="320"/>
      <c r="C922" s="321"/>
      <c r="D922" s="322"/>
      <c r="E922" s="324"/>
      <c r="F922" s="324"/>
      <c r="G922" s="325"/>
    </row>
    <row r="923" spans="1:7">
      <c r="A923" s="319"/>
      <c r="B923" s="320"/>
      <c r="C923" s="321"/>
      <c r="D923" s="322"/>
      <c r="E923" s="324"/>
      <c r="F923" s="324"/>
      <c r="G923" s="325"/>
    </row>
    <row r="924" spans="1:7">
      <c r="A924" s="319"/>
      <c r="B924" s="320"/>
      <c r="C924" s="321"/>
      <c r="D924" s="322"/>
      <c r="E924" s="324"/>
      <c r="F924" s="324"/>
      <c r="G924" s="325"/>
    </row>
    <row r="925" spans="1:7">
      <c r="A925" s="319"/>
      <c r="B925" s="320"/>
      <c r="C925" s="321"/>
      <c r="D925" s="322"/>
      <c r="E925" s="324"/>
      <c r="F925" s="324"/>
      <c r="G925" s="325"/>
    </row>
    <row r="926" spans="1:7">
      <c r="A926" s="319"/>
      <c r="B926" s="320"/>
      <c r="C926" s="321"/>
      <c r="D926" s="322"/>
      <c r="E926" s="324"/>
      <c r="F926" s="324"/>
      <c r="G926" s="325"/>
    </row>
    <row r="927" spans="1:7">
      <c r="A927" s="319"/>
      <c r="B927" s="320"/>
      <c r="C927" s="321"/>
      <c r="D927" s="322"/>
      <c r="E927" s="324"/>
      <c r="F927" s="324"/>
      <c r="G927" s="325"/>
    </row>
    <row r="928" spans="1:7">
      <c r="A928" s="319"/>
      <c r="B928" s="320"/>
      <c r="C928" s="321"/>
      <c r="D928" s="322"/>
      <c r="E928" s="324"/>
      <c r="F928" s="324"/>
      <c r="G928" s="325"/>
    </row>
    <row r="929" spans="1:7">
      <c r="A929" s="319"/>
      <c r="B929" s="320"/>
      <c r="C929" s="321"/>
      <c r="D929" s="322"/>
      <c r="E929" s="324"/>
      <c r="F929" s="324"/>
      <c r="G929" s="325"/>
    </row>
    <row r="930" spans="1:7">
      <c r="A930" s="319"/>
      <c r="B930" s="320"/>
      <c r="C930" s="321"/>
      <c r="D930" s="322"/>
      <c r="E930" s="324"/>
      <c r="F930" s="324"/>
      <c r="G930" s="325"/>
    </row>
    <row r="931" spans="1:7">
      <c r="A931" s="319"/>
      <c r="B931" s="320"/>
      <c r="C931" s="321"/>
      <c r="D931" s="322"/>
      <c r="E931" s="324"/>
      <c r="F931" s="324"/>
      <c r="G931" s="325"/>
    </row>
    <row r="932" spans="1:7">
      <c r="A932" s="319"/>
      <c r="B932" s="320"/>
      <c r="C932" s="321"/>
      <c r="D932" s="322"/>
      <c r="E932" s="324"/>
      <c r="F932" s="324"/>
      <c r="G932" s="325"/>
    </row>
    <row r="933" spans="1:7">
      <c r="A933" s="319"/>
      <c r="B933" s="320"/>
      <c r="C933" s="321"/>
      <c r="D933" s="322"/>
      <c r="E933" s="324"/>
      <c r="F933" s="324"/>
      <c r="G933" s="325"/>
    </row>
    <row r="934" spans="1:7">
      <c r="A934" s="319"/>
      <c r="B934" s="320"/>
      <c r="C934" s="321"/>
      <c r="D934" s="322"/>
      <c r="E934" s="324"/>
      <c r="F934" s="324"/>
      <c r="G934" s="325"/>
    </row>
    <row r="935" spans="1:7">
      <c r="A935" s="319"/>
      <c r="B935" s="320"/>
      <c r="C935" s="321"/>
      <c r="D935" s="322"/>
      <c r="E935" s="324"/>
      <c r="F935" s="324"/>
      <c r="G935" s="325"/>
    </row>
    <row r="936" spans="1:7">
      <c r="A936" s="319"/>
      <c r="B936" s="320"/>
      <c r="C936" s="321"/>
      <c r="D936" s="322"/>
      <c r="E936" s="324"/>
      <c r="F936" s="324"/>
      <c r="G936" s="325"/>
    </row>
    <row r="937" spans="1:7">
      <c r="A937" s="319"/>
      <c r="B937" s="320"/>
      <c r="C937" s="321"/>
      <c r="D937" s="322"/>
      <c r="E937" s="324"/>
      <c r="F937" s="324"/>
      <c r="G937" s="325"/>
    </row>
    <row r="938" spans="1:7">
      <c r="A938" s="319"/>
      <c r="B938" s="320"/>
      <c r="C938" s="321"/>
      <c r="D938" s="322"/>
      <c r="E938" s="324"/>
      <c r="F938" s="324"/>
      <c r="G938" s="325"/>
    </row>
    <row r="939" spans="1:7">
      <c r="A939" s="319"/>
      <c r="B939" s="320"/>
      <c r="C939" s="321"/>
      <c r="D939" s="322"/>
      <c r="E939" s="324"/>
      <c r="F939" s="324"/>
      <c r="G939" s="325"/>
    </row>
    <row r="940" spans="1:7">
      <c r="A940" s="319"/>
      <c r="B940" s="320"/>
      <c r="C940" s="321"/>
      <c r="D940" s="322"/>
      <c r="E940" s="324"/>
      <c r="F940" s="324"/>
      <c r="G940" s="325"/>
    </row>
    <row r="941" spans="1:7">
      <c r="A941" s="319"/>
      <c r="B941" s="320"/>
      <c r="C941" s="321"/>
      <c r="D941" s="322"/>
      <c r="E941" s="324"/>
      <c r="F941" s="324"/>
      <c r="G941" s="325"/>
    </row>
    <row r="942" spans="1:7">
      <c r="A942" s="319"/>
      <c r="B942" s="320"/>
      <c r="C942" s="321"/>
      <c r="D942" s="322"/>
      <c r="E942" s="324"/>
      <c r="F942" s="324"/>
      <c r="G942" s="325"/>
    </row>
    <row r="943" spans="1:7">
      <c r="A943" s="319"/>
      <c r="B943" s="320"/>
      <c r="C943" s="321"/>
      <c r="D943" s="322"/>
      <c r="E943" s="324"/>
      <c r="F943" s="324"/>
      <c r="G943" s="325"/>
    </row>
    <row r="944" spans="1:7">
      <c r="A944" s="319"/>
      <c r="B944" s="320"/>
      <c r="C944" s="321"/>
      <c r="D944" s="322"/>
      <c r="E944" s="324"/>
      <c r="F944" s="324"/>
      <c r="G944" s="325"/>
    </row>
    <row r="945" spans="1:7">
      <c r="A945" s="319"/>
      <c r="B945" s="320"/>
      <c r="C945" s="321"/>
      <c r="D945" s="322"/>
      <c r="E945" s="324"/>
      <c r="F945" s="324"/>
      <c r="G945" s="325"/>
    </row>
    <row r="946" spans="1:7">
      <c r="A946" s="319"/>
      <c r="B946" s="320"/>
      <c r="C946" s="321"/>
      <c r="D946" s="322"/>
      <c r="E946" s="324"/>
      <c r="F946" s="324"/>
      <c r="G946" s="325"/>
    </row>
    <row r="947" spans="1:7">
      <c r="A947" s="319"/>
      <c r="B947" s="320"/>
      <c r="C947" s="321"/>
      <c r="D947" s="322"/>
      <c r="E947" s="324"/>
      <c r="F947" s="324"/>
      <c r="G947" s="325"/>
    </row>
    <row r="948" spans="1:7">
      <c r="A948" s="319"/>
      <c r="B948" s="320"/>
      <c r="C948" s="321"/>
      <c r="D948" s="322"/>
      <c r="E948" s="324"/>
      <c r="F948" s="324"/>
      <c r="G948" s="325"/>
    </row>
    <row r="949" spans="1:7">
      <c r="A949" s="319"/>
      <c r="B949" s="320"/>
      <c r="C949" s="321"/>
      <c r="D949" s="322"/>
      <c r="E949" s="324"/>
      <c r="F949" s="324"/>
      <c r="G949" s="325"/>
    </row>
    <row r="950" spans="1:7">
      <c r="A950" s="319"/>
      <c r="B950" s="320"/>
      <c r="C950" s="321"/>
      <c r="D950" s="322"/>
      <c r="E950" s="324"/>
      <c r="F950" s="324"/>
      <c r="G950" s="325"/>
    </row>
    <row r="951" spans="1:7">
      <c r="A951" s="319"/>
      <c r="B951" s="320"/>
      <c r="C951" s="321"/>
      <c r="D951" s="322"/>
      <c r="E951" s="324"/>
      <c r="F951" s="324"/>
      <c r="G951" s="325"/>
    </row>
    <row r="952" spans="1:7">
      <c r="A952" s="319"/>
      <c r="B952" s="320"/>
      <c r="C952" s="321"/>
      <c r="D952" s="322"/>
      <c r="E952" s="324"/>
      <c r="F952" s="324"/>
      <c r="G952" s="325"/>
    </row>
    <row r="953" spans="1:7">
      <c r="A953" s="319"/>
      <c r="B953" s="320"/>
      <c r="C953" s="321"/>
      <c r="D953" s="322"/>
      <c r="E953" s="324"/>
      <c r="F953" s="324"/>
      <c r="G953" s="325"/>
    </row>
    <row r="954" spans="1:7">
      <c r="A954" s="319"/>
      <c r="B954" s="320"/>
      <c r="C954" s="321"/>
      <c r="D954" s="322"/>
      <c r="E954" s="324"/>
      <c r="F954" s="324"/>
      <c r="G954" s="325"/>
    </row>
    <row r="955" spans="1:7">
      <c r="A955" s="319"/>
      <c r="B955" s="320"/>
      <c r="C955" s="321"/>
      <c r="D955" s="322"/>
      <c r="E955" s="324"/>
      <c r="F955" s="324"/>
      <c r="G955" s="325"/>
    </row>
    <row r="956" spans="1:7">
      <c r="A956" s="319"/>
      <c r="B956" s="320"/>
      <c r="C956" s="321"/>
      <c r="D956" s="322"/>
      <c r="E956" s="324"/>
      <c r="F956" s="324"/>
      <c r="G956" s="325"/>
    </row>
    <row r="957" spans="1:7">
      <c r="A957" s="319"/>
      <c r="B957" s="320"/>
      <c r="C957" s="321"/>
      <c r="D957" s="322"/>
      <c r="E957" s="324"/>
      <c r="F957" s="324"/>
      <c r="G957" s="325"/>
    </row>
    <row r="958" spans="1:7">
      <c r="A958" s="319"/>
      <c r="B958" s="320"/>
      <c r="C958" s="321"/>
      <c r="D958" s="322"/>
      <c r="E958" s="324"/>
      <c r="F958" s="324"/>
      <c r="G958" s="325"/>
    </row>
    <row r="959" spans="1:7">
      <c r="A959" s="319"/>
      <c r="B959" s="320"/>
      <c r="C959" s="321"/>
      <c r="D959" s="322"/>
      <c r="E959" s="324"/>
      <c r="F959" s="324"/>
      <c r="G959" s="325"/>
    </row>
    <row r="960" spans="1:7">
      <c r="A960" s="319"/>
      <c r="B960" s="320"/>
      <c r="C960" s="321"/>
      <c r="D960" s="322"/>
      <c r="E960" s="324"/>
      <c r="F960" s="324"/>
      <c r="G960" s="325"/>
    </row>
    <row r="961" spans="1:7">
      <c r="A961" s="319"/>
      <c r="B961" s="320"/>
      <c r="C961" s="321"/>
      <c r="D961" s="322"/>
      <c r="E961" s="324"/>
      <c r="F961" s="324"/>
      <c r="G961" s="325"/>
    </row>
    <row r="962" spans="1:7">
      <c r="A962" s="319"/>
      <c r="B962" s="320"/>
      <c r="C962" s="321"/>
      <c r="D962" s="322"/>
      <c r="E962" s="324"/>
      <c r="F962" s="324"/>
      <c r="G962" s="325"/>
    </row>
    <row r="963" spans="1:7">
      <c r="A963" s="319"/>
      <c r="B963" s="320"/>
      <c r="C963" s="321"/>
      <c r="D963" s="322"/>
      <c r="E963" s="324"/>
      <c r="F963" s="324"/>
      <c r="G963" s="325"/>
    </row>
    <row r="964" spans="1:7">
      <c r="A964" s="319"/>
      <c r="B964" s="320"/>
      <c r="C964" s="321"/>
      <c r="D964" s="322"/>
      <c r="E964" s="324"/>
      <c r="F964" s="324"/>
      <c r="G964" s="325"/>
    </row>
    <row r="965" spans="1:7">
      <c r="A965" s="319"/>
      <c r="B965" s="320"/>
      <c r="C965" s="321"/>
      <c r="D965" s="322"/>
      <c r="E965" s="324"/>
      <c r="F965" s="324"/>
      <c r="G965" s="325"/>
    </row>
    <row r="966" spans="1:7">
      <c r="A966" s="319"/>
      <c r="B966" s="320"/>
      <c r="C966" s="321"/>
      <c r="D966" s="322"/>
      <c r="E966" s="324"/>
      <c r="F966" s="324"/>
      <c r="G966" s="325"/>
    </row>
    <row r="967" spans="1:7">
      <c r="A967" s="319"/>
      <c r="B967" s="320"/>
      <c r="C967" s="321"/>
      <c r="D967" s="322"/>
      <c r="E967" s="324"/>
      <c r="F967" s="324"/>
      <c r="G967" s="325"/>
    </row>
    <row r="968" spans="1:7">
      <c r="A968" s="319"/>
      <c r="B968" s="320"/>
      <c r="C968" s="321"/>
      <c r="D968" s="322"/>
      <c r="E968" s="324"/>
      <c r="F968" s="324"/>
      <c r="G968" s="325"/>
    </row>
    <row r="969" spans="1:7">
      <c r="A969" s="319"/>
      <c r="B969" s="320"/>
      <c r="C969" s="321"/>
      <c r="D969" s="322"/>
      <c r="E969" s="324"/>
      <c r="F969" s="324"/>
      <c r="G969" s="325"/>
    </row>
    <row r="970" spans="1:7">
      <c r="A970" s="319"/>
      <c r="B970" s="320"/>
      <c r="C970" s="321"/>
      <c r="D970" s="322"/>
      <c r="E970" s="324"/>
      <c r="F970" s="324"/>
      <c r="G970" s="325"/>
    </row>
    <row r="971" spans="1:7">
      <c r="A971" s="319"/>
      <c r="B971" s="320"/>
      <c r="C971" s="321"/>
      <c r="D971" s="322"/>
      <c r="E971" s="324"/>
      <c r="F971" s="324"/>
      <c r="G971" s="325"/>
    </row>
    <row r="972" spans="1:7">
      <c r="A972" s="319"/>
      <c r="B972" s="320"/>
      <c r="C972" s="321"/>
      <c r="D972" s="322"/>
      <c r="E972" s="324"/>
      <c r="F972" s="324"/>
      <c r="G972" s="325"/>
    </row>
    <row r="973" spans="1:7">
      <c r="A973" s="319"/>
      <c r="B973" s="320"/>
      <c r="C973" s="321"/>
      <c r="D973" s="322"/>
      <c r="E973" s="324"/>
      <c r="F973" s="324"/>
      <c r="G973" s="325"/>
    </row>
    <row r="974" spans="1:7">
      <c r="A974" s="319"/>
      <c r="B974" s="320"/>
      <c r="C974" s="321"/>
      <c r="D974" s="322"/>
      <c r="E974" s="324"/>
      <c r="F974" s="324"/>
      <c r="G974" s="325"/>
    </row>
    <row r="975" spans="1:7">
      <c r="A975" s="319"/>
      <c r="B975" s="320"/>
      <c r="C975" s="321"/>
      <c r="D975" s="322"/>
      <c r="E975" s="324"/>
      <c r="F975" s="324"/>
      <c r="G975" s="325"/>
    </row>
    <row r="976" spans="1:7">
      <c r="A976" s="319"/>
      <c r="B976" s="320"/>
      <c r="C976" s="321"/>
      <c r="D976" s="322"/>
      <c r="E976" s="324"/>
      <c r="F976" s="324"/>
      <c r="G976" s="325"/>
    </row>
    <row r="977" spans="1:7">
      <c r="A977" s="319"/>
      <c r="B977" s="320"/>
      <c r="C977" s="321"/>
      <c r="D977" s="322"/>
      <c r="E977" s="324"/>
      <c r="F977" s="324"/>
      <c r="G977" s="325"/>
    </row>
    <row r="978" spans="1:7">
      <c r="A978" s="319"/>
      <c r="B978" s="320"/>
      <c r="C978" s="321"/>
      <c r="D978" s="322"/>
      <c r="E978" s="324"/>
      <c r="F978" s="324"/>
      <c r="G978" s="325"/>
    </row>
    <row r="979" spans="1:7">
      <c r="A979" s="319"/>
      <c r="B979" s="320"/>
      <c r="C979" s="321"/>
      <c r="D979" s="322"/>
      <c r="E979" s="324"/>
      <c r="F979" s="324"/>
      <c r="G979" s="325"/>
    </row>
    <row r="980" spans="1:7">
      <c r="A980" s="319"/>
      <c r="B980" s="320"/>
      <c r="C980" s="321"/>
      <c r="D980" s="322"/>
      <c r="E980" s="324"/>
      <c r="F980" s="324"/>
      <c r="G980" s="325"/>
    </row>
    <row r="981" spans="1:7">
      <c r="A981" s="319"/>
      <c r="B981" s="320"/>
      <c r="C981" s="321"/>
      <c r="D981" s="322"/>
      <c r="E981" s="324"/>
      <c r="F981" s="324"/>
      <c r="G981" s="325"/>
    </row>
    <row r="982" spans="1:7">
      <c r="A982" s="319"/>
      <c r="B982" s="320"/>
      <c r="C982" s="321"/>
      <c r="D982" s="322"/>
      <c r="E982" s="324"/>
      <c r="F982" s="324"/>
      <c r="G982" s="325"/>
    </row>
    <row r="983" spans="1:7">
      <c r="A983" s="319"/>
      <c r="B983" s="320"/>
      <c r="C983" s="321"/>
      <c r="D983" s="322"/>
      <c r="E983" s="324"/>
      <c r="F983" s="324"/>
      <c r="G983" s="325"/>
    </row>
    <row r="984" spans="1:7">
      <c r="A984" s="319"/>
      <c r="B984" s="320"/>
      <c r="C984" s="321"/>
      <c r="D984" s="322"/>
      <c r="E984" s="324"/>
      <c r="F984" s="324"/>
      <c r="G984" s="325"/>
    </row>
    <row r="985" spans="1:7">
      <c r="A985" s="319"/>
      <c r="B985" s="320"/>
      <c r="C985" s="321"/>
      <c r="D985" s="322"/>
      <c r="E985" s="324"/>
      <c r="F985" s="324"/>
      <c r="G985" s="325"/>
    </row>
    <row r="986" spans="1:7">
      <c r="A986" s="319"/>
      <c r="B986" s="320"/>
      <c r="C986" s="321"/>
      <c r="D986" s="322"/>
      <c r="E986" s="324"/>
      <c r="F986" s="324"/>
      <c r="G986" s="325"/>
    </row>
    <row r="987" spans="1:7">
      <c r="A987" s="319"/>
      <c r="B987" s="320"/>
      <c r="C987" s="321"/>
      <c r="D987" s="322"/>
      <c r="E987" s="324"/>
      <c r="F987" s="324"/>
      <c r="G987" s="325"/>
    </row>
    <row r="988" spans="1:7">
      <c r="A988" s="319"/>
      <c r="B988" s="320"/>
      <c r="C988" s="321"/>
      <c r="D988" s="322"/>
      <c r="E988" s="324"/>
      <c r="F988" s="324"/>
      <c r="G988" s="325"/>
    </row>
    <row r="989" spans="1:7">
      <c r="A989" s="319"/>
      <c r="B989" s="320"/>
      <c r="C989" s="321"/>
      <c r="D989" s="322"/>
      <c r="E989" s="324"/>
      <c r="F989" s="324"/>
      <c r="G989" s="325"/>
    </row>
    <row r="990" spans="1:7">
      <c r="A990" s="319"/>
      <c r="B990" s="320"/>
      <c r="C990" s="321"/>
      <c r="D990" s="322"/>
      <c r="E990" s="324"/>
      <c r="F990" s="324"/>
      <c r="G990" s="325"/>
    </row>
    <row r="991" spans="1:7">
      <c r="A991" s="319"/>
      <c r="B991" s="320"/>
      <c r="C991" s="321"/>
      <c r="D991" s="322"/>
      <c r="E991" s="324"/>
      <c r="F991" s="324"/>
      <c r="G991" s="325"/>
    </row>
    <row r="992" spans="1:7">
      <c r="A992" s="319"/>
      <c r="B992" s="320"/>
      <c r="C992" s="321"/>
      <c r="D992" s="322"/>
      <c r="E992" s="324"/>
      <c r="F992" s="324"/>
      <c r="G992" s="325"/>
    </row>
    <row r="993" spans="1:7">
      <c r="A993" s="319"/>
      <c r="B993" s="320"/>
      <c r="C993" s="321"/>
      <c r="D993" s="322"/>
      <c r="E993" s="324"/>
      <c r="F993" s="324"/>
      <c r="G993" s="325"/>
    </row>
    <row r="994" spans="1:7">
      <c r="A994" s="319"/>
      <c r="B994" s="320"/>
      <c r="C994" s="321"/>
      <c r="D994" s="322"/>
      <c r="E994" s="324"/>
      <c r="F994" s="324"/>
      <c r="G994" s="325"/>
    </row>
    <row r="995" spans="1:7">
      <c r="A995" s="319"/>
      <c r="B995" s="320"/>
      <c r="C995" s="321"/>
      <c r="D995" s="322"/>
      <c r="E995" s="324"/>
      <c r="F995" s="324"/>
      <c r="G995" s="325"/>
    </row>
    <row r="996" spans="1:7">
      <c r="A996" s="319"/>
      <c r="B996" s="320"/>
      <c r="C996" s="321"/>
      <c r="D996" s="322"/>
      <c r="E996" s="324"/>
      <c r="F996" s="324"/>
      <c r="G996" s="325"/>
    </row>
    <row r="997" spans="1:7">
      <c r="A997" s="319"/>
      <c r="B997" s="320"/>
      <c r="C997" s="321"/>
      <c r="D997" s="322"/>
      <c r="E997" s="324"/>
      <c r="F997" s="324"/>
      <c r="G997" s="325"/>
    </row>
    <row r="998" spans="1:7">
      <c r="A998" s="319"/>
      <c r="B998" s="320"/>
      <c r="C998" s="321"/>
      <c r="D998" s="322"/>
      <c r="E998" s="324"/>
      <c r="F998" s="324"/>
      <c r="G998" s="325"/>
    </row>
    <row r="999" spans="1:7">
      <c r="A999" s="319"/>
      <c r="B999" s="320"/>
      <c r="C999" s="321"/>
      <c r="D999" s="322"/>
      <c r="E999" s="324"/>
      <c r="F999" s="324"/>
      <c r="G999" s="325"/>
    </row>
    <row r="1000" spans="1:7">
      <c r="A1000" s="319"/>
      <c r="B1000" s="320"/>
      <c r="C1000" s="321"/>
      <c r="D1000" s="322"/>
      <c r="E1000" s="324"/>
      <c r="F1000" s="324"/>
      <c r="G1000" s="325"/>
    </row>
    <row r="1001" spans="1:7">
      <c r="A1001" s="319"/>
      <c r="B1001" s="320"/>
      <c r="C1001" s="321"/>
      <c r="D1001" s="322"/>
      <c r="E1001" s="324"/>
      <c r="F1001" s="324"/>
      <c r="G1001" s="325"/>
    </row>
    <row r="1002" spans="1:7">
      <c r="A1002" s="319"/>
      <c r="B1002" s="320"/>
      <c r="C1002" s="321"/>
      <c r="D1002" s="322"/>
      <c r="E1002" s="324"/>
      <c r="F1002" s="324"/>
      <c r="G1002" s="325"/>
    </row>
    <row r="1003" spans="1:7">
      <c r="A1003" s="319"/>
      <c r="B1003" s="320"/>
      <c r="C1003" s="321"/>
      <c r="D1003" s="322"/>
      <c r="E1003" s="324"/>
      <c r="F1003" s="324"/>
      <c r="G1003" s="325"/>
    </row>
    <row r="1004" spans="1:7">
      <c r="A1004" s="319"/>
      <c r="B1004" s="320"/>
      <c r="C1004" s="321"/>
      <c r="D1004" s="322"/>
      <c r="E1004" s="324"/>
      <c r="F1004" s="324"/>
      <c r="G1004" s="325"/>
    </row>
    <row r="1005" spans="1:7">
      <c r="A1005" s="319"/>
      <c r="B1005" s="320"/>
      <c r="C1005" s="321"/>
      <c r="D1005" s="322"/>
      <c r="E1005" s="324"/>
      <c r="F1005" s="324"/>
      <c r="G1005" s="325"/>
    </row>
    <row r="1006" spans="1:7">
      <c r="A1006" s="319"/>
      <c r="B1006" s="320"/>
      <c r="C1006" s="321"/>
      <c r="D1006" s="322"/>
      <c r="E1006" s="324"/>
      <c r="F1006" s="324"/>
      <c r="G1006" s="325"/>
    </row>
    <row r="1007" spans="1:7">
      <c r="A1007" s="319"/>
      <c r="B1007" s="320"/>
      <c r="C1007" s="321"/>
      <c r="D1007" s="322"/>
      <c r="E1007" s="324"/>
      <c r="F1007" s="324"/>
      <c r="G1007" s="325"/>
    </row>
    <row r="1008" spans="1:7">
      <c r="A1008" s="319"/>
      <c r="B1008" s="320"/>
      <c r="C1008" s="321"/>
      <c r="D1008" s="322"/>
      <c r="E1008" s="324"/>
      <c r="F1008" s="324"/>
      <c r="G1008" s="325"/>
    </row>
    <row r="1009" spans="1:7">
      <c r="A1009" s="319"/>
      <c r="B1009" s="320"/>
      <c r="C1009" s="321"/>
      <c r="D1009" s="322"/>
      <c r="E1009" s="324"/>
      <c r="F1009" s="324"/>
      <c r="G1009" s="325"/>
    </row>
    <row r="1010" spans="1:7">
      <c r="A1010" s="319"/>
      <c r="B1010" s="320"/>
      <c r="C1010" s="321"/>
      <c r="D1010" s="322"/>
      <c r="E1010" s="324"/>
      <c r="F1010" s="324"/>
      <c r="G1010" s="325"/>
    </row>
    <row r="1011" spans="1:7">
      <c r="A1011" s="319"/>
      <c r="B1011" s="320"/>
      <c r="C1011" s="321"/>
      <c r="D1011" s="322"/>
      <c r="E1011" s="324"/>
      <c r="F1011" s="324"/>
      <c r="G1011" s="325"/>
    </row>
    <row r="1012" spans="1:7">
      <c r="A1012" s="319"/>
      <c r="B1012" s="320"/>
      <c r="C1012" s="321"/>
      <c r="D1012" s="322"/>
      <c r="E1012" s="324"/>
      <c r="F1012" s="324"/>
      <c r="G1012" s="325"/>
    </row>
    <row r="1013" spans="1:7">
      <c r="A1013" s="319"/>
      <c r="B1013" s="320"/>
      <c r="C1013" s="321"/>
      <c r="D1013" s="322"/>
      <c r="E1013" s="324"/>
      <c r="F1013" s="324"/>
      <c r="G1013" s="325"/>
    </row>
    <row r="1014" spans="1:7">
      <c r="A1014" s="319"/>
      <c r="B1014" s="320"/>
      <c r="C1014" s="321"/>
      <c r="D1014" s="322"/>
      <c r="E1014" s="324"/>
      <c r="F1014" s="324"/>
      <c r="G1014" s="325"/>
    </row>
    <row r="1015" spans="1:7">
      <c r="A1015" s="319"/>
      <c r="B1015" s="320"/>
      <c r="C1015" s="321"/>
      <c r="D1015" s="322"/>
      <c r="E1015" s="324"/>
      <c r="F1015" s="324"/>
      <c r="G1015" s="325"/>
    </row>
    <row r="1016" spans="1:7">
      <c r="A1016" s="319"/>
      <c r="B1016" s="320"/>
      <c r="C1016" s="321"/>
      <c r="D1016" s="322"/>
      <c r="E1016" s="324"/>
      <c r="F1016" s="324"/>
      <c r="G1016" s="325"/>
    </row>
    <row r="1017" spans="1:7">
      <c r="A1017" s="319"/>
      <c r="B1017" s="320"/>
      <c r="C1017" s="321"/>
      <c r="D1017" s="322"/>
      <c r="E1017" s="324"/>
      <c r="F1017" s="324"/>
      <c r="G1017" s="325"/>
    </row>
    <row r="1018" spans="1:7">
      <c r="A1018" s="319"/>
      <c r="B1018" s="320"/>
      <c r="C1018" s="321"/>
      <c r="D1018" s="322"/>
      <c r="E1018" s="324"/>
      <c r="F1018" s="324"/>
      <c r="G1018" s="325"/>
    </row>
    <row r="1019" spans="1:7">
      <c r="A1019" s="319"/>
      <c r="B1019" s="320"/>
      <c r="C1019" s="321"/>
      <c r="D1019" s="322"/>
      <c r="E1019" s="324"/>
      <c r="F1019" s="324"/>
      <c r="G1019" s="325"/>
    </row>
    <row r="1020" spans="1:7">
      <c r="A1020" s="319"/>
      <c r="B1020" s="320"/>
      <c r="C1020" s="321"/>
      <c r="D1020" s="322"/>
      <c r="E1020" s="324"/>
      <c r="F1020" s="324"/>
      <c r="G1020" s="325"/>
    </row>
    <row r="1021" spans="1:7">
      <c r="A1021" s="319"/>
      <c r="B1021" s="320"/>
      <c r="C1021" s="321"/>
      <c r="D1021" s="322"/>
      <c r="E1021" s="324"/>
      <c r="F1021" s="324"/>
      <c r="G1021" s="325"/>
    </row>
    <row r="1022" spans="1:7">
      <c r="A1022" s="319"/>
      <c r="B1022" s="320"/>
      <c r="C1022" s="321"/>
      <c r="D1022" s="322"/>
      <c r="E1022" s="324"/>
      <c r="F1022" s="324"/>
      <c r="G1022" s="325"/>
    </row>
    <row r="1023" spans="1:7">
      <c r="A1023" s="319"/>
      <c r="B1023" s="320"/>
      <c r="C1023" s="321"/>
      <c r="D1023" s="322"/>
      <c r="E1023" s="324"/>
      <c r="F1023" s="324"/>
      <c r="G1023" s="325"/>
    </row>
    <row r="1024" spans="1:7">
      <c r="A1024" s="319"/>
      <c r="B1024" s="320"/>
      <c r="C1024" s="321"/>
      <c r="D1024" s="322"/>
      <c r="E1024" s="324"/>
      <c r="F1024" s="324"/>
      <c r="G1024" s="325"/>
    </row>
    <row r="1025" spans="1:7">
      <c r="A1025" s="319"/>
      <c r="B1025" s="320"/>
      <c r="C1025" s="321"/>
      <c r="D1025" s="322"/>
      <c r="E1025" s="324"/>
      <c r="F1025" s="324"/>
      <c r="G1025" s="325"/>
    </row>
    <row r="1026" spans="1:7">
      <c r="A1026" s="319"/>
      <c r="B1026" s="320"/>
      <c r="C1026" s="321"/>
      <c r="D1026" s="322"/>
      <c r="E1026" s="324"/>
      <c r="F1026" s="324"/>
      <c r="G1026" s="325"/>
    </row>
  </sheetData>
  <mergeCells count="7">
    <mergeCell ref="F1:F2"/>
    <mergeCell ref="G1:G2"/>
    <mergeCell ref="A1:A2"/>
    <mergeCell ref="B1:B2"/>
    <mergeCell ref="C1:C2"/>
    <mergeCell ref="D1:D2"/>
    <mergeCell ref="E1:E2"/>
  </mergeCells>
  <hyperlinks>
    <hyperlink ref="F3" r:id="rId1" xr:uid="{00000000-0004-0000-0200-000000000000}"/>
    <hyperlink ref="F5" r:id="rId2" xr:uid="{00000000-0004-0000-0200-000001000000}"/>
    <hyperlink ref="F7" r:id="rId3" xr:uid="{00000000-0004-0000-0200-000002000000}"/>
    <hyperlink ref="F8" r:id="rId4" xr:uid="{00000000-0004-0000-0200-000003000000}"/>
    <hyperlink ref="F9" r:id="rId5" xr:uid="{00000000-0004-0000-0200-000004000000}"/>
    <hyperlink ref="F10" r:id="rId6" xr:uid="{00000000-0004-0000-0200-000005000000}"/>
    <hyperlink ref="F11" r:id="rId7" xr:uid="{00000000-0004-0000-0200-000006000000}"/>
    <hyperlink ref="F12" r:id="rId8" xr:uid="{00000000-0004-0000-0200-000007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  <pageSetUpPr fitToPage="1"/>
  </sheetPr>
  <dimension ref="A1:O11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546875" defaultRowHeight="15.75" customHeight="1"/>
  <cols>
    <col min="1" max="1" width="5.5546875" customWidth="1"/>
    <col min="2" max="2" width="23.33203125" customWidth="1"/>
    <col min="3" max="3" width="13.109375" customWidth="1"/>
    <col min="4" max="4" width="14.33203125" customWidth="1"/>
    <col min="5" max="5" width="17.5546875" customWidth="1"/>
    <col min="6" max="6" width="13.109375" customWidth="1"/>
    <col min="7" max="7" width="11.109375" customWidth="1"/>
    <col min="8" max="8" width="11.44140625" customWidth="1"/>
    <col min="9" max="9" width="49" customWidth="1"/>
    <col min="10" max="10" width="15.5546875" customWidth="1"/>
    <col min="11" max="11" width="13.88671875" customWidth="1"/>
    <col min="12" max="12" width="15.44140625" customWidth="1"/>
    <col min="13" max="13" width="12.44140625" customWidth="1"/>
    <col min="14" max="14" width="11.6640625" customWidth="1"/>
    <col min="15" max="15" width="29.88671875" customWidth="1"/>
  </cols>
  <sheetData>
    <row r="1" spans="1:15">
      <c r="A1" s="15" t="s">
        <v>1190</v>
      </c>
      <c r="B1" s="16" t="s">
        <v>359</v>
      </c>
      <c r="C1" s="17" t="s">
        <v>360</v>
      </c>
      <c r="D1" s="18" t="s">
        <v>361</v>
      </c>
      <c r="E1" s="19" t="s">
        <v>1</v>
      </c>
      <c r="F1" s="17" t="s">
        <v>362</v>
      </c>
      <c r="G1" s="19" t="s">
        <v>363</v>
      </c>
      <c r="H1" s="18" t="s">
        <v>364</v>
      </c>
      <c r="I1" s="19" t="s">
        <v>365</v>
      </c>
      <c r="J1" s="16" t="s">
        <v>366</v>
      </c>
      <c r="K1" s="16" t="s">
        <v>367</v>
      </c>
      <c r="L1" s="18" t="s">
        <v>368</v>
      </c>
      <c r="M1" s="20" t="s">
        <v>369</v>
      </c>
      <c r="N1" s="21" t="s">
        <v>370</v>
      </c>
      <c r="O1" s="16" t="s">
        <v>371</v>
      </c>
    </row>
    <row r="2" spans="1:15">
      <c r="A2" s="57">
        <v>88</v>
      </c>
      <c r="B2" s="70" t="s">
        <v>432</v>
      </c>
      <c r="C2" s="27"/>
      <c r="D2" s="31" t="s">
        <v>421</v>
      </c>
      <c r="E2" s="71" t="s">
        <v>30</v>
      </c>
      <c r="F2" s="27" t="s">
        <v>35</v>
      </c>
      <c r="G2" s="71"/>
      <c r="H2" s="72" t="s">
        <v>1191</v>
      </c>
      <c r="I2" s="71" t="s">
        <v>1147</v>
      </c>
      <c r="J2" s="70">
        <v>100</v>
      </c>
      <c r="K2" s="73"/>
      <c r="L2" s="74">
        <v>0</v>
      </c>
      <c r="M2" s="67" t="s">
        <v>378</v>
      </c>
      <c r="N2" s="326">
        <v>44197</v>
      </c>
      <c r="O2" s="23" t="s">
        <v>1179</v>
      </c>
    </row>
    <row r="3" spans="1:15">
      <c r="A3" s="167">
        <v>244</v>
      </c>
      <c r="B3" s="75" t="s">
        <v>432</v>
      </c>
      <c r="C3" s="80"/>
      <c r="D3" s="42" t="s">
        <v>573</v>
      </c>
      <c r="E3" s="76" t="s">
        <v>30</v>
      </c>
      <c r="F3" s="60" t="s">
        <v>35</v>
      </c>
      <c r="G3" s="76" t="s">
        <v>861</v>
      </c>
      <c r="H3" s="77" t="s">
        <v>1192</v>
      </c>
      <c r="I3" s="37" t="s">
        <v>427</v>
      </c>
      <c r="J3" s="75">
        <v>300</v>
      </c>
      <c r="K3" s="78">
        <v>98.69</v>
      </c>
      <c r="L3" s="79">
        <v>29607</v>
      </c>
      <c r="M3" s="111" t="s">
        <v>378</v>
      </c>
      <c r="N3" s="327">
        <v>44348</v>
      </c>
      <c r="O3" s="34" t="s">
        <v>428</v>
      </c>
    </row>
    <row r="4" spans="1:15">
      <c r="A4" s="57">
        <v>245</v>
      </c>
      <c r="B4" s="70" t="s">
        <v>432</v>
      </c>
      <c r="C4" s="81"/>
      <c r="D4" s="31" t="s">
        <v>573</v>
      </c>
      <c r="E4" s="71" t="s">
        <v>30</v>
      </c>
      <c r="F4" s="27" t="s">
        <v>35</v>
      </c>
      <c r="G4" s="71" t="s">
        <v>861</v>
      </c>
      <c r="H4" s="72" t="s">
        <v>1192</v>
      </c>
      <c r="I4" s="26" t="s">
        <v>429</v>
      </c>
      <c r="J4" s="70">
        <v>500</v>
      </c>
      <c r="K4" s="73">
        <v>6.45</v>
      </c>
      <c r="L4" s="74">
        <v>3225</v>
      </c>
      <c r="M4" s="67" t="s">
        <v>378</v>
      </c>
      <c r="N4" s="328">
        <v>44348</v>
      </c>
      <c r="O4" s="23" t="s">
        <v>430</v>
      </c>
    </row>
    <row r="5" spans="1:15">
      <c r="A5" s="167">
        <v>246</v>
      </c>
      <c r="B5" s="75" t="s">
        <v>432</v>
      </c>
      <c r="C5" s="80"/>
      <c r="D5" s="42" t="s">
        <v>573</v>
      </c>
      <c r="E5" s="76" t="s">
        <v>30</v>
      </c>
      <c r="F5" s="60" t="s">
        <v>35</v>
      </c>
      <c r="G5" s="76" t="s">
        <v>861</v>
      </c>
      <c r="H5" s="77" t="s">
        <v>1192</v>
      </c>
      <c r="I5" s="37" t="s">
        <v>431</v>
      </c>
      <c r="J5" s="75">
        <v>300</v>
      </c>
      <c r="K5" s="78">
        <v>47</v>
      </c>
      <c r="L5" s="79">
        <v>14100</v>
      </c>
      <c r="M5" s="111" t="s">
        <v>432</v>
      </c>
      <c r="N5" s="327">
        <v>44348</v>
      </c>
      <c r="O5" s="34" t="s">
        <v>430</v>
      </c>
    </row>
    <row r="6" spans="1:15">
      <c r="A6" s="57">
        <v>254</v>
      </c>
      <c r="B6" s="70" t="s">
        <v>432</v>
      </c>
      <c r="C6" s="81"/>
      <c r="D6" s="31" t="s">
        <v>573</v>
      </c>
      <c r="E6" s="71" t="s">
        <v>30</v>
      </c>
      <c r="F6" s="27" t="s">
        <v>35</v>
      </c>
      <c r="G6" s="71" t="s">
        <v>1193</v>
      </c>
      <c r="H6" s="72" t="s">
        <v>1194</v>
      </c>
      <c r="I6" s="26" t="s">
        <v>431</v>
      </c>
      <c r="J6" s="70">
        <v>500</v>
      </c>
      <c r="K6" s="73">
        <v>47</v>
      </c>
      <c r="L6" s="74">
        <v>23500</v>
      </c>
      <c r="M6" s="67" t="s">
        <v>378</v>
      </c>
      <c r="N6" s="328">
        <v>44348</v>
      </c>
      <c r="O6" s="23" t="s">
        <v>430</v>
      </c>
    </row>
    <row r="7" spans="1:15">
      <c r="A7" s="167">
        <v>255</v>
      </c>
      <c r="B7" s="75" t="s">
        <v>432</v>
      </c>
      <c r="C7" s="80"/>
      <c r="D7" s="42" t="s">
        <v>573</v>
      </c>
      <c r="E7" s="76" t="s">
        <v>30</v>
      </c>
      <c r="F7" s="60" t="s">
        <v>35</v>
      </c>
      <c r="G7" s="76" t="s">
        <v>1193</v>
      </c>
      <c r="H7" s="77" t="s">
        <v>1194</v>
      </c>
      <c r="I7" s="37" t="s">
        <v>429</v>
      </c>
      <c r="J7" s="75">
        <v>1000</v>
      </c>
      <c r="K7" s="78">
        <v>6.45</v>
      </c>
      <c r="L7" s="79">
        <v>6450</v>
      </c>
      <c r="M7" s="111" t="s">
        <v>378</v>
      </c>
      <c r="N7" s="327">
        <v>44348</v>
      </c>
      <c r="O7" s="34" t="s">
        <v>430</v>
      </c>
    </row>
    <row r="8" spans="1:15">
      <c r="A8" s="57">
        <v>256</v>
      </c>
      <c r="B8" s="70" t="s">
        <v>432</v>
      </c>
      <c r="C8" s="81"/>
      <c r="D8" s="31" t="s">
        <v>573</v>
      </c>
      <c r="E8" s="71" t="s">
        <v>30</v>
      </c>
      <c r="F8" s="27" t="s">
        <v>35</v>
      </c>
      <c r="G8" s="71" t="s">
        <v>1193</v>
      </c>
      <c r="H8" s="72" t="s">
        <v>1194</v>
      </c>
      <c r="I8" s="26" t="s">
        <v>427</v>
      </c>
      <c r="J8" s="70">
        <v>500</v>
      </c>
      <c r="K8" s="73">
        <v>98.69</v>
      </c>
      <c r="L8" s="74">
        <v>49345</v>
      </c>
      <c r="M8" s="67" t="s">
        <v>378</v>
      </c>
      <c r="N8" s="328">
        <v>44348</v>
      </c>
      <c r="O8" s="23" t="s">
        <v>428</v>
      </c>
    </row>
    <row r="9" spans="1:15">
      <c r="A9" s="167">
        <v>311</v>
      </c>
      <c r="B9" s="329" t="s">
        <v>1195</v>
      </c>
      <c r="C9" s="80">
        <v>44356</v>
      </c>
      <c r="D9" s="42"/>
      <c r="E9" s="76"/>
      <c r="F9" s="60"/>
      <c r="G9" s="76" t="s">
        <v>1196</v>
      </c>
      <c r="H9" s="83" t="s">
        <v>1197</v>
      </c>
      <c r="I9" s="37" t="s">
        <v>404</v>
      </c>
      <c r="J9" s="86">
        <v>1500</v>
      </c>
      <c r="K9" s="78">
        <v>194.58</v>
      </c>
      <c r="L9" s="79">
        <v>291870</v>
      </c>
      <c r="M9" s="111" t="s">
        <v>378</v>
      </c>
      <c r="N9" s="327">
        <v>44348</v>
      </c>
      <c r="O9" s="34" t="s">
        <v>434</v>
      </c>
    </row>
    <row r="10" spans="1:15">
      <c r="A10" s="57">
        <v>312</v>
      </c>
      <c r="B10" s="329" t="s">
        <v>1195</v>
      </c>
      <c r="C10" s="81">
        <v>44356</v>
      </c>
      <c r="D10" s="31"/>
      <c r="E10" s="71"/>
      <c r="F10" s="27"/>
      <c r="G10" s="71" t="s">
        <v>1196</v>
      </c>
      <c r="H10" s="90" t="s">
        <v>1197</v>
      </c>
      <c r="I10" s="26" t="s">
        <v>405</v>
      </c>
      <c r="J10" s="70">
        <v>1500</v>
      </c>
      <c r="K10" s="73">
        <v>233.49</v>
      </c>
      <c r="L10" s="74">
        <v>350235</v>
      </c>
      <c r="M10" s="67" t="s">
        <v>378</v>
      </c>
      <c r="N10" s="328">
        <v>44348</v>
      </c>
      <c r="O10" s="23" t="s">
        <v>434</v>
      </c>
    </row>
    <row r="11" spans="1:15">
      <c r="A11" s="167">
        <v>313</v>
      </c>
      <c r="B11" s="329" t="s">
        <v>1195</v>
      </c>
      <c r="C11" s="80">
        <v>44356</v>
      </c>
      <c r="D11" s="42"/>
      <c r="E11" s="76"/>
      <c r="F11" s="60"/>
      <c r="G11" s="76" t="s">
        <v>1196</v>
      </c>
      <c r="H11" s="83" t="s">
        <v>1197</v>
      </c>
      <c r="I11" s="37" t="s">
        <v>406</v>
      </c>
      <c r="J11" s="75">
        <v>1500</v>
      </c>
      <c r="K11" s="78">
        <v>155.66</v>
      </c>
      <c r="L11" s="79">
        <v>233490</v>
      </c>
      <c r="M11" s="111" t="s">
        <v>378</v>
      </c>
      <c r="N11" s="327">
        <v>44348</v>
      </c>
      <c r="O11" s="34" t="s">
        <v>434</v>
      </c>
    </row>
    <row r="12" spans="1:15">
      <c r="A12" s="57">
        <v>314</v>
      </c>
      <c r="B12" s="329" t="s">
        <v>1195</v>
      </c>
      <c r="C12" s="81">
        <v>44356</v>
      </c>
      <c r="D12" s="31"/>
      <c r="E12" s="71"/>
      <c r="F12" s="27"/>
      <c r="G12" s="71" t="s">
        <v>1196</v>
      </c>
      <c r="H12" s="90" t="s">
        <v>1197</v>
      </c>
      <c r="I12" s="26" t="s">
        <v>402</v>
      </c>
      <c r="J12" s="70">
        <v>1500</v>
      </c>
      <c r="K12" s="73">
        <v>155.66</v>
      </c>
      <c r="L12" s="74">
        <v>233490</v>
      </c>
      <c r="M12" s="67" t="s">
        <v>378</v>
      </c>
      <c r="N12" s="328">
        <v>44348</v>
      </c>
      <c r="O12" s="23" t="s">
        <v>434</v>
      </c>
    </row>
    <row r="13" spans="1:15">
      <c r="A13" s="167">
        <v>337</v>
      </c>
      <c r="B13" s="75" t="s">
        <v>403</v>
      </c>
      <c r="C13" s="80">
        <v>44460</v>
      </c>
      <c r="D13" s="42" t="s">
        <v>1198</v>
      </c>
      <c r="E13" s="76" t="s">
        <v>19</v>
      </c>
      <c r="F13" s="60" t="s">
        <v>46</v>
      </c>
      <c r="G13" s="76" t="s">
        <v>1199</v>
      </c>
      <c r="H13" s="83" t="s">
        <v>1200</v>
      </c>
      <c r="I13" s="76" t="s">
        <v>1147</v>
      </c>
      <c r="J13" s="75">
        <v>100</v>
      </c>
      <c r="K13" s="78">
        <v>1092.4000000000001</v>
      </c>
      <c r="L13" s="79">
        <v>109240</v>
      </c>
      <c r="M13" s="111" t="s">
        <v>378</v>
      </c>
      <c r="N13" s="327">
        <v>44470</v>
      </c>
      <c r="O13" s="34" t="s">
        <v>1179</v>
      </c>
    </row>
    <row r="14" spans="1:15">
      <c r="A14" s="57">
        <v>491</v>
      </c>
      <c r="B14" s="70" t="s">
        <v>1201</v>
      </c>
      <c r="C14" s="81">
        <v>44499</v>
      </c>
      <c r="D14" s="25" t="s">
        <v>372</v>
      </c>
      <c r="E14" s="71" t="s">
        <v>23</v>
      </c>
      <c r="F14" s="44" t="s">
        <v>21</v>
      </c>
      <c r="G14" s="71" t="s">
        <v>1202</v>
      </c>
      <c r="H14" s="90" t="s">
        <v>1203</v>
      </c>
      <c r="I14" s="48" t="s">
        <v>387</v>
      </c>
      <c r="J14" s="70">
        <v>1</v>
      </c>
      <c r="K14" s="73">
        <v>2120.71</v>
      </c>
      <c r="L14" s="74">
        <v>2120.71</v>
      </c>
      <c r="M14" s="67" t="s">
        <v>378</v>
      </c>
      <c r="N14" s="326">
        <v>44256</v>
      </c>
      <c r="O14" s="23" t="s">
        <v>383</v>
      </c>
    </row>
    <row r="15" spans="1:15">
      <c r="A15" s="167">
        <v>569</v>
      </c>
      <c r="B15" s="330" t="s">
        <v>425</v>
      </c>
      <c r="C15" s="331">
        <v>44573</v>
      </c>
      <c r="D15" s="111" t="s">
        <v>1198</v>
      </c>
      <c r="E15" s="332"/>
      <c r="F15" s="333"/>
      <c r="G15" s="332" t="s">
        <v>1204</v>
      </c>
      <c r="H15" s="334" t="s">
        <v>1205</v>
      </c>
      <c r="I15" s="332" t="s">
        <v>1147</v>
      </c>
      <c r="J15" s="330">
        <v>100</v>
      </c>
      <c r="K15" s="335">
        <v>1299</v>
      </c>
      <c r="L15" s="143">
        <v>129900</v>
      </c>
      <c r="M15" s="111" t="s">
        <v>378</v>
      </c>
      <c r="N15" s="336">
        <v>44583</v>
      </c>
      <c r="O15" s="337" t="s">
        <v>1179</v>
      </c>
    </row>
    <row r="16" spans="1:15">
      <c r="A16" s="57">
        <v>776</v>
      </c>
      <c r="B16" s="152" t="s">
        <v>1195</v>
      </c>
      <c r="C16" s="70" t="s">
        <v>1144</v>
      </c>
      <c r="D16" s="189" t="s">
        <v>1144</v>
      </c>
      <c r="E16" s="71" t="s">
        <v>8</v>
      </c>
      <c r="F16" s="70" t="s">
        <v>1144</v>
      </c>
      <c r="G16" s="189" t="s">
        <v>1206</v>
      </c>
      <c r="H16" s="190" t="s">
        <v>1207</v>
      </c>
      <c r="I16" s="128" t="s">
        <v>1147</v>
      </c>
      <c r="J16" s="189">
        <v>100</v>
      </c>
      <c r="K16" s="164">
        <v>1299</v>
      </c>
      <c r="L16" s="196">
        <v>129900</v>
      </c>
      <c r="M16" s="191" t="s">
        <v>378</v>
      </c>
      <c r="N16" s="338">
        <v>44682</v>
      </c>
      <c r="O16" s="23"/>
    </row>
    <row r="17" spans="1:15">
      <c r="A17" s="167">
        <v>882</v>
      </c>
      <c r="B17" s="151" t="s">
        <v>1195</v>
      </c>
      <c r="C17" s="75" t="s">
        <v>1144</v>
      </c>
      <c r="D17" s="192" t="s">
        <v>1144</v>
      </c>
      <c r="E17" s="76" t="s">
        <v>1144</v>
      </c>
      <c r="F17" s="75" t="s">
        <v>1144</v>
      </c>
      <c r="G17" s="192" t="s">
        <v>1208</v>
      </c>
      <c r="H17" s="193" t="s">
        <v>1209</v>
      </c>
      <c r="I17" s="37" t="s">
        <v>404</v>
      </c>
      <c r="J17" s="192">
        <v>899</v>
      </c>
      <c r="K17" s="166">
        <v>259.7</v>
      </c>
      <c r="L17" s="198">
        <v>233470.3</v>
      </c>
      <c r="M17" s="194" t="s">
        <v>378</v>
      </c>
      <c r="N17" s="339">
        <v>44682</v>
      </c>
      <c r="O17" s="34"/>
    </row>
    <row r="18" spans="1:15">
      <c r="A18" s="57">
        <v>883</v>
      </c>
      <c r="B18" s="152" t="s">
        <v>1195</v>
      </c>
      <c r="C18" s="70" t="s">
        <v>1144</v>
      </c>
      <c r="D18" s="189" t="s">
        <v>1144</v>
      </c>
      <c r="E18" s="71" t="s">
        <v>1144</v>
      </c>
      <c r="F18" s="70" t="s">
        <v>1144</v>
      </c>
      <c r="G18" s="189" t="s">
        <v>1208</v>
      </c>
      <c r="H18" s="190" t="s">
        <v>1209</v>
      </c>
      <c r="I18" s="26" t="s">
        <v>402</v>
      </c>
      <c r="J18" s="189">
        <v>486</v>
      </c>
      <c r="K18" s="164">
        <v>152.49</v>
      </c>
      <c r="L18" s="196">
        <v>74110.14</v>
      </c>
      <c r="M18" s="191" t="s">
        <v>378</v>
      </c>
      <c r="N18" s="338">
        <v>44682</v>
      </c>
      <c r="O18" s="23"/>
    </row>
    <row r="19" spans="1:15">
      <c r="A19" s="167">
        <v>884</v>
      </c>
      <c r="B19" s="151" t="s">
        <v>1195</v>
      </c>
      <c r="C19" s="75" t="s">
        <v>1144</v>
      </c>
      <c r="D19" s="192" t="s">
        <v>1144</v>
      </c>
      <c r="E19" s="76" t="s">
        <v>1144</v>
      </c>
      <c r="F19" s="75" t="s">
        <v>1144</v>
      </c>
      <c r="G19" s="192" t="s">
        <v>1208</v>
      </c>
      <c r="H19" s="193" t="s">
        <v>1209</v>
      </c>
      <c r="I19" s="37" t="s">
        <v>405</v>
      </c>
      <c r="J19" s="192">
        <v>883</v>
      </c>
      <c r="K19" s="166">
        <v>434.8</v>
      </c>
      <c r="L19" s="198">
        <v>383928.4</v>
      </c>
      <c r="M19" s="194" t="s">
        <v>378</v>
      </c>
      <c r="N19" s="339">
        <v>44682</v>
      </c>
      <c r="O19" s="34"/>
    </row>
    <row r="20" spans="1:15">
      <c r="A20" s="57">
        <v>885</v>
      </c>
      <c r="B20" s="152" t="s">
        <v>1195</v>
      </c>
      <c r="C20" s="70" t="s">
        <v>1144</v>
      </c>
      <c r="D20" s="189" t="s">
        <v>1144</v>
      </c>
      <c r="E20" s="71" t="s">
        <v>1144</v>
      </c>
      <c r="F20" s="70" t="s">
        <v>1144</v>
      </c>
      <c r="G20" s="189" t="s">
        <v>1208</v>
      </c>
      <c r="H20" s="190" t="s">
        <v>1209</v>
      </c>
      <c r="I20" s="26" t="s">
        <v>406</v>
      </c>
      <c r="J20" s="189">
        <v>383</v>
      </c>
      <c r="K20" s="164">
        <v>173.6</v>
      </c>
      <c r="L20" s="196">
        <v>66488.800000000003</v>
      </c>
      <c r="M20" s="191" t="s">
        <v>378</v>
      </c>
      <c r="N20" s="338">
        <v>44682</v>
      </c>
      <c r="O20" s="23"/>
    </row>
    <row r="21" spans="1:15">
      <c r="A21" s="167">
        <v>927</v>
      </c>
      <c r="B21" s="186" t="s">
        <v>1195</v>
      </c>
      <c r="C21" s="215">
        <v>44735</v>
      </c>
      <c r="D21" s="186" t="s">
        <v>1144</v>
      </c>
      <c r="E21" s="186"/>
      <c r="F21" s="186" t="s">
        <v>433</v>
      </c>
      <c r="G21" s="192" t="s">
        <v>1210</v>
      </c>
      <c r="H21" s="188" t="s">
        <v>1211</v>
      </c>
      <c r="I21" s="186" t="s">
        <v>1147</v>
      </c>
      <c r="J21" s="186">
        <v>100</v>
      </c>
      <c r="K21" s="166">
        <v>1299</v>
      </c>
      <c r="L21" s="216">
        <v>129900</v>
      </c>
      <c r="M21" s="340"/>
      <c r="N21" s="339">
        <v>44715</v>
      </c>
      <c r="O21" s="212"/>
    </row>
    <row r="22" spans="1:15">
      <c r="A22" s="57">
        <v>989</v>
      </c>
      <c r="B22" s="189" t="s">
        <v>1195</v>
      </c>
      <c r="C22" s="213">
        <v>44783</v>
      </c>
      <c r="D22" s="189"/>
      <c r="E22" s="184"/>
      <c r="F22" s="184" t="s">
        <v>433</v>
      </c>
      <c r="G22" s="189" t="s">
        <v>1212</v>
      </c>
      <c r="H22" s="209" t="s">
        <v>1213</v>
      </c>
      <c r="I22" s="189" t="s">
        <v>1147</v>
      </c>
      <c r="J22" s="189">
        <v>100</v>
      </c>
      <c r="K22" s="164">
        <v>1299</v>
      </c>
      <c r="L22" s="214">
        <v>129900</v>
      </c>
      <c r="M22" s="218" t="s">
        <v>378</v>
      </c>
      <c r="N22" s="338">
        <v>44774</v>
      </c>
      <c r="O22" s="211"/>
    </row>
    <row r="23" spans="1:15">
      <c r="A23" s="341">
        <v>1125</v>
      </c>
      <c r="B23" s="192" t="s">
        <v>1195</v>
      </c>
      <c r="C23" s="215">
        <v>44816</v>
      </c>
      <c r="D23" s="192" t="s">
        <v>1144</v>
      </c>
      <c r="E23" s="186" t="str">
        <f>IF(B23&lt;&gt;"",VLOOKUP(B23,Mun_SC!$A$1:$B$296,2),"")</f>
        <v>Chapecó</v>
      </c>
      <c r="F23" s="186" t="str">
        <f>IFERROR(VLOOKUP(E23,Mun_SC!$D$1:$E$21,2,0),"")</f>
        <v>Zamboni</v>
      </c>
      <c r="G23" s="192" t="s">
        <v>1214</v>
      </c>
      <c r="H23" s="221" t="s">
        <v>1215</v>
      </c>
      <c r="I23" s="37" t="s">
        <v>404</v>
      </c>
      <c r="J23" s="192">
        <v>961</v>
      </c>
      <c r="K23" s="239">
        <v>259.7</v>
      </c>
      <c r="L23" s="223">
        <f t="shared" ref="L23:L26" si="0">IF(K23&lt;&gt;"",K23*J23,"")</f>
        <v>249571.69999999998</v>
      </c>
      <c r="M23" s="217" t="s">
        <v>378</v>
      </c>
      <c r="N23" s="339">
        <v>44866</v>
      </c>
      <c r="O23" s="212"/>
    </row>
    <row r="24" spans="1:15">
      <c r="A24" s="342">
        <v>1126</v>
      </c>
      <c r="B24" s="189" t="s">
        <v>1195</v>
      </c>
      <c r="C24" s="213">
        <v>44816</v>
      </c>
      <c r="D24" s="189" t="s">
        <v>1144</v>
      </c>
      <c r="E24" s="184" t="str">
        <f>IF(B24&lt;&gt;"",VLOOKUP(B24,Mun_SC!$A$1:$B$296,2),"")</f>
        <v>Chapecó</v>
      </c>
      <c r="F24" s="184" t="str">
        <f>IFERROR(VLOOKUP(E24,Mun_SC!$D$1:$E$21,2,0),"")</f>
        <v>Zamboni</v>
      </c>
      <c r="G24" s="189" t="s">
        <v>1214</v>
      </c>
      <c r="H24" s="209" t="s">
        <v>1215</v>
      </c>
      <c r="I24" s="26" t="s">
        <v>402</v>
      </c>
      <c r="J24" s="189">
        <v>857</v>
      </c>
      <c r="K24" s="239">
        <v>152.49</v>
      </c>
      <c r="L24" s="247">
        <f t="shared" si="0"/>
        <v>130683.93000000001</v>
      </c>
      <c r="M24" s="218" t="s">
        <v>378</v>
      </c>
      <c r="N24" s="338">
        <v>44866</v>
      </c>
      <c r="O24" s="211"/>
    </row>
    <row r="25" spans="1:15">
      <c r="A25" s="341">
        <v>1127</v>
      </c>
      <c r="B25" s="192" t="s">
        <v>1195</v>
      </c>
      <c r="C25" s="215">
        <v>44816</v>
      </c>
      <c r="D25" s="192" t="s">
        <v>1144</v>
      </c>
      <c r="E25" s="186" t="str">
        <f>IF(B25&lt;&gt;"",VLOOKUP(B25,Mun_SC!$A$1:$B$296,2),"")</f>
        <v>Chapecó</v>
      </c>
      <c r="F25" s="186" t="str">
        <f>IFERROR(VLOOKUP(E25,Mun_SC!$D$1:$E$21,2,0),"")</f>
        <v>Zamboni</v>
      </c>
      <c r="G25" s="192" t="s">
        <v>1214</v>
      </c>
      <c r="H25" s="221" t="s">
        <v>1215</v>
      </c>
      <c r="I25" s="37" t="s">
        <v>405</v>
      </c>
      <c r="J25" s="192">
        <v>728</v>
      </c>
      <c r="K25" s="239">
        <v>434.8</v>
      </c>
      <c r="L25" s="223">
        <f t="shared" si="0"/>
        <v>316534.40000000002</v>
      </c>
      <c r="M25" s="217" t="s">
        <v>378</v>
      </c>
      <c r="N25" s="339">
        <v>44866</v>
      </c>
      <c r="O25" s="212"/>
    </row>
    <row r="26" spans="1:15">
      <c r="A26" s="342">
        <v>1128</v>
      </c>
      <c r="B26" s="189" t="s">
        <v>1195</v>
      </c>
      <c r="C26" s="213">
        <v>44816</v>
      </c>
      <c r="D26" s="189" t="s">
        <v>1144</v>
      </c>
      <c r="E26" s="184" t="str">
        <f>IF(B26&lt;&gt;"",VLOOKUP(B26,Mun_SC!$A$1:$B$296,2),"")</f>
        <v>Chapecó</v>
      </c>
      <c r="F26" s="184" t="str">
        <f>IFERROR(VLOOKUP(E26,Mun_SC!$D$1:$E$21,2,0),"")</f>
        <v>Zamboni</v>
      </c>
      <c r="G26" s="189" t="s">
        <v>1214</v>
      </c>
      <c r="H26" s="209" t="s">
        <v>1215</v>
      </c>
      <c r="I26" s="26" t="s">
        <v>406</v>
      </c>
      <c r="J26" s="189">
        <v>866</v>
      </c>
      <c r="K26" s="239">
        <v>173.6</v>
      </c>
      <c r="L26" s="247">
        <f t="shared" si="0"/>
        <v>150337.60000000001</v>
      </c>
      <c r="M26" s="218" t="s">
        <v>378</v>
      </c>
      <c r="N26" s="338">
        <v>44866</v>
      </c>
      <c r="O26" s="211"/>
    </row>
    <row r="27" spans="1:15">
      <c r="A27" s="343"/>
      <c r="B27" s="344"/>
      <c r="C27" s="345"/>
      <c r="D27" s="344"/>
      <c r="E27" s="186" t="str">
        <f>IF(B27&lt;&gt;"",VLOOKUP(B27,Mun_SC!$A$1:$B$296,2),"")</f>
        <v/>
      </c>
      <c r="F27" s="186" t="str">
        <f>IFERROR(VLOOKUP(E27,Mun_SC!$D$1:$E$21,2,0),"")</f>
        <v/>
      </c>
      <c r="G27" s="344"/>
      <c r="H27" s="344"/>
      <c r="I27" s="344"/>
      <c r="J27" s="344"/>
      <c r="K27" s="346"/>
      <c r="L27" s="346"/>
      <c r="M27" s="343"/>
      <c r="N27" s="347"/>
      <c r="O27" s="348"/>
    </row>
    <row r="28" spans="1:15">
      <c r="A28" s="349"/>
      <c r="B28" s="350"/>
      <c r="C28" s="351"/>
      <c r="D28" s="350"/>
      <c r="E28" s="184" t="str">
        <f>IF(B28&lt;&gt;"",VLOOKUP(B28,Mun_SC!$A$1:$B$296,2),"")</f>
        <v/>
      </c>
      <c r="F28" s="184" t="str">
        <f>IFERROR(VLOOKUP(E28,Mun_SC!$D$1:$E$21,2,0),"")</f>
        <v/>
      </c>
      <c r="G28" s="350"/>
      <c r="H28" s="350"/>
      <c r="I28" s="350"/>
      <c r="J28" s="350"/>
      <c r="K28" s="352"/>
      <c r="L28" s="352"/>
      <c r="M28" s="349"/>
      <c r="N28" s="353"/>
      <c r="O28" s="354"/>
    </row>
    <row r="29" spans="1:15">
      <c r="A29" s="343"/>
      <c r="B29" s="344"/>
      <c r="C29" s="345"/>
      <c r="D29" s="344"/>
      <c r="E29" s="186" t="str">
        <f>IF(B29&lt;&gt;"",VLOOKUP(B29,Mun_SC!$A$1:$B$296,2),"")</f>
        <v/>
      </c>
      <c r="F29" s="186" t="str">
        <f>IFERROR(VLOOKUP(E29,Mun_SC!$D$1:$E$21,2,0),"")</f>
        <v/>
      </c>
      <c r="G29" s="344"/>
      <c r="H29" s="344"/>
      <c r="I29" s="344"/>
      <c r="J29" s="344"/>
      <c r="K29" s="346"/>
      <c r="L29" s="346"/>
      <c r="M29" s="343"/>
      <c r="N29" s="347"/>
      <c r="O29" s="348"/>
    </row>
    <row r="30" spans="1:15">
      <c r="A30" s="349"/>
      <c r="B30" s="350"/>
      <c r="C30" s="351"/>
      <c r="D30" s="350"/>
      <c r="E30" s="184" t="str">
        <f>IF(B30&lt;&gt;"",VLOOKUP(B30,Mun_SC!$A$1:$B$296,2),"")</f>
        <v/>
      </c>
      <c r="F30" s="184" t="str">
        <f>IFERROR(VLOOKUP(E30,Mun_SC!$D$1:$E$21,2,0),"")</f>
        <v/>
      </c>
      <c r="G30" s="350"/>
      <c r="H30" s="350"/>
      <c r="I30" s="350"/>
      <c r="J30" s="350"/>
      <c r="K30" s="352"/>
      <c r="L30" s="352"/>
      <c r="M30" s="349"/>
      <c r="N30" s="353"/>
      <c r="O30" s="354"/>
    </row>
    <row r="31" spans="1:15">
      <c r="A31" s="343"/>
      <c r="B31" s="344"/>
      <c r="C31" s="345"/>
      <c r="D31" s="344"/>
      <c r="E31" s="186" t="str">
        <f>IF(B31&lt;&gt;"",VLOOKUP(B31,Mun_SC!$A$1:$B$296,2),"")</f>
        <v/>
      </c>
      <c r="F31" s="186" t="str">
        <f>IFERROR(VLOOKUP(E31,Mun_SC!$D$1:$E$21,2,0),"")</f>
        <v/>
      </c>
      <c r="G31" s="344"/>
      <c r="H31" s="344"/>
      <c r="I31" s="344"/>
      <c r="J31" s="344"/>
      <c r="K31" s="346"/>
      <c r="L31" s="346"/>
      <c r="M31" s="343"/>
      <c r="N31" s="347"/>
      <c r="O31" s="348"/>
    </row>
    <row r="32" spans="1:15">
      <c r="A32" s="349"/>
      <c r="B32" s="350"/>
      <c r="C32" s="351"/>
      <c r="D32" s="350"/>
      <c r="E32" s="184" t="str">
        <f>IF(B32&lt;&gt;"",VLOOKUP(B32,Mun_SC!$A$1:$B$296,2),"")</f>
        <v/>
      </c>
      <c r="F32" s="184" t="str">
        <f>IFERROR(VLOOKUP(E32,Mun_SC!$D$1:$E$21,2,0),"")</f>
        <v/>
      </c>
      <c r="G32" s="350"/>
      <c r="H32" s="350"/>
      <c r="I32" s="350"/>
      <c r="J32" s="350"/>
      <c r="K32" s="352"/>
      <c r="L32" s="352"/>
      <c r="M32" s="349"/>
      <c r="N32" s="353"/>
      <c r="O32" s="354"/>
    </row>
    <row r="33" spans="1:15">
      <c r="A33" s="343"/>
      <c r="B33" s="344"/>
      <c r="C33" s="345"/>
      <c r="D33" s="344"/>
      <c r="E33" s="186" t="str">
        <f>IF(B33&lt;&gt;"",VLOOKUP(B33,Mun_SC!$A$1:$B$296,2),"")</f>
        <v/>
      </c>
      <c r="F33" s="186" t="str">
        <f>IFERROR(VLOOKUP(E33,Mun_SC!$D$1:$E$21,2,0),"")</f>
        <v/>
      </c>
      <c r="G33" s="344"/>
      <c r="H33" s="344"/>
      <c r="I33" s="344"/>
      <c r="J33" s="344"/>
      <c r="K33" s="346"/>
      <c r="L33" s="346"/>
      <c r="M33" s="343"/>
      <c r="N33" s="347"/>
      <c r="O33" s="348"/>
    </row>
    <row r="34" spans="1:15">
      <c r="A34" s="349"/>
      <c r="B34" s="350"/>
      <c r="C34" s="351"/>
      <c r="D34" s="350"/>
      <c r="E34" s="184" t="str">
        <f>IF(B34&lt;&gt;"",VLOOKUP(B34,Mun_SC!$A$1:$B$296,2),"")</f>
        <v/>
      </c>
      <c r="F34" s="184" t="str">
        <f>IFERROR(VLOOKUP(E34,Mun_SC!$D$1:$E$21,2,0),"")</f>
        <v/>
      </c>
      <c r="G34" s="350"/>
      <c r="H34" s="350"/>
      <c r="I34" s="350"/>
      <c r="J34" s="350"/>
      <c r="K34" s="352"/>
      <c r="L34" s="352"/>
      <c r="M34" s="349"/>
      <c r="N34" s="353"/>
      <c r="O34" s="354"/>
    </row>
    <row r="35" spans="1:15">
      <c r="A35" s="343"/>
      <c r="B35" s="344"/>
      <c r="C35" s="345"/>
      <c r="D35" s="344"/>
      <c r="E35" s="186" t="str">
        <f>IF(B35&lt;&gt;"",VLOOKUP(B35,Mun_SC!$A$1:$B$296,2),"")</f>
        <v/>
      </c>
      <c r="F35" s="186" t="str">
        <f>IFERROR(VLOOKUP(E35,Mun_SC!$D$1:$E$21,2,0),"")</f>
        <v/>
      </c>
      <c r="G35" s="344"/>
      <c r="H35" s="344"/>
      <c r="I35" s="344"/>
      <c r="J35" s="344"/>
      <c r="K35" s="346"/>
      <c r="L35" s="346"/>
      <c r="M35" s="343"/>
      <c r="N35" s="347"/>
      <c r="O35" s="348"/>
    </row>
    <row r="36" spans="1:15">
      <c r="A36" s="349"/>
      <c r="B36" s="350"/>
      <c r="C36" s="351"/>
      <c r="D36" s="350"/>
      <c r="E36" s="184" t="str">
        <f>IF(B36&lt;&gt;"",VLOOKUP(B36,Mun_SC!$A$1:$B$296,2),"")</f>
        <v/>
      </c>
      <c r="F36" s="184" t="str">
        <f>IFERROR(VLOOKUP(E36,Mun_SC!$D$1:$E$21,2,0),"")</f>
        <v/>
      </c>
      <c r="G36" s="350"/>
      <c r="H36" s="350"/>
      <c r="I36" s="350"/>
      <c r="J36" s="350"/>
      <c r="K36" s="352"/>
      <c r="L36" s="352"/>
      <c r="M36" s="349"/>
      <c r="N36" s="353"/>
      <c r="O36" s="354"/>
    </row>
    <row r="37" spans="1:15">
      <c r="A37" s="343"/>
      <c r="B37" s="344"/>
      <c r="C37" s="345"/>
      <c r="D37" s="344"/>
      <c r="E37" s="186" t="str">
        <f>IF(B37&lt;&gt;"",VLOOKUP(B37,Mun_SC!$A$1:$B$296,2),"")</f>
        <v/>
      </c>
      <c r="F37" s="186" t="str">
        <f>IFERROR(VLOOKUP(E37,Mun_SC!$D$1:$E$21,2,0),"")</f>
        <v/>
      </c>
      <c r="G37" s="344"/>
      <c r="H37" s="344"/>
      <c r="I37" s="344"/>
      <c r="J37" s="344"/>
      <c r="K37" s="346"/>
      <c r="L37" s="346"/>
      <c r="M37" s="343"/>
      <c r="N37" s="347"/>
      <c r="O37" s="348"/>
    </row>
    <row r="38" spans="1:15">
      <c r="A38" s="349"/>
      <c r="B38" s="350"/>
      <c r="C38" s="351"/>
      <c r="D38" s="350"/>
      <c r="E38" s="184" t="str">
        <f>IF(B38&lt;&gt;"",VLOOKUP(B38,Mun_SC!$A$1:$B$296,2),"")</f>
        <v/>
      </c>
      <c r="F38" s="184" t="str">
        <f>IFERROR(VLOOKUP(E38,Mun_SC!$D$1:$E$21,2,0),"")</f>
        <v/>
      </c>
      <c r="G38" s="350"/>
      <c r="H38" s="350"/>
      <c r="I38" s="350"/>
      <c r="J38" s="350"/>
      <c r="K38" s="352"/>
      <c r="L38" s="352"/>
      <c r="M38" s="349"/>
      <c r="N38" s="353"/>
      <c r="O38" s="354"/>
    </row>
    <row r="39" spans="1:15">
      <c r="A39" s="343"/>
      <c r="B39" s="344"/>
      <c r="C39" s="345"/>
      <c r="D39" s="344"/>
      <c r="E39" s="186" t="str">
        <f>IF(B39&lt;&gt;"",VLOOKUP(B39,Mun_SC!$A$1:$B$296,2),"")</f>
        <v/>
      </c>
      <c r="F39" s="186" t="str">
        <f>IFERROR(VLOOKUP(E39,Mun_SC!$D$1:$E$21,2,0),"")</f>
        <v/>
      </c>
      <c r="G39" s="344"/>
      <c r="H39" s="344"/>
      <c r="I39" s="344"/>
      <c r="J39" s="344"/>
      <c r="K39" s="346"/>
      <c r="L39" s="346"/>
      <c r="M39" s="343"/>
      <c r="N39" s="347"/>
      <c r="O39" s="348"/>
    </row>
    <row r="40" spans="1:15">
      <c r="A40" s="349"/>
      <c r="B40" s="350"/>
      <c r="C40" s="351"/>
      <c r="D40" s="350"/>
      <c r="E40" s="350"/>
      <c r="F40" s="350"/>
      <c r="G40" s="350"/>
      <c r="H40" s="350"/>
      <c r="I40" s="350"/>
      <c r="J40" s="350"/>
      <c r="K40" s="352"/>
      <c r="L40" s="352"/>
      <c r="M40" s="349"/>
      <c r="N40" s="353"/>
      <c r="O40" s="354"/>
    </row>
    <row r="41" spans="1:15">
      <c r="A41" s="343"/>
      <c r="B41" s="344"/>
      <c r="C41" s="345"/>
      <c r="D41" s="344"/>
      <c r="E41" s="344"/>
      <c r="F41" s="344"/>
      <c r="G41" s="344"/>
      <c r="H41" s="344"/>
      <c r="I41" s="344"/>
      <c r="J41" s="344"/>
      <c r="K41" s="346"/>
      <c r="L41" s="346"/>
      <c r="M41" s="343"/>
      <c r="N41" s="347"/>
      <c r="O41" s="348"/>
    </row>
    <row r="42" spans="1:15">
      <c r="A42" s="349"/>
      <c r="B42" s="350"/>
      <c r="C42" s="351"/>
      <c r="D42" s="350"/>
      <c r="E42" s="350"/>
      <c r="F42" s="350"/>
      <c r="G42" s="350"/>
      <c r="H42" s="350"/>
      <c r="I42" s="350"/>
      <c r="J42" s="350"/>
      <c r="K42" s="352"/>
      <c r="L42" s="352"/>
      <c r="M42" s="349"/>
      <c r="N42" s="353"/>
      <c r="O42" s="354"/>
    </row>
    <row r="43" spans="1:15">
      <c r="A43" s="343"/>
      <c r="B43" s="344"/>
      <c r="C43" s="345"/>
      <c r="D43" s="344"/>
      <c r="E43" s="344"/>
      <c r="F43" s="344"/>
      <c r="G43" s="344"/>
      <c r="H43" s="344"/>
      <c r="I43" s="344"/>
      <c r="J43" s="344"/>
      <c r="K43" s="346"/>
      <c r="L43" s="346"/>
      <c r="M43" s="343"/>
      <c r="N43" s="347"/>
      <c r="O43" s="348"/>
    </row>
    <row r="44" spans="1:15">
      <c r="A44" s="349"/>
      <c r="B44" s="350"/>
      <c r="C44" s="351"/>
      <c r="D44" s="350"/>
      <c r="E44" s="350"/>
      <c r="F44" s="350"/>
      <c r="G44" s="350"/>
      <c r="H44" s="350"/>
      <c r="I44" s="350"/>
      <c r="J44" s="350"/>
      <c r="K44" s="352"/>
      <c r="L44" s="352"/>
      <c r="M44" s="349"/>
      <c r="N44" s="353"/>
      <c r="O44" s="354"/>
    </row>
    <row r="45" spans="1:15">
      <c r="A45" s="343"/>
      <c r="B45" s="344"/>
      <c r="C45" s="345"/>
      <c r="D45" s="344"/>
      <c r="E45" s="344"/>
      <c r="F45" s="344"/>
      <c r="G45" s="344"/>
      <c r="H45" s="344"/>
      <c r="I45" s="344"/>
      <c r="J45" s="344"/>
      <c r="K45" s="346"/>
      <c r="L45" s="346"/>
      <c r="M45" s="343"/>
      <c r="N45" s="347"/>
      <c r="O45" s="348"/>
    </row>
    <row r="46" spans="1:15">
      <c r="A46" s="349"/>
      <c r="B46" s="350"/>
      <c r="C46" s="351"/>
      <c r="D46" s="350"/>
      <c r="E46" s="350"/>
      <c r="F46" s="350"/>
      <c r="G46" s="350"/>
      <c r="H46" s="350"/>
      <c r="I46" s="350"/>
      <c r="J46" s="350"/>
      <c r="K46" s="352"/>
      <c r="L46" s="352"/>
      <c r="M46" s="349"/>
      <c r="N46" s="353"/>
      <c r="O46" s="354"/>
    </row>
    <row r="47" spans="1:15">
      <c r="A47" s="343"/>
      <c r="B47" s="344"/>
      <c r="C47" s="345"/>
      <c r="D47" s="344"/>
      <c r="E47" s="344"/>
      <c r="F47" s="344"/>
      <c r="G47" s="344"/>
      <c r="H47" s="344"/>
      <c r="I47" s="344"/>
      <c r="J47" s="344"/>
      <c r="K47" s="346"/>
      <c r="L47" s="346"/>
      <c r="M47" s="343"/>
      <c r="N47" s="347"/>
      <c r="O47" s="348"/>
    </row>
    <row r="48" spans="1:15">
      <c r="A48" s="349"/>
      <c r="B48" s="350"/>
      <c r="C48" s="351"/>
      <c r="D48" s="350"/>
      <c r="E48" s="350"/>
      <c r="F48" s="350"/>
      <c r="G48" s="350"/>
      <c r="H48" s="350"/>
      <c r="I48" s="350"/>
      <c r="J48" s="350"/>
      <c r="K48" s="352"/>
      <c r="L48" s="352"/>
      <c r="M48" s="349"/>
      <c r="N48" s="353"/>
      <c r="O48" s="354"/>
    </row>
    <row r="49" spans="1:15">
      <c r="A49" s="343"/>
      <c r="B49" s="344"/>
      <c r="C49" s="345"/>
      <c r="D49" s="344"/>
      <c r="E49" s="344"/>
      <c r="F49" s="344"/>
      <c r="G49" s="344"/>
      <c r="H49" s="344"/>
      <c r="I49" s="344"/>
      <c r="J49" s="344"/>
      <c r="K49" s="346"/>
      <c r="L49" s="346"/>
      <c r="M49" s="343"/>
      <c r="N49" s="347"/>
      <c r="O49" s="348"/>
    </row>
    <row r="50" spans="1:15">
      <c r="A50" s="349"/>
      <c r="B50" s="350"/>
      <c r="C50" s="351"/>
      <c r="D50" s="350"/>
      <c r="E50" s="350"/>
      <c r="F50" s="350"/>
      <c r="G50" s="350"/>
      <c r="H50" s="350"/>
      <c r="I50" s="350"/>
      <c r="J50" s="350"/>
      <c r="K50" s="352"/>
      <c r="L50" s="352"/>
      <c r="M50" s="349"/>
      <c r="N50" s="353"/>
      <c r="O50" s="354"/>
    </row>
    <row r="51" spans="1:15">
      <c r="A51" s="343"/>
      <c r="B51" s="344"/>
      <c r="C51" s="345"/>
      <c r="D51" s="344"/>
      <c r="E51" s="344"/>
      <c r="F51" s="344"/>
      <c r="G51" s="344"/>
      <c r="H51" s="344"/>
      <c r="I51" s="344"/>
      <c r="J51" s="344"/>
      <c r="K51" s="346"/>
      <c r="L51" s="346"/>
      <c r="M51" s="343"/>
      <c r="N51" s="347"/>
      <c r="O51" s="348"/>
    </row>
    <row r="52" spans="1:15">
      <c r="A52" s="349"/>
      <c r="B52" s="350"/>
      <c r="C52" s="351"/>
      <c r="D52" s="350"/>
      <c r="E52" s="350"/>
      <c r="F52" s="350"/>
      <c r="G52" s="350"/>
      <c r="H52" s="350"/>
      <c r="I52" s="350"/>
      <c r="J52" s="350"/>
      <c r="K52" s="352"/>
      <c r="L52" s="352"/>
      <c r="M52" s="349"/>
      <c r="N52" s="353"/>
      <c r="O52" s="354"/>
    </row>
    <row r="53" spans="1:15">
      <c r="A53" s="343"/>
      <c r="B53" s="344"/>
      <c r="C53" s="345"/>
      <c r="D53" s="344"/>
      <c r="E53" s="344"/>
      <c r="F53" s="344"/>
      <c r="G53" s="344"/>
      <c r="H53" s="344"/>
      <c r="I53" s="344"/>
      <c r="J53" s="344"/>
      <c r="K53" s="346"/>
      <c r="L53" s="346"/>
      <c r="M53" s="343"/>
      <c r="N53" s="347"/>
      <c r="O53" s="348"/>
    </row>
    <row r="54" spans="1:15">
      <c r="A54" s="349"/>
      <c r="B54" s="350"/>
      <c r="C54" s="351"/>
      <c r="D54" s="350"/>
      <c r="E54" s="350"/>
      <c r="F54" s="350"/>
      <c r="G54" s="350"/>
      <c r="H54" s="350"/>
      <c r="I54" s="350"/>
      <c r="J54" s="350"/>
      <c r="K54" s="352"/>
      <c r="L54" s="352"/>
      <c r="M54" s="349"/>
      <c r="N54" s="353"/>
      <c r="O54" s="354"/>
    </row>
    <row r="55" spans="1:15">
      <c r="A55" s="343"/>
      <c r="B55" s="344"/>
      <c r="C55" s="345"/>
      <c r="D55" s="344"/>
      <c r="E55" s="344"/>
      <c r="F55" s="344"/>
      <c r="G55" s="344"/>
      <c r="H55" s="344"/>
      <c r="I55" s="344"/>
      <c r="J55" s="344"/>
      <c r="K55" s="346"/>
      <c r="L55" s="346"/>
      <c r="M55" s="343"/>
      <c r="N55" s="347"/>
      <c r="O55" s="348"/>
    </row>
    <row r="56" spans="1:15">
      <c r="A56" s="349"/>
      <c r="B56" s="350"/>
      <c r="C56" s="351"/>
      <c r="D56" s="350"/>
      <c r="E56" s="350"/>
      <c r="F56" s="350"/>
      <c r="G56" s="350"/>
      <c r="H56" s="350"/>
      <c r="I56" s="350"/>
      <c r="J56" s="350"/>
      <c r="K56" s="352"/>
      <c r="L56" s="352"/>
      <c r="M56" s="349"/>
      <c r="N56" s="353"/>
      <c r="O56" s="354"/>
    </row>
    <row r="57" spans="1:15">
      <c r="A57" s="343"/>
      <c r="B57" s="344"/>
      <c r="C57" s="345"/>
      <c r="D57" s="344"/>
      <c r="E57" s="344"/>
      <c r="F57" s="344"/>
      <c r="G57" s="344"/>
      <c r="H57" s="344"/>
      <c r="I57" s="344"/>
      <c r="J57" s="344"/>
      <c r="K57" s="346"/>
      <c r="L57" s="346"/>
      <c r="M57" s="343"/>
      <c r="N57" s="347"/>
      <c r="O57" s="348"/>
    </row>
    <row r="58" spans="1:15">
      <c r="A58" s="349"/>
      <c r="B58" s="350"/>
      <c r="C58" s="351"/>
      <c r="D58" s="350"/>
      <c r="E58" s="350"/>
      <c r="F58" s="350"/>
      <c r="G58" s="350"/>
      <c r="H58" s="350"/>
      <c r="I58" s="350"/>
      <c r="J58" s="350"/>
      <c r="K58" s="352"/>
      <c r="L58" s="352"/>
      <c r="M58" s="349"/>
      <c r="N58" s="353"/>
      <c r="O58" s="354"/>
    </row>
    <row r="59" spans="1:15">
      <c r="A59" s="343"/>
      <c r="B59" s="344"/>
      <c r="C59" s="345"/>
      <c r="D59" s="344"/>
      <c r="E59" s="344"/>
      <c r="F59" s="344"/>
      <c r="G59" s="344"/>
      <c r="H59" s="344"/>
      <c r="I59" s="344"/>
      <c r="J59" s="344"/>
      <c r="K59" s="346"/>
      <c r="L59" s="346"/>
      <c r="M59" s="343"/>
      <c r="N59" s="347"/>
      <c r="O59" s="348"/>
    </row>
    <row r="60" spans="1:15">
      <c r="A60" s="349"/>
      <c r="B60" s="350"/>
      <c r="C60" s="351"/>
      <c r="D60" s="350"/>
      <c r="E60" s="350"/>
      <c r="F60" s="350"/>
      <c r="G60" s="350"/>
      <c r="H60" s="350"/>
      <c r="I60" s="350"/>
      <c r="J60" s="350"/>
      <c r="K60" s="352"/>
      <c r="L60" s="352"/>
      <c r="M60" s="349"/>
      <c r="N60" s="353"/>
      <c r="O60" s="354"/>
    </row>
    <row r="61" spans="1:15">
      <c r="A61" s="343"/>
      <c r="B61" s="344"/>
      <c r="C61" s="345"/>
      <c r="D61" s="344"/>
      <c r="E61" s="344"/>
      <c r="F61" s="344"/>
      <c r="G61" s="344"/>
      <c r="H61" s="344"/>
      <c r="I61" s="344"/>
      <c r="J61" s="344"/>
      <c r="K61" s="346"/>
      <c r="L61" s="346"/>
      <c r="M61" s="343"/>
      <c r="N61" s="347"/>
      <c r="O61" s="348"/>
    </row>
    <row r="62" spans="1:15">
      <c r="A62" s="349"/>
      <c r="B62" s="350"/>
      <c r="C62" s="351"/>
      <c r="D62" s="350"/>
      <c r="E62" s="350"/>
      <c r="F62" s="350"/>
      <c r="G62" s="350"/>
      <c r="H62" s="350"/>
      <c r="I62" s="350"/>
      <c r="J62" s="350"/>
      <c r="K62" s="352"/>
      <c r="L62" s="352"/>
      <c r="M62" s="349"/>
      <c r="N62" s="353"/>
      <c r="O62" s="354"/>
    </row>
    <row r="63" spans="1:15">
      <c r="A63" s="343"/>
      <c r="B63" s="344"/>
      <c r="C63" s="345"/>
      <c r="D63" s="344"/>
      <c r="E63" s="344"/>
      <c r="F63" s="344"/>
      <c r="G63" s="344"/>
      <c r="H63" s="344"/>
      <c r="I63" s="344"/>
      <c r="J63" s="344"/>
      <c r="K63" s="346"/>
      <c r="L63" s="346"/>
      <c r="M63" s="343"/>
      <c r="N63" s="347"/>
      <c r="O63" s="348"/>
    </row>
    <row r="64" spans="1:15">
      <c r="A64" s="349"/>
      <c r="B64" s="350"/>
      <c r="C64" s="351"/>
      <c r="D64" s="350"/>
      <c r="E64" s="350"/>
      <c r="F64" s="350"/>
      <c r="G64" s="350"/>
      <c r="H64" s="350"/>
      <c r="I64" s="350"/>
      <c r="J64" s="350"/>
      <c r="K64" s="352"/>
      <c r="L64" s="352"/>
      <c r="M64" s="349"/>
      <c r="N64" s="353"/>
      <c r="O64" s="354"/>
    </row>
    <row r="65" spans="1:15">
      <c r="A65" s="343"/>
      <c r="B65" s="344"/>
      <c r="C65" s="345"/>
      <c r="D65" s="344"/>
      <c r="E65" s="344"/>
      <c r="F65" s="344"/>
      <c r="G65" s="344"/>
      <c r="H65" s="344"/>
      <c r="I65" s="344"/>
      <c r="J65" s="344"/>
      <c r="K65" s="346"/>
      <c r="L65" s="346"/>
      <c r="M65" s="343"/>
      <c r="N65" s="347"/>
      <c r="O65" s="348"/>
    </row>
    <row r="66" spans="1:15">
      <c r="A66" s="349"/>
      <c r="B66" s="350"/>
      <c r="C66" s="351"/>
      <c r="D66" s="350"/>
      <c r="E66" s="350"/>
      <c r="F66" s="350"/>
      <c r="G66" s="350"/>
      <c r="H66" s="350"/>
      <c r="I66" s="350"/>
      <c r="J66" s="350"/>
      <c r="K66" s="352"/>
      <c r="L66" s="352"/>
      <c r="M66" s="349"/>
      <c r="N66" s="353"/>
      <c r="O66" s="354"/>
    </row>
    <row r="67" spans="1:15">
      <c r="A67" s="343"/>
      <c r="B67" s="344"/>
      <c r="C67" s="345"/>
      <c r="D67" s="344"/>
      <c r="E67" s="344"/>
      <c r="F67" s="344"/>
      <c r="G67" s="344"/>
      <c r="H67" s="344"/>
      <c r="I67" s="344"/>
      <c r="J67" s="344"/>
      <c r="K67" s="346"/>
      <c r="L67" s="346"/>
      <c r="M67" s="343"/>
      <c r="N67" s="347"/>
      <c r="O67" s="348"/>
    </row>
    <row r="68" spans="1:15">
      <c r="A68" s="349"/>
      <c r="B68" s="350"/>
      <c r="C68" s="351"/>
      <c r="D68" s="350"/>
      <c r="E68" s="350"/>
      <c r="F68" s="350"/>
      <c r="G68" s="350"/>
      <c r="H68" s="350"/>
      <c r="I68" s="350"/>
      <c r="J68" s="350"/>
      <c r="K68" s="352"/>
      <c r="L68" s="352"/>
      <c r="M68" s="349"/>
      <c r="N68" s="353"/>
      <c r="O68" s="354"/>
    </row>
    <row r="69" spans="1:15">
      <c r="A69" s="343"/>
      <c r="B69" s="344"/>
      <c r="C69" s="345"/>
      <c r="D69" s="344"/>
      <c r="E69" s="344"/>
      <c r="F69" s="344"/>
      <c r="G69" s="344"/>
      <c r="H69" s="344"/>
      <c r="I69" s="344"/>
      <c r="J69" s="344"/>
      <c r="K69" s="346"/>
      <c r="L69" s="346"/>
      <c r="M69" s="343"/>
      <c r="N69" s="347"/>
      <c r="O69" s="348"/>
    </row>
    <row r="70" spans="1:15">
      <c r="A70" s="349"/>
      <c r="B70" s="350"/>
      <c r="C70" s="351"/>
      <c r="D70" s="350"/>
      <c r="E70" s="350"/>
      <c r="F70" s="350"/>
      <c r="G70" s="350"/>
      <c r="H70" s="350"/>
      <c r="I70" s="350"/>
      <c r="J70" s="350"/>
      <c r="K70" s="352"/>
      <c r="L70" s="352"/>
      <c r="M70" s="349"/>
      <c r="N70" s="353"/>
      <c r="O70" s="354"/>
    </row>
    <row r="71" spans="1:15">
      <c r="A71" s="343"/>
      <c r="B71" s="344"/>
      <c r="C71" s="345"/>
      <c r="D71" s="344"/>
      <c r="E71" s="344"/>
      <c r="F71" s="344"/>
      <c r="G71" s="344"/>
      <c r="H71" s="344"/>
      <c r="I71" s="344"/>
      <c r="J71" s="344"/>
      <c r="K71" s="346"/>
      <c r="L71" s="346"/>
      <c r="M71" s="343"/>
      <c r="N71" s="347"/>
      <c r="O71" s="348"/>
    </row>
    <row r="72" spans="1:15">
      <c r="A72" s="349"/>
      <c r="B72" s="350"/>
      <c r="C72" s="351"/>
      <c r="D72" s="350"/>
      <c r="E72" s="350"/>
      <c r="F72" s="350"/>
      <c r="G72" s="350"/>
      <c r="H72" s="350"/>
      <c r="I72" s="350"/>
      <c r="J72" s="350"/>
      <c r="K72" s="352"/>
      <c r="L72" s="352"/>
      <c r="M72" s="349"/>
      <c r="N72" s="353"/>
      <c r="O72" s="354"/>
    </row>
    <row r="73" spans="1:15">
      <c r="A73" s="343"/>
      <c r="B73" s="344"/>
      <c r="C73" s="345"/>
      <c r="D73" s="344"/>
      <c r="E73" s="344"/>
      <c r="F73" s="344"/>
      <c r="G73" s="344"/>
      <c r="H73" s="344"/>
      <c r="I73" s="344"/>
      <c r="J73" s="344"/>
      <c r="K73" s="346"/>
      <c r="L73" s="346"/>
      <c r="M73" s="343"/>
      <c r="N73" s="347"/>
      <c r="O73" s="348"/>
    </row>
    <row r="74" spans="1:15">
      <c r="A74" s="349"/>
      <c r="B74" s="350"/>
      <c r="C74" s="351"/>
      <c r="D74" s="350"/>
      <c r="E74" s="350"/>
      <c r="F74" s="350"/>
      <c r="G74" s="350"/>
      <c r="H74" s="350"/>
      <c r="I74" s="350"/>
      <c r="J74" s="350"/>
      <c r="K74" s="352"/>
      <c r="L74" s="352"/>
      <c r="M74" s="349"/>
      <c r="N74" s="353"/>
      <c r="O74" s="354"/>
    </row>
    <row r="75" spans="1:15">
      <c r="A75" s="343"/>
      <c r="B75" s="344"/>
      <c r="C75" s="345"/>
      <c r="D75" s="344"/>
      <c r="E75" s="344"/>
      <c r="F75" s="344"/>
      <c r="G75" s="344"/>
      <c r="H75" s="344"/>
      <c r="I75" s="344"/>
      <c r="J75" s="344"/>
      <c r="K75" s="346"/>
      <c r="L75" s="346"/>
      <c r="M75" s="343"/>
      <c r="N75" s="347"/>
      <c r="O75" s="348"/>
    </row>
    <row r="76" spans="1:15">
      <c r="A76" s="349"/>
      <c r="B76" s="350"/>
      <c r="C76" s="351"/>
      <c r="D76" s="350"/>
      <c r="E76" s="350"/>
      <c r="F76" s="350"/>
      <c r="G76" s="350"/>
      <c r="H76" s="350"/>
      <c r="I76" s="350"/>
      <c r="J76" s="350"/>
      <c r="K76" s="352"/>
      <c r="L76" s="352"/>
      <c r="M76" s="349"/>
      <c r="N76" s="353"/>
      <c r="O76" s="354"/>
    </row>
    <row r="77" spans="1:15">
      <c r="A77" s="343"/>
      <c r="B77" s="344"/>
      <c r="C77" s="345"/>
      <c r="D77" s="344"/>
      <c r="E77" s="344"/>
      <c r="F77" s="344"/>
      <c r="G77" s="344"/>
      <c r="H77" s="344"/>
      <c r="I77" s="344"/>
      <c r="J77" s="344"/>
      <c r="K77" s="346"/>
      <c r="L77" s="346"/>
      <c r="M77" s="343"/>
      <c r="N77" s="347"/>
      <c r="O77" s="348"/>
    </row>
    <row r="78" spans="1:15">
      <c r="A78" s="349"/>
      <c r="B78" s="350"/>
      <c r="C78" s="351"/>
      <c r="D78" s="350"/>
      <c r="E78" s="350"/>
      <c r="F78" s="350"/>
      <c r="G78" s="350"/>
      <c r="H78" s="350"/>
      <c r="I78" s="350"/>
      <c r="J78" s="350"/>
      <c r="K78" s="352"/>
      <c r="L78" s="352"/>
      <c r="M78" s="349"/>
      <c r="N78" s="353"/>
      <c r="O78" s="354"/>
    </row>
    <row r="79" spans="1:15">
      <c r="A79" s="343"/>
      <c r="B79" s="344"/>
      <c r="C79" s="345"/>
      <c r="D79" s="344"/>
      <c r="E79" s="344"/>
      <c r="F79" s="344"/>
      <c r="G79" s="344"/>
      <c r="H79" s="344"/>
      <c r="I79" s="344"/>
      <c r="J79" s="344"/>
      <c r="K79" s="346"/>
      <c r="L79" s="346"/>
      <c r="M79" s="343"/>
      <c r="N79" s="347"/>
      <c r="O79" s="348"/>
    </row>
    <row r="80" spans="1:15">
      <c r="A80" s="349"/>
      <c r="B80" s="350"/>
      <c r="C80" s="351"/>
      <c r="D80" s="350"/>
      <c r="E80" s="350"/>
      <c r="F80" s="350"/>
      <c r="G80" s="350"/>
      <c r="H80" s="350"/>
      <c r="I80" s="350"/>
      <c r="J80" s="350"/>
      <c r="K80" s="352"/>
      <c r="L80" s="352"/>
      <c r="M80" s="349"/>
      <c r="N80" s="353"/>
      <c r="O80" s="354"/>
    </row>
    <row r="81" spans="1:15">
      <c r="A81" s="343"/>
      <c r="B81" s="344"/>
      <c r="C81" s="345"/>
      <c r="D81" s="344"/>
      <c r="E81" s="344"/>
      <c r="F81" s="344"/>
      <c r="G81" s="344"/>
      <c r="H81" s="344"/>
      <c r="I81" s="344"/>
      <c r="J81" s="344"/>
      <c r="K81" s="346"/>
      <c r="L81" s="346"/>
      <c r="M81" s="343"/>
      <c r="N81" s="347"/>
      <c r="O81" s="348"/>
    </row>
    <row r="82" spans="1:15">
      <c r="A82" s="349"/>
      <c r="B82" s="350"/>
      <c r="C82" s="351"/>
      <c r="D82" s="350"/>
      <c r="E82" s="350"/>
      <c r="F82" s="350"/>
      <c r="G82" s="350"/>
      <c r="H82" s="350"/>
      <c r="I82" s="350"/>
      <c r="J82" s="350"/>
      <c r="K82" s="352"/>
      <c r="L82" s="352"/>
      <c r="M82" s="349"/>
      <c r="N82" s="353"/>
      <c r="O82" s="354"/>
    </row>
    <row r="83" spans="1:15">
      <c r="A83" s="343"/>
      <c r="B83" s="344"/>
      <c r="C83" s="345"/>
      <c r="D83" s="344"/>
      <c r="E83" s="344"/>
      <c r="F83" s="344"/>
      <c r="G83" s="344"/>
      <c r="H83" s="344"/>
      <c r="I83" s="344"/>
      <c r="J83" s="344"/>
      <c r="K83" s="346"/>
      <c r="L83" s="346"/>
      <c r="M83" s="343"/>
      <c r="N83" s="347"/>
      <c r="O83" s="348"/>
    </row>
    <row r="84" spans="1:15">
      <c r="A84" s="349"/>
      <c r="B84" s="350"/>
      <c r="C84" s="351"/>
      <c r="D84" s="350"/>
      <c r="E84" s="350"/>
      <c r="F84" s="350"/>
      <c r="G84" s="350"/>
      <c r="H84" s="350"/>
      <c r="I84" s="350"/>
      <c r="J84" s="350"/>
      <c r="K84" s="352"/>
      <c r="L84" s="352"/>
      <c r="M84" s="349"/>
      <c r="N84" s="353"/>
      <c r="O84" s="354"/>
    </row>
    <row r="85" spans="1:15">
      <c r="A85" s="343"/>
      <c r="B85" s="344"/>
      <c r="C85" s="345"/>
      <c r="D85" s="344"/>
      <c r="E85" s="344"/>
      <c r="F85" s="344"/>
      <c r="G85" s="344"/>
      <c r="H85" s="344"/>
      <c r="I85" s="344"/>
      <c r="J85" s="344"/>
      <c r="K85" s="346"/>
      <c r="L85" s="346"/>
      <c r="M85" s="343"/>
      <c r="N85" s="347"/>
      <c r="O85" s="348"/>
    </row>
    <row r="86" spans="1:15">
      <c r="A86" s="349"/>
      <c r="B86" s="350"/>
      <c r="C86" s="351"/>
      <c r="D86" s="350"/>
      <c r="E86" s="350"/>
      <c r="F86" s="350"/>
      <c r="G86" s="350"/>
      <c r="H86" s="350"/>
      <c r="I86" s="350"/>
      <c r="J86" s="350"/>
      <c r="K86" s="352"/>
      <c r="L86" s="352"/>
      <c r="M86" s="349"/>
      <c r="N86" s="353"/>
      <c r="O86" s="354"/>
    </row>
    <row r="87" spans="1:15">
      <c r="A87" s="343"/>
      <c r="B87" s="344"/>
      <c r="C87" s="345"/>
      <c r="D87" s="344"/>
      <c r="E87" s="344"/>
      <c r="F87" s="344"/>
      <c r="G87" s="344"/>
      <c r="H87" s="344"/>
      <c r="I87" s="344"/>
      <c r="J87" s="344"/>
      <c r="K87" s="346"/>
      <c r="L87" s="346"/>
      <c r="M87" s="343"/>
      <c r="N87" s="347"/>
      <c r="O87" s="348"/>
    </row>
    <row r="88" spans="1:15">
      <c r="A88" s="349"/>
      <c r="B88" s="350"/>
      <c r="C88" s="351"/>
      <c r="D88" s="350"/>
      <c r="E88" s="350"/>
      <c r="F88" s="350"/>
      <c r="G88" s="350"/>
      <c r="H88" s="350"/>
      <c r="I88" s="350"/>
      <c r="J88" s="350"/>
      <c r="K88" s="352"/>
      <c r="L88" s="352"/>
      <c r="M88" s="349"/>
      <c r="N88" s="353"/>
      <c r="O88" s="354"/>
    </row>
    <row r="89" spans="1:15">
      <c r="A89" s="343"/>
      <c r="B89" s="344"/>
      <c r="C89" s="345"/>
      <c r="D89" s="344"/>
      <c r="E89" s="344"/>
      <c r="F89" s="344"/>
      <c r="G89" s="344"/>
      <c r="H89" s="344"/>
      <c r="I89" s="344"/>
      <c r="J89" s="344"/>
      <c r="K89" s="346"/>
      <c r="L89" s="346"/>
      <c r="M89" s="343"/>
      <c r="N89" s="347"/>
      <c r="O89" s="348"/>
    </row>
    <row r="90" spans="1:15">
      <c r="A90" s="349"/>
      <c r="B90" s="350"/>
      <c r="C90" s="351"/>
      <c r="D90" s="350"/>
      <c r="E90" s="350"/>
      <c r="F90" s="350"/>
      <c r="G90" s="350"/>
      <c r="H90" s="350"/>
      <c r="I90" s="350"/>
      <c r="J90" s="350"/>
      <c r="K90" s="352"/>
      <c r="L90" s="352"/>
      <c r="M90" s="349"/>
      <c r="N90" s="353"/>
      <c r="O90" s="354"/>
    </row>
    <row r="91" spans="1:15">
      <c r="A91" s="343"/>
      <c r="B91" s="344"/>
      <c r="C91" s="345"/>
      <c r="D91" s="344"/>
      <c r="E91" s="344"/>
      <c r="F91" s="344"/>
      <c r="G91" s="344"/>
      <c r="H91" s="344"/>
      <c r="I91" s="344"/>
      <c r="J91" s="344"/>
      <c r="K91" s="346"/>
      <c r="L91" s="346"/>
      <c r="M91" s="343"/>
      <c r="N91" s="347"/>
      <c r="O91" s="348"/>
    </row>
    <row r="92" spans="1:15">
      <c r="A92" s="349"/>
      <c r="B92" s="350"/>
      <c r="C92" s="351"/>
      <c r="D92" s="350"/>
      <c r="E92" s="350"/>
      <c r="F92" s="350"/>
      <c r="G92" s="350"/>
      <c r="H92" s="350"/>
      <c r="I92" s="350"/>
      <c r="J92" s="350"/>
      <c r="K92" s="352"/>
      <c r="L92" s="352"/>
      <c r="M92" s="349"/>
      <c r="N92" s="353"/>
      <c r="O92" s="354"/>
    </row>
    <row r="93" spans="1:15">
      <c r="A93" s="343"/>
      <c r="B93" s="344"/>
      <c r="C93" s="345"/>
      <c r="D93" s="344"/>
      <c r="E93" s="344"/>
      <c r="F93" s="344"/>
      <c r="G93" s="344"/>
      <c r="H93" s="344"/>
      <c r="I93" s="344"/>
      <c r="J93" s="344"/>
      <c r="K93" s="346"/>
      <c r="L93" s="346"/>
      <c r="M93" s="343"/>
      <c r="N93" s="347"/>
      <c r="O93" s="348"/>
    </row>
    <row r="94" spans="1:15">
      <c r="A94" s="349"/>
      <c r="B94" s="350"/>
      <c r="C94" s="351"/>
      <c r="D94" s="350"/>
      <c r="E94" s="350"/>
      <c r="F94" s="350"/>
      <c r="G94" s="350"/>
      <c r="H94" s="350"/>
      <c r="I94" s="350"/>
      <c r="J94" s="350"/>
      <c r="K94" s="352"/>
      <c r="L94" s="352"/>
      <c r="M94" s="349"/>
      <c r="N94" s="353"/>
      <c r="O94" s="354"/>
    </row>
    <row r="95" spans="1:15">
      <c r="A95" s="343"/>
      <c r="B95" s="344"/>
      <c r="C95" s="345"/>
      <c r="D95" s="344"/>
      <c r="E95" s="344"/>
      <c r="F95" s="344"/>
      <c r="G95" s="344"/>
      <c r="H95" s="344"/>
      <c r="I95" s="344"/>
      <c r="J95" s="344"/>
      <c r="K95" s="346"/>
      <c r="L95" s="346"/>
      <c r="M95" s="343"/>
      <c r="N95" s="347"/>
      <c r="O95" s="348"/>
    </row>
    <row r="96" spans="1:15">
      <c r="A96" s="349"/>
      <c r="B96" s="350"/>
      <c r="C96" s="351"/>
      <c r="D96" s="350"/>
      <c r="E96" s="350"/>
      <c r="F96" s="350"/>
      <c r="G96" s="350"/>
      <c r="H96" s="350"/>
      <c r="I96" s="350"/>
      <c r="J96" s="350"/>
      <c r="K96" s="352"/>
      <c r="L96" s="352"/>
      <c r="M96" s="349"/>
      <c r="N96" s="353"/>
      <c r="O96" s="354"/>
    </row>
    <row r="97" spans="1:15">
      <c r="A97" s="343"/>
      <c r="B97" s="344"/>
      <c r="C97" s="345"/>
      <c r="D97" s="344"/>
      <c r="E97" s="344"/>
      <c r="F97" s="344"/>
      <c r="G97" s="344"/>
      <c r="H97" s="344"/>
      <c r="I97" s="344"/>
      <c r="J97" s="344"/>
      <c r="K97" s="346"/>
      <c r="L97" s="346"/>
      <c r="M97" s="343"/>
      <c r="N97" s="347"/>
      <c r="O97" s="348"/>
    </row>
    <row r="98" spans="1:15">
      <c r="A98" s="349"/>
      <c r="B98" s="350"/>
      <c r="C98" s="351"/>
      <c r="D98" s="350"/>
      <c r="E98" s="350"/>
      <c r="F98" s="350"/>
      <c r="G98" s="350"/>
      <c r="H98" s="350"/>
      <c r="I98" s="350"/>
      <c r="J98" s="350"/>
      <c r="K98" s="352"/>
      <c r="L98" s="352"/>
      <c r="M98" s="349"/>
      <c r="N98" s="353"/>
      <c r="O98" s="354"/>
    </row>
    <row r="99" spans="1:15">
      <c r="A99" s="343"/>
      <c r="B99" s="344"/>
      <c r="C99" s="345"/>
      <c r="D99" s="344"/>
      <c r="E99" s="344"/>
      <c r="F99" s="344"/>
      <c r="G99" s="344"/>
      <c r="H99" s="344"/>
      <c r="I99" s="344"/>
      <c r="J99" s="344"/>
      <c r="K99" s="346"/>
      <c r="L99" s="346"/>
      <c r="M99" s="343"/>
      <c r="N99" s="347"/>
      <c r="O99" s="348"/>
    </row>
    <row r="100" spans="1:15">
      <c r="A100" s="349"/>
      <c r="B100" s="350"/>
      <c r="C100" s="351"/>
      <c r="D100" s="350"/>
      <c r="E100" s="350"/>
      <c r="F100" s="350"/>
      <c r="G100" s="350"/>
      <c r="H100" s="350"/>
      <c r="I100" s="350"/>
      <c r="J100" s="350"/>
      <c r="K100" s="352"/>
      <c r="L100" s="352"/>
      <c r="M100" s="349"/>
      <c r="N100" s="353"/>
      <c r="O100" s="354"/>
    </row>
    <row r="101" spans="1:15">
      <c r="A101" s="343"/>
      <c r="B101" s="344"/>
      <c r="C101" s="345"/>
      <c r="D101" s="344"/>
      <c r="E101" s="344"/>
      <c r="F101" s="344"/>
      <c r="G101" s="344"/>
      <c r="H101" s="344"/>
      <c r="I101" s="344"/>
      <c r="J101" s="344"/>
      <c r="K101" s="346"/>
      <c r="L101" s="346"/>
      <c r="M101" s="343"/>
      <c r="N101" s="347"/>
      <c r="O101" s="348"/>
    </row>
    <row r="102" spans="1:15">
      <c r="A102" s="349"/>
      <c r="B102" s="350"/>
      <c r="C102" s="351"/>
      <c r="D102" s="350"/>
      <c r="E102" s="350"/>
      <c r="F102" s="350"/>
      <c r="G102" s="350"/>
      <c r="H102" s="350"/>
      <c r="I102" s="350"/>
      <c r="J102" s="350"/>
      <c r="K102" s="352"/>
      <c r="L102" s="352"/>
      <c r="M102" s="349"/>
      <c r="N102" s="353"/>
      <c r="O102" s="354"/>
    </row>
    <row r="103" spans="1:15">
      <c r="A103" s="343"/>
      <c r="B103" s="344"/>
      <c r="C103" s="345"/>
      <c r="D103" s="344"/>
      <c r="E103" s="344"/>
      <c r="F103" s="344"/>
      <c r="G103" s="344"/>
      <c r="H103" s="344"/>
      <c r="I103" s="344"/>
      <c r="J103" s="344"/>
      <c r="K103" s="346"/>
      <c r="L103" s="346"/>
      <c r="M103" s="343"/>
      <c r="N103" s="347"/>
      <c r="O103" s="348"/>
    </row>
    <row r="104" spans="1:15">
      <c r="A104" s="349"/>
      <c r="B104" s="350"/>
      <c r="C104" s="351"/>
      <c r="D104" s="350"/>
      <c r="E104" s="350"/>
      <c r="F104" s="350"/>
      <c r="G104" s="350"/>
      <c r="H104" s="350"/>
      <c r="I104" s="350"/>
      <c r="J104" s="350"/>
      <c r="K104" s="352"/>
      <c r="L104" s="352"/>
      <c r="M104" s="349"/>
      <c r="N104" s="353"/>
      <c r="O104" s="354"/>
    </row>
    <row r="105" spans="1:15">
      <c r="A105" s="343"/>
      <c r="B105" s="344"/>
      <c r="C105" s="345"/>
      <c r="D105" s="344"/>
      <c r="E105" s="344"/>
      <c r="F105" s="344"/>
      <c r="G105" s="344"/>
      <c r="H105" s="344"/>
      <c r="I105" s="344"/>
      <c r="J105" s="344"/>
      <c r="K105" s="346"/>
      <c r="L105" s="346"/>
      <c r="M105" s="343"/>
      <c r="N105" s="347"/>
      <c r="O105" s="348"/>
    </row>
    <row r="106" spans="1:15">
      <c r="A106" s="349"/>
      <c r="B106" s="350"/>
      <c r="C106" s="351"/>
      <c r="D106" s="350"/>
      <c r="E106" s="350"/>
      <c r="F106" s="350"/>
      <c r="G106" s="350"/>
      <c r="H106" s="350"/>
      <c r="I106" s="350"/>
      <c r="J106" s="350"/>
      <c r="K106" s="352"/>
      <c r="L106" s="352"/>
      <c r="M106" s="349"/>
      <c r="N106" s="353"/>
      <c r="O106" s="354"/>
    </row>
    <row r="107" spans="1:15">
      <c r="A107" s="343"/>
      <c r="B107" s="344"/>
      <c r="C107" s="345"/>
      <c r="D107" s="344"/>
      <c r="E107" s="344"/>
      <c r="F107" s="344"/>
      <c r="G107" s="344"/>
      <c r="H107" s="344"/>
      <c r="I107" s="344"/>
      <c r="J107" s="344"/>
      <c r="K107" s="346"/>
      <c r="L107" s="346"/>
      <c r="M107" s="343"/>
      <c r="N107" s="347"/>
      <c r="O107" s="348"/>
    </row>
    <row r="108" spans="1:15">
      <c r="A108" s="349"/>
      <c r="B108" s="350"/>
      <c r="C108" s="351"/>
      <c r="D108" s="350"/>
      <c r="E108" s="350"/>
      <c r="F108" s="350"/>
      <c r="G108" s="350"/>
      <c r="H108" s="350"/>
      <c r="I108" s="350"/>
      <c r="J108" s="350"/>
      <c r="K108" s="352"/>
      <c r="L108" s="352"/>
      <c r="M108" s="349"/>
      <c r="N108" s="353"/>
      <c r="O108" s="354"/>
    </row>
    <row r="109" spans="1:15">
      <c r="A109" s="343"/>
      <c r="B109" s="344"/>
      <c r="C109" s="345"/>
      <c r="D109" s="344"/>
      <c r="E109" s="344"/>
      <c r="F109" s="344"/>
      <c r="G109" s="344"/>
      <c r="H109" s="344"/>
      <c r="I109" s="344"/>
      <c r="J109" s="344"/>
      <c r="K109" s="346"/>
      <c r="L109" s="346"/>
      <c r="M109" s="343"/>
      <c r="N109" s="347"/>
      <c r="O109" s="348"/>
    </row>
    <row r="110" spans="1:15">
      <c r="A110" s="349"/>
      <c r="B110" s="350"/>
      <c r="C110" s="351"/>
      <c r="D110" s="350"/>
      <c r="E110" s="350"/>
      <c r="F110" s="350"/>
      <c r="G110" s="350"/>
      <c r="H110" s="350"/>
      <c r="I110" s="350"/>
      <c r="J110" s="350"/>
      <c r="K110" s="352"/>
      <c r="L110" s="352"/>
      <c r="M110" s="349"/>
      <c r="N110" s="353"/>
      <c r="O110" s="354"/>
    </row>
    <row r="111" spans="1:15">
      <c r="A111" s="343"/>
      <c r="B111" s="344"/>
      <c r="C111" s="345"/>
      <c r="D111" s="344"/>
      <c r="E111" s="344"/>
      <c r="F111" s="344"/>
      <c r="G111" s="344"/>
      <c r="H111" s="344"/>
      <c r="I111" s="344"/>
      <c r="J111" s="344"/>
      <c r="K111" s="346"/>
      <c r="L111" s="346"/>
      <c r="M111" s="343"/>
      <c r="N111" s="347"/>
      <c r="O111" s="348"/>
    </row>
  </sheetData>
  <autoFilter ref="A1:O26" xr:uid="{00000000-0009-0000-0000-000003000000}"/>
  <customSheetViews>
    <customSheetView guid="{2F148716-63F5-4C4D-A641-8C7332EBDD9D}" filter="1" showAutoFilter="1">
      <pageMargins left="0.511811024" right="0.511811024" top="0.78740157499999996" bottom="0.78740157499999996" header="0.31496062000000002" footer="0.31496062000000002"/>
      <autoFilter ref="A1:O26" xr:uid="{D0798849-8C5A-44EE-8254-D9F22440E68F}">
        <filterColumn colId="3">
          <filters blank="1">
            <filter val="-"/>
            <filter val="Chuva de junho"/>
            <filter val="Estiagem"/>
            <filter val="REPOSIÇÃO"/>
          </filters>
        </filterColumn>
      </autoFilter>
    </customSheetView>
  </customSheetViews>
  <hyperlinks>
    <hyperlink ref="H2" r:id="rId1" xr:uid="{00000000-0004-0000-0300-000000000000}"/>
    <hyperlink ref="H3" r:id="rId2" xr:uid="{00000000-0004-0000-0300-000001000000}"/>
    <hyperlink ref="H4" r:id="rId3" xr:uid="{00000000-0004-0000-0300-000002000000}"/>
    <hyperlink ref="H5" r:id="rId4" xr:uid="{00000000-0004-0000-0300-000003000000}"/>
    <hyperlink ref="H6" r:id="rId5" xr:uid="{00000000-0004-0000-0300-000004000000}"/>
    <hyperlink ref="H7" r:id="rId6" xr:uid="{00000000-0004-0000-0300-000005000000}"/>
    <hyperlink ref="H8" r:id="rId7" xr:uid="{00000000-0004-0000-0300-000006000000}"/>
    <hyperlink ref="H9" r:id="rId8" xr:uid="{00000000-0004-0000-0300-000007000000}"/>
    <hyperlink ref="H10" r:id="rId9" xr:uid="{00000000-0004-0000-0300-000008000000}"/>
    <hyperlink ref="H11" r:id="rId10" xr:uid="{00000000-0004-0000-0300-000009000000}"/>
    <hyperlink ref="H12" r:id="rId11" xr:uid="{00000000-0004-0000-0300-00000A000000}"/>
    <hyperlink ref="H13" r:id="rId12" xr:uid="{00000000-0004-0000-0300-00000B000000}"/>
    <hyperlink ref="H14" r:id="rId13" xr:uid="{00000000-0004-0000-0300-00000C000000}"/>
    <hyperlink ref="H15" r:id="rId14" xr:uid="{00000000-0004-0000-0300-00000D000000}"/>
    <hyperlink ref="H16" r:id="rId15" xr:uid="{00000000-0004-0000-0300-00000E000000}"/>
    <hyperlink ref="H17" r:id="rId16" xr:uid="{00000000-0004-0000-0300-00000F000000}"/>
    <hyperlink ref="H18" r:id="rId17" xr:uid="{00000000-0004-0000-0300-000010000000}"/>
    <hyperlink ref="H19" r:id="rId18" xr:uid="{00000000-0004-0000-0300-000011000000}"/>
    <hyperlink ref="H20" r:id="rId19" xr:uid="{00000000-0004-0000-0300-000012000000}"/>
    <hyperlink ref="H21" r:id="rId20" xr:uid="{00000000-0004-0000-0300-000013000000}"/>
    <hyperlink ref="H22" r:id="rId21" xr:uid="{00000000-0004-0000-0300-000014000000}"/>
    <hyperlink ref="H23" r:id="rId22" xr:uid="{00000000-0004-0000-0300-000015000000}"/>
    <hyperlink ref="H24" r:id="rId23" xr:uid="{00000000-0004-0000-0300-000016000000}"/>
    <hyperlink ref="H25" r:id="rId24" xr:uid="{00000000-0004-0000-0300-000017000000}"/>
    <hyperlink ref="H26" r:id="rId25" xr:uid="{00000000-0004-0000-0300-000018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'ESTOQUE-GERAL'!$A$2:$A$8</xm:f>
          </x14:formula1>
          <xm:sqref>I2:I111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  <pageSetUpPr fitToPage="1"/>
  </sheetPr>
  <dimension ref="A1:H8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 outlineLevelRow="1"/>
  <cols>
    <col min="1" max="1" width="24.33203125" customWidth="1"/>
    <col min="2" max="2" width="19.44140625" customWidth="1"/>
    <col min="3" max="7" width="15.109375" customWidth="1"/>
    <col min="8" max="8" width="14.44140625" customWidth="1"/>
  </cols>
  <sheetData>
    <row r="1" spans="1:8">
      <c r="A1" s="282" t="s">
        <v>1216</v>
      </c>
      <c r="B1" s="283" t="s">
        <v>1154</v>
      </c>
      <c r="C1" s="355" t="s">
        <v>34</v>
      </c>
      <c r="D1" s="356" t="s">
        <v>45</v>
      </c>
      <c r="E1" s="357" t="s">
        <v>59</v>
      </c>
      <c r="F1" s="358" t="s">
        <v>1217</v>
      </c>
      <c r="G1" s="358" t="s">
        <v>1153</v>
      </c>
      <c r="H1" s="359" t="s">
        <v>1218</v>
      </c>
    </row>
    <row r="2" spans="1:8">
      <c r="A2" s="284" t="s">
        <v>424</v>
      </c>
      <c r="B2" s="286" t="s">
        <v>1159</v>
      </c>
      <c r="C2" s="360">
        <f ca="1">SUMIF('CELOG-FL'!D:E,A2,'CELOG-FL'!E:E)</f>
        <v>71</v>
      </c>
      <c r="D2" s="361">
        <f ca="1">SUMIF('CELOG-JB'!D:E,A2,'CELOG-JB'!E:E)</f>
        <v>0</v>
      </c>
      <c r="E2" s="362">
        <f ca="1">SUMIF('CELOG-RS'!D:E,A2,'CELOG-RS'!E:E)</f>
        <v>0</v>
      </c>
      <c r="F2" s="363">
        <f t="shared" ref="F2:F8" ca="1" si="0">SUM(C2:E2)</f>
        <v>71</v>
      </c>
      <c r="G2" s="364">
        <f ca="1">SUMIF(FORNEC!D:E,A2,FORNEC!E:E)</f>
        <v>12500</v>
      </c>
      <c r="H2" s="365">
        <f t="shared" ref="H2:H8" ca="1" si="1">SUM(F2:G2)</f>
        <v>12571</v>
      </c>
    </row>
    <row r="3" spans="1:8" outlineLevel="1">
      <c r="A3" s="306" t="s">
        <v>402</v>
      </c>
      <c r="B3" s="308" t="s">
        <v>1169</v>
      </c>
      <c r="C3" s="366">
        <f ca="1">SUMIF('CELOG-FL'!D:E,A3,'CELOG-FL'!E:E)</f>
        <v>170</v>
      </c>
      <c r="D3" s="367">
        <f ca="1">SUMIF('CELOG-JB'!D:E,A3,'CELOG-JB'!E:E)</f>
        <v>0</v>
      </c>
      <c r="E3" s="368">
        <f ca="1">SUMIF('CELOG-RS'!D:E,A3,'CELOG-RS'!E:E)</f>
        <v>241</v>
      </c>
      <c r="F3" s="369">
        <f t="shared" ca="1" si="0"/>
        <v>411</v>
      </c>
      <c r="G3" s="370">
        <f ca="1">SUMIF(FORNEC!D:E,A3,FORNEC!E:E)</f>
        <v>0</v>
      </c>
      <c r="H3" s="371">
        <f t="shared" ca="1" si="1"/>
        <v>411</v>
      </c>
    </row>
    <row r="4" spans="1:8" outlineLevel="1">
      <c r="A4" s="306" t="s">
        <v>406</v>
      </c>
      <c r="B4" s="308" t="s">
        <v>1169</v>
      </c>
      <c r="C4" s="366">
        <f ca="1">SUMIF('CELOG-FL'!D:E,A4,'CELOG-FL'!E:E)</f>
        <v>184</v>
      </c>
      <c r="D4" s="367">
        <f ca="1">SUMIF('CELOG-JB'!D:E,A4,'CELOG-JB'!E:E)</f>
        <v>208</v>
      </c>
      <c r="E4" s="368">
        <f ca="1">SUMIF('CELOG-RS'!D:E,A4,'CELOG-RS'!E:E)</f>
        <v>83</v>
      </c>
      <c r="F4" s="369">
        <f t="shared" ca="1" si="0"/>
        <v>475</v>
      </c>
      <c r="G4" s="370">
        <f ca="1">SUMIF(FORNEC!D:E,A4,FORNEC!E:E)</f>
        <v>0</v>
      </c>
      <c r="H4" s="371">
        <f t="shared" ca="1" si="1"/>
        <v>475</v>
      </c>
    </row>
    <row r="5" spans="1:8" outlineLevel="1">
      <c r="A5" s="306" t="s">
        <v>404</v>
      </c>
      <c r="B5" s="308" t="s">
        <v>1169</v>
      </c>
      <c r="C5" s="366">
        <f ca="1">SUMIF('CELOG-FL'!D:E,A5,'CELOG-FL'!E:E)</f>
        <v>389</v>
      </c>
      <c r="D5" s="367">
        <f ca="1">SUMIF('CELOG-JB'!D:E,A5,'CELOG-JB'!E:E)</f>
        <v>97</v>
      </c>
      <c r="E5" s="368">
        <f ca="1">SUMIF('CELOG-RS'!D:E,A5,'CELOG-RS'!E:E)</f>
        <v>119</v>
      </c>
      <c r="F5" s="369">
        <f t="shared" ca="1" si="0"/>
        <v>605</v>
      </c>
      <c r="G5" s="370">
        <f ca="1">SUMIF(FORNEC!D:E,A5,FORNEC!E:E)</f>
        <v>0</v>
      </c>
      <c r="H5" s="371">
        <f t="shared" ca="1" si="1"/>
        <v>605</v>
      </c>
    </row>
    <row r="6" spans="1:8">
      <c r="A6" s="306" t="s">
        <v>405</v>
      </c>
      <c r="B6" s="308" t="s">
        <v>1169</v>
      </c>
      <c r="C6" s="366">
        <f ca="1">SUMIF('CELOG-FL'!D:E,A6,'CELOG-FL'!E:E)</f>
        <v>164</v>
      </c>
      <c r="D6" s="367">
        <f ca="1">SUMIF('CELOG-JB'!D:E,A6,'CELOG-JB'!E:E)</f>
        <v>72</v>
      </c>
      <c r="E6" s="368">
        <f ca="1">SUMIF('CELOG-RS'!D:E,A6,'CELOG-RS'!E:E)</f>
        <v>72</v>
      </c>
      <c r="F6" s="369">
        <f t="shared" ca="1" si="0"/>
        <v>308</v>
      </c>
      <c r="G6" s="370">
        <f ca="1">SUMIF(FORNEC!D:E,A6,FORNEC!E:E)</f>
        <v>3721</v>
      </c>
      <c r="H6" s="371">
        <f t="shared" ca="1" si="1"/>
        <v>4029</v>
      </c>
    </row>
    <row r="7" spans="1:8">
      <c r="A7" s="306" t="s">
        <v>1175</v>
      </c>
      <c r="B7" s="308" t="s">
        <v>1177</v>
      </c>
      <c r="C7" s="366">
        <f ca="1">SUMIF('CELOG-FL'!D:E,A7,'CELOG-FL'!E:E)</f>
        <v>0</v>
      </c>
      <c r="D7" s="367">
        <f ca="1">SUMIF('CELOG-JB'!D:E,A7,'CELOG-JB'!E:E)</f>
        <v>194</v>
      </c>
      <c r="E7" s="368">
        <f ca="1">SUMIF('CELOG-RS'!D:E,A7,'CELOG-RS'!E:E)</f>
        <v>0</v>
      </c>
      <c r="F7" s="369">
        <f t="shared" ca="1" si="0"/>
        <v>194</v>
      </c>
      <c r="G7" s="370">
        <f ca="1">SUMIF(FORNEC!D:E,A7,FORNEC!E:E)</f>
        <v>0</v>
      </c>
      <c r="H7" s="371">
        <f t="shared" ca="1" si="1"/>
        <v>194</v>
      </c>
    </row>
    <row r="8" spans="1:8">
      <c r="A8" s="306" t="s">
        <v>1219</v>
      </c>
      <c r="B8" s="308" t="s">
        <v>1180</v>
      </c>
      <c r="C8" s="366">
        <f ca="1">SUMIF('CELOG-FL'!D:E,A8,'CELOG-FL'!E:E)</f>
        <v>110</v>
      </c>
      <c r="D8" s="367">
        <f ca="1">SUMIF('CELOG-JB'!D:E,A8,'CELOG-JB'!E:E)</f>
        <v>60</v>
      </c>
      <c r="E8" s="368">
        <f ca="1">SUMIF('CELOG-RS'!D:E,A8,'CELOG-RS'!E:E)</f>
        <v>66</v>
      </c>
      <c r="F8" s="369">
        <f t="shared" ca="1" si="0"/>
        <v>236</v>
      </c>
      <c r="G8" s="370">
        <f ca="1">SUMIF(FORNEC!D:E,A8,FORNEC!E:E)</f>
        <v>0</v>
      </c>
      <c r="H8" s="371">
        <f t="shared" ca="1" si="1"/>
        <v>236</v>
      </c>
    </row>
  </sheetData>
  <conditionalFormatting sqref="C2:E8">
    <cfRule type="cellIs" dxfId="2" priority="1" operator="lessThan">
      <formula>100</formula>
    </cfRule>
    <cfRule type="cellIs" dxfId="1" priority="2" operator="between">
      <formula>250</formula>
      <formula>101</formula>
    </cfRule>
    <cfRule type="cellIs" dxfId="0" priority="3" operator="greaterThan">
      <formula>251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  <outlinePr summaryBelow="0" summaryRight="0"/>
    <pageSetUpPr fitToPage="1"/>
  </sheetPr>
  <dimension ref="A1:K201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 outlineLevelRow="1"/>
  <cols>
    <col min="1" max="1" width="3.33203125" customWidth="1"/>
    <col min="2" max="2" width="12" customWidth="1"/>
    <col min="3" max="3" width="12.33203125" customWidth="1"/>
    <col min="4" max="4" width="38" customWidth="1"/>
    <col min="5" max="5" width="14.33203125" customWidth="1"/>
    <col min="6" max="6" width="23.88671875" customWidth="1"/>
    <col min="7" max="7" width="10.109375" customWidth="1"/>
    <col min="8" max="8" width="13.88671875" customWidth="1"/>
    <col min="9" max="9" width="18" customWidth="1"/>
    <col min="10" max="10" width="38.109375" customWidth="1"/>
    <col min="11" max="11" width="3.33203125" customWidth="1"/>
  </cols>
  <sheetData>
    <row r="1" spans="1:11" ht="14.4">
      <c r="A1" s="372"/>
      <c r="B1" s="373"/>
      <c r="C1" s="373"/>
      <c r="D1" s="373"/>
      <c r="E1" s="373"/>
      <c r="F1" s="373"/>
      <c r="G1" s="373"/>
      <c r="H1" s="373"/>
      <c r="I1" s="373"/>
      <c r="J1" s="373"/>
      <c r="K1" s="372"/>
    </row>
    <row r="2" spans="1:11" ht="18">
      <c r="A2" s="373"/>
      <c r="B2" s="551" t="s">
        <v>1220</v>
      </c>
      <c r="C2" s="552"/>
      <c r="D2" s="552"/>
      <c r="E2" s="552"/>
      <c r="F2" s="552"/>
      <c r="G2" s="552"/>
      <c r="H2" s="552"/>
      <c r="I2" s="552"/>
      <c r="J2" s="553"/>
      <c r="K2" s="372"/>
    </row>
    <row r="3" spans="1:11" ht="28.8">
      <c r="A3" s="372"/>
      <c r="B3" s="374" t="s">
        <v>1221</v>
      </c>
      <c r="C3" s="375" t="s">
        <v>1222</v>
      </c>
      <c r="D3" s="374" t="s">
        <v>1223</v>
      </c>
      <c r="E3" s="374" t="s">
        <v>1224</v>
      </c>
      <c r="F3" s="376" t="s">
        <v>1225</v>
      </c>
      <c r="G3" s="376" t="s">
        <v>1226</v>
      </c>
      <c r="H3" s="374" t="s">
        <v>1157</v>
      </c>
      <c r="I3" s="374" t="s">
        <v>1227</v>
      </c>
      <c r="J3" s="374" t="s">
        <v>1228</v>
      </c>
      <c r="K3" s="372"/>
    </row>
    <row r="4" spans="1:11" ht="14.4" outlineLevel="1">
      <c r="A4" s="377"/>
      <c r="B4" s="378">
        <v>44613</v>
      </c>
      <c r="C4" s="379" t="s">
        <v>1229</v>
      </c>
      <c r="D4" s="379" t="s">
        <v>1219</v>
      </c>
      <c r="E4" s="379">
        <v>75</v>
      </c>
      <c r="F4" s="380" t="s">
        <v>1230</v>
      </c>
      <c r="G4" s="380"/>
      <c r="H4" s="379"/>
      <c r="I4" s="381" t="s">
        <v>1231</v>
      </c>
      <c r="J4" s="381" t="s">
        <v>1232</v>
      </c>
      <c r="K4" s="377"/>
    </row>
    <row r="5" spans="1:11" ht="14.4" outlineLevel="1">
      <c r="A5" s="377"/>
      <c r="B5" s="382">
        <v>44613</v>
      </c>
      <c r="C5" s="383" t="s">
        <v>1229</v>
      </c>
      <c r="D5" s="383" t="s">
        <v>406</v>
      </c>
      <c r="E5" s="383">
        <v>470</v>
      </c>
      <c r="F5" s="384" t="s">
        <v>1230</v>
      </c>
      <c r="G5" s="384"/>
      <c r="H5" s="383"/>
      <c r="I5" s="385" t="s">
        <v>1231</v>
      </c>
      <c r="J5" s="385" t="s">
        <v>1232</v>
      </c>
      <c r="K5" s="377"/>
    </row>
    <row r="6" spans="1:11" ht="14.4" outlineLevel="1">
      <c r="A6" s="377"/>
      <c r="B6" s="378">
        <v>44613</v>
      </c>
      <c r="C6" s="379" t="s">
        <v>1229</v>
      </c>
      <c r="D6" s="379" t="s">
        <v>405</v>
      </c>
      <c r="E6" s="379">
        <v>470</v>
      </c>
      <c r="F6" s="380" t="s">
        <v>1230</v>
      </c>
      <c r="G6" s="380"/>
      <c r="H6" s="379"/>
      <c r="I6" s="381" t="s">
        <v>1231</v>
      </c>
      <c r="J6" s="381" t="s">
        <v>1232</v>
      </c>
      <c r="K6" s="377"/>
    </row>
    <row r="7" spans="1:11" ht="14.4" outlineLevel="1">
      <c r="A7" s="377"/>
      <c r="B7" s="382">
        <v>44613</v>
      </c>
      <c r="C7" s="383" t="s">
        <v>1229</v>
      </c>
      <c r="D7" s="383" t="s">
        <v>402</v>
      </c>
      <c r="E7" s="383">
        <v>410</v>
      </c>
      <c r="F7" s="383" t="s">
        <v>1230</v>
      </c>
      <c r="G7" s="383"/>
      <c r="H7" s="383"/>
      <c r="I7" s="385" t="s">
        <v>1231</v>
      </c>
      <c r="J7" s="385" t="s">
        <v>1232</v>
      </c>
      <c r="K7" s="377"/>
    </row>
    <row r="8" spans="1:11" ht="14.4" outlineLevel="1">
      <c r="A8" s="377"/>
      <c r="B8" s="378">
        <v>44613</v>
      </c>
      <c r="C8" s="379" t="s">
        <v>1229</v>
      </c>
      <c r="D8" s="379" t="s">
        <v>404</v>
      </c>
      <c r="E8" s="379">
        <v>396</v>
      </c>
      <c r="F8" s="379" t="s">
        <v>1230</v>
      </c>
      <c r="G8" s="379"/>
      <c r="H8" s="379"/>
      <c r="I8" s="381" t="s">
        <v>1231</v>
      </c>
      <c r="J8" s="381" t="s">
        <v>1232</v>
      </c>
      <c r="K8" s="377"/>
    </row>
    <row r="9" spans="1:11" ht="14.4" outlineLevel="1">
      <c r="A9" s="377"/>
      <c r="B9" s="386">
        <v>44607</v>
      </c>
      <c r="C9" s="387" t="s">
        <v>1233</v>
      </c>
      <c r="D9" s="383" t="s">
        <v>1219</v>
      </c>
      <c r="E9" s="388">
        <v>-10</v>
      </c>
      <c r="F9" s="388" t="s">
        <v>1234</v>
      </c>
      <c r="G9" s="388"/>
      <c r="H9" s="388" t="s">
        <v>1235</v>
      </c>
      <c r="I9" s="385" t="s">
        <v>1236</v>
      </c>
      <c r="J9" s="385" t="s">
        <v>1237</v>
      </c>
      <c r="K9" s="377"/>
    </row>
    <row r="10" spans="1:11" ht="14.4" outlineLevel="1">
      <c r="A10" s="377"/>
      <c r="B10" s="389">
        <v>44611</v>
      </c>
      <c r="C10" s="390" t="s">
        <v>1233</v>
      </c>
      <c r="D10" s="379" t="s">
        <v>406</v>
      </c>
      <c r="E10" s="391">
        <v>-14</v>
      </c>
      <c r="F10" s="391" t="s">
        <v>1238</v>
      </c>
      <c r="G10" s="391"/>
      <c r="H10" s="391" t="s">
        <v>1239</v>
      </c>
      <c r="I10" s="381" t="s">
        <v>1240</v>
      </c>
      <c r="J10" s="381"/>
      <c r="K10" s="377"/>
    </row>
    <row r="11" spans="1:11" ht="14.4" outlineLevel="1">
      <c r="A11" s="377"/>
      <c r="B11" s="386">
        <v>44611</v>
      </c>
      <c r="C11" s="387" t="s">
        <v>1233</v>
      </c>
      <c r="D11" s="388" t="s">
        <v>405</v>
      </c>
      <c r="E11" s="388">
        <v>-14</v>
      </c>
      <c r="F11" s="388" t="s">
        <v>1238</v>
      </c>
      <c r="G11" s="388"/>
      <c r="H11" s="388" t="s">
        <v>1239</v>
      </c>
      <c r="I11" s="385" t="s">
        <v>1240</v>
      </c>
      <c r="J11" s="385"/>
      <c r="K11" s="377"/>
    </row>
    <row r="12" spans="1:11" ht="14.4" outlineLevel="1">
      <c r="A12" s="377"/>
      <c r="B12" s="389">
        <v>44611</v>
      </c>
      <c r="C12" s="390" t="s">
        <v>1233</v>
      </c>
      <c r="D12" s="379" t="s">
        <v>402</v>
      </c>
      <c r="E12" s="391">
        <v>-1</v>
      </c>
      <c r="F12" s="391" t="s">
        <v>1238</v>
      </c>
      <c r="G12" s="391"/>
      <c r="H12" s="391" t="s">
        <v>1239</v>
      </c>
      <c r="I12" s="381" t="s">
        <v>1240</v>
      </c>
      <c r="J12" s="381"/>
      <c r="K12" s="377"/>
    </row>
    <row r="13" spans="1:11" ht="14.4" outlineLevel="1">
      <c r="A13" s="377"/>
      <c r="B13" s="386">
        <v>44611</v>
      </c>
      <c r="C13" s="387" t="s">
        <v>1233</v>
      </c>
      <c r="D13" s="383" t="s">
        <v>404</v>
      </c>
      <c r="E13" s="388">
        <v>-1</v>
      </c>
      <c r="F13" s="388" t="s">
        <v>1238</v>
      </c>
      <c r="G13" s="388"/>
      <c r="H13" s="388" t="s">
        <v>1239</v>
      </c>
      <c r="I13" s="385" t="s">
        <v>1240</v>
      </c>
      <c r="J13" s="385"/>
      <c r="K13" s="377"/>
    </row>
    <row r="14" spans="1:11" ht="14.4" outlineLevel="1">
      <c r="A14" s="377"/>
      <c r="B14" s="389">
        <v>44615</v>
      </c>
      <c r="C14" s="390" t="s">
        <v>1233</v>
      </c>
      <c r="D14" s="379" t="s">
        <v>1219</v>
      </c>
      <c r="E14" s="391">
        <v>-10</v>
      </c>
      <c r="F14" s="391" t="s">
        <v>1234</v>
      </c>
      <c r="G14" s="391"/>
      <c r="H14" s="391" t="s">
        <v>1235</v>
      </c>
      <c r="I14" s="381" t="s">
        <v>1241</v>
      </c>
      <c r="J14" s="381" t="s">
        <v>1242</v>
      </c>
      <c r="K14" s="377"/>
    </row>
    <row r="15" spans="1:11" ht="43.2" outlineLevel="1">
      <c r="A15" s="377"/>
      <c r="B15" s="386">
        <v>44628</v>
      </c>
      <c r="C15" s="387" t="s">
        <v>1233</v>
      </c>
      <c r="D15" s="383" t="s">
        <v>1219</v>
      </c>
      <c r="E15" s="388">
        <v>-14</v>
      </c>
      <c r="F15" s="388" t="s">
        <v>1243</v>
      </c>
      <c r="G15" s="388"/>
      <c r="H15" s="388" t="s">
        <v>1244</v>
      </c>
      <c r="I15" s="385"/>
      <c r="J15" s="392" t="s">
        <v>1245</v>
      </c>
      <c r="K15" s="377"/>
    </row>
    <row r="16" spans="1:11" ht="14.4" outlineLevel="1">
      <c r="A16" s="377"/>
      <c r="B16" s="389">
        <v>44687</v>
      </c>
      <c r="C16" s="390" t="s">
        <v>1233</v>
      </c>
      <c r="D16" s="379" t="s">
        <v>404</v>
      </c>
      <c r="E16" s="391">
        <v>-21</v>
      </c>
      <c r="F16" s="391" t="s">
        <v>1246</v>
      </c>
      <c r="G16" s="391"/>
      <c r="H16" s="391" t="s">
        <v>1247</v>
      </c>
      <c r="I16" s="381" t="s">
        <v>1248</v>
      </c>
      <c r="J16" s="381" t="s">
        <v>1249</v>
      </c>
      <c r="K16" s="377"/>
    </row>
    <row r="17" spans="1:11" ht="14.4" outlineLevel="1">
      <c r="A17" s="377"/>
      <c r="B17" s="386">
        <v>44687</v>
      </c>
      <c r="C17" s="387" t="s">
        <v>1233</v>
      </c>
      <c r="D17" s="383" t="s">
        <v>402</v>
      </c>
      <c r="E17" s="388">
        <v>-21</v>
      </c>
      <c r="F17" s="388" t="s">
        <v>1246</v>
      </c>
      <c r="G17" s="388"/>
      <c r="H17" s="388" t="s">
        <v>1247</v>
      </c>
      <c r="I17" s="385" t="s">
        <v>1248</v>
      </c>
      <c r="J17" s="385" t="s">
        <v>1249</v>
      </c>
      <c r="K17" s="377"/>
    </row>
    <row r="18" spans="1:11" ht="14.4" outlineLevel="1">
      <c r="A18" s="377"/>
      <c r="B18" s="389">
        <v>44687</v>
      </c>
      <c r="C18" s="390" t="s">
        <v>1233</v>
      </c>
      <c r="D18" s="391" t="s">
        <v>405</v>
      </c>
      <c r="E18" s="391">
        <v>-14</v>
      </c>
      <c r="F18" s="391" t="s">
        <v>1246</v>
      </c>
      <c r="G18" s="391"/>
      <c r="H18" s="391" t="s">
        <v>1247</v>
      </c>
      <c r="I18" s="381" t="s">
        <v>1248</v>
      </c>
      <c r="J18" s="381" t="s">
        <v>1249</v>
      </c>
      <c r="K18" s="377"/>
    </row>
    <row r="19" spans="1:11" ht="14.4" outlineLevel="1">
      <c r="A19" s="377"/>
      <c r="B19" s="386">
        <v>44687</v>
      </c>
      <c r="C19" s="387" t="s">
        <v>1233</v>
      </c>
      <c r="D19" s="383" t="s">
        <v>406</v>
      </c>
      <c r="E19" s="388">
        <v>-14</v>
      </c>
      <c r="F19" s="388" t="s">
        <v>1246</v>
      </c>
      <c r="G19" s="388"/>
      <c r="H19" s="388" t="s">
        <v>1247</v>
      </c>
      <c r="I19" s="385" t="s">
        <v>1248</v>
      </c>
      <c r="J19" s="385" t="s">
        <v>1249</v>
      </c>
      <c r="K19" s="377"/>
    </row>
    <row r="20" spans="1:11" ht="14.4" outlineLevel="1">
      <c r="A20" s="377"/>
      <c r="B20" s="389">
        <v>44687</v>
      </c>
      <c r="C20" s="390" t="s">
        <v>1229</v>
      </c>
      <c r="D20" s="379" t="s">
        <v>1219</v>
      </c>
      <c r="E20" s="391">
        <v>100</v>
      </c>
      <c r="F20" s="391" t="s">
        <v>1230</v>
      </c>
      <c r="G20" s="391"/>
      <c r="H20" s="391"/>
      <c r="I20" s="381" t="s">
        <v>1248</v>
      </c>
      <c r="J20" s="381" t="s">
        <v>1250</v>
      </c>
      <c r="K20" s="377"/>
    </row>
    <row r="21" spans="1:11" ht="14.4" outlineLevel="1">
      <c r="A21" s="377"/>
      <c r="B21" s="386">
        <v>44688</v>
      </c>
      <c r="C21" s="387" t="s">
        <v>1233</v>
      </c>
      <c r="D21" s="383" t="s">
        <v>1219</v>
      </c>
      <c r="E21" s="388">
        <v>-20</v>
      </c>
      <c r="F21" s="388" t="s">
        <v>1251</v>
      </c>
      <c r="G21" s="388"/>
      <c r="H21" s="388"/>
      <c r="I21" s="385" t="s">
        <v>1248</v>
      </c>
      <c r="J21" s="385" t="s">
        <v>1249</v>
      </c>
      <c r="K21" s="377"/>
    </row>
    <row r="22" spans="1:11" ht="14.4" outlineLevel="1">
      <c r="A22" s="377"/>
      <c r="B22" s="389">
        <v>44688</v>
      </c>
      <c r="C22" s="390" t="s">
        <v>1233</v>
      </c>
      <c r="D22" s="379" t="s">
        <v>1219</v>
      </c>
      <c r="E22" s="391">
        <v>-6</v>
      </c>
      <c r="F22" s="391" t="s">
        <v>1246</v>
      </c>
      <c r="G22" s="391"/>
      <c r="H22" s="391"/>
      <c r="I22" s="381" t="s">
        <v>1248</v>
      </c>
      <c r="J22" s="381" t="s">
        <v>1249</v>
      </c>
      <c r="K22" s="377"/>
    </row>
    <row r="23" spans="1:11" ht="14.4" outlineLevel="1">
      <c r="A23" s="377"/>
      <c r="B23" s="386">
        <v>44635</v>
      </c>
      <c r="C23" s="387" t="s">
        <v>1233</v>
      </c>
      <c r="D23" s="383" t="s">
        <v>1219</v>
      </c>
      <c r="E23" s="388">
        <v>-10</v>
      </c>
      <c r="F23" s="388" t="s">
        <v>1252</v>
      </c>
      <c r="G23" s="388"/>
      <c r="H23" s="388"/>
      <c r="I23" s="385" t="s">
        <v>1248</v>
      </c>
      <c r="J23" s="385" t="s">
        <v>1237</v>
      </c>
      <c r="K23" s="377"/>
    </row>
    <row r="24" spans="1:11" ht="14.4" outlineLevel="1">
      <c r="A24" s="377"/>
      <c r="B24" s="389">
        <v>44688</v>
      </c>
      <c r="C24" s="390" t="s">
        <v>1233</v>
      </c>
      <c r="D24" s="379" t="s">
        <v>404</v>
      </c>
      <c r="E24" s="391">
        <v>-12</v>
      </c>
      <c r="F24" s="391" t="s">
        <v>1253</v>
      </c>
      <c r="G24" s="391"/>
      <c r="H24" s="391" t="s">
        <v>1254</v>
      </c>
      <c r="I24" s="381" t="s">
        <v>1248</v>
      </c>
      <c r="J24" s="381" t="s">
        <v>1249</v>
      </c>
      <c r="K24" s="377"/>
    </row>
    <row r="25" spans="1:11" ht="14.4" outlineLevel="1">
      <c r="A25" s="377"/>
      <c r="B25" s="386">
        <v>44688</v>
      </c>
      <c r="C25" s="387" t="s">
        <v>1233</v>
      </c>
      <c r="D25" s="383" t="s">
        <v>402</v>
      </c>
      <c r="E25" s="388">
        <v>-12</v>
      </c>
      <c r="F25" s="388" t="s">
        <v>1253</v>
      </c>
      <c r="G25" s="388"/>
      <c r="H25" s="388" t="s">
        <v>1254</v>
      </c>
      <c r="I25" s="385" t="s">
        <v>1248</v>
      </c>
      <c r="J25" s="385" t="s">
        <v>1249</v>
      </c>
      <c r="K25" s="377"/>
    </row>
    <row r="26" spans="1:11" ht="14.4" outlineLevel="1">
      <c r="A26" s="377"/>
      <c r="B26" s="389">
        <v>44688</v>
      </c>
      <c r="C26" s="390" t="s">
        <v>1233</v>
      </c>
      <c r="D26" s="391" t="s">
        <v>405</v>
      </c>
      <c r="E26" s="391">
        <v>-25</v>
      </c>
      <c r="F26" s="391" t="s">
        <v>1253</v>
      </c>
      <c r="G26" s="391"/>
      <c r="H26" s="391" t="s">
        <v>1254</v>
      </c>
      <c r="I26" s="381" t="s">
        <v>1248</v>
      </c>
      <c r="J26" s="381" t="s">
        <v>1249</v>
      </c>
      <c r="K26" s="377"/>
    </row>
    <row r="27" spans="1:11" ht="14.4" outlineLevel="1">
      <c r="A27" s="377"/>
      <c r="B27" s="386">
        <v>44688</v>
      </c>
      <c r="C27" s="387" t="s">
        <v>1233</v>
      </c>
      <c r="D27" s="383" t="s">
        <v>406</v>
      </c>
      <c r="E27" s="388">
        <v>-25</v>
      </c>
      <c r="F27" s="388" t="s">
        <v>1253</v>
      </c>
      <c r="G27" s="388"/>
      <c r="H27" s="388" t="s">
        <v>1254</v>
      </c>
      <c r="I27" s="385" t="s">
        <v>1248</v>
      </c>
      <c r="J27" s="385" t="s">
        <v>1249</v>
      </c>
      <c r="K27" s="377"/>
    </row>
    <row r="28" spans="1:11" ht="14.4" outlineLevel="1">
      <c r="A28" s="377"/>
      <c r="B28" s="389">
        <v>44688</v>
      </c>
      <c r="C28" s="390" t="s">
        <v>1233</v>
      </c>
      <c r="D28" s="379" t="s">
        <v>404</v>
      </c>
      <c r="E28" s="391">
        <v>-130</v>
      </c>
      <c r="F28" s="391" t="s">
        <v>1255</v>
      </c>
      <c r="G28" s="391"/>
      <c r="H28" s="391" t="s">
        <v>831</v>
      </c>
      <c r="I28" s="381" t="s">
        <v>1248</v>
      </c>
      <c r="J28" s="381" t="s">
        <v>1249</v>
      </c>
      <c r="K28" s="377"/>
    </row>
    <row r="29" spans="1:11" ht="14.4" outlineLevel="1">
      <c r="A29" s="324"/>
      <c r="B29" s="386">
        <v>44688</v>
      </c>
      <c r="C29" s="387" t="s">
        <v>1233</v>
      </c>
      <c r="D29" s="383" t="s">
        <v>402</v>
      </c>
      <c r="E29" s="388">
        <v>-100</v>
      </c>
      <c r="F29" s="388" t="s">
        <v>1255</v>
      </c>
      <c r="G29" s="388"/>
      <c r="H29" s="388" t="s">
        <v>831</v>
      </c>
      <c r="I29" s="385" t="s">
        <v>1248</v>
      </c>
      <c r="J29" s="385" t="s">
        <v>1249</v>
      </c>
      <c r="K29" s="324"/>
    </row>
    <row r="30" spans="1:11" ht="14.4" outlineLevel="1">
      <c r="A30" s="324"/>
      <c r="B30" s="389">
        <v>44688</v>
      </c>
      <c r="C30" s="390" t="s">
        <v>1233</v>
      </c>
      <c r="D30" s="391" t="s">
        <v>405</v>
      </c>
      <c r="E30" s="391">
        <v>-100</v>
      </c>
      <c r="F30" s="391" t="s">
        <v>1255</v>
      </c>
      <c r="G30" s="391"/>
      <c r="H30" s="391" t="s">
        <v>831</v>
      </c>
      <c r="I30" s="381" t="s">
        <v>1248</v>
      </c>
      <c r="J30" s="381" t="s">
        <v>1249</v>
      </c>
      <c r="K30" s="324"/>
    </row>
    <row r="31" spans="1:11" ht="14.4" outlineLevel="1">
      <c r="A31" s="324"/>
      <c r="B31" s="386">
        <v>44688</v>
      </c>
      <c r="C31" s="387" t="s">
        <v>1233</v>
      </c>
      <c r="D31" s="383" t="s">
        <v>406</v>
      </c>
      <c r="E31" s="388">
        <v>-100</v>
      </c>
      <c r="F31" s="388" t="s">
        <v>1255</v>
      </c>
      <c r="G31" s="388"/>
      <c r="H31" s="388" t="s">
        <v>831</v>
      </c>
      <c r="I31" s="385" t="s">
        <v>1248</v>
      </c>
      <c r="J31" s="385" t="s">
        <v>1249</v>
      </c>
      <c r="K31" s="324"/>
    </row>
    <row r="32" spans="1:11" ht="14.4" outlineLevel="1">
      <c r="A32" s="324"/>
      <c r="B32" s="389">
        <v>44691</v>
      </c>
      <c r="C32" s="390" t="s">
        <v>1233</v>
      </c>
      <c r="D32" s="379" t="s">
        <v>404</v>
      </c>
      <c r="E32" s="391">
        <v>-159</v>
      </c>
      <c r="F32" s="391" t="s">
        <v>1256</v>
      </c>
      <c r="G32" s="391"/>
      <c r="H32" s="391" t="s">
        <v>1257</v>
      </c>
      <c r="I32" s="381" t="s">
        <v>1248</v>
      </c>
      <c r="J32" s="381" t="s">
        <v>1249</v>
      </c>
      <c r="K32" s="324"/>
    </row>
    <row r="33" spans="1:11" ht="14.4" outlineLevel="1">
      <c r="A33" s="324"/>
      <c r="B33" s="386">
        <v>44691</v>
      </c>
      <c r="C33" s="387" t="s">
        <v>1233</v>
      </c>
      <c r="D33" s="383" t="s">
        <v>402</v>
      </c>
      <c r="E33" s="388">
        <v>-159</v>
      </c>
      <c r="F33" s="388" t="s">
        <v>1256</v>
      </c>
      <c r="G33" s="388"/>
      <c r="H33" s="388" t="s">
        <v>1257</v>
      </c>
      <c r="I33" s="385" t="s">
        <v>1248</v>
      </c>
      <c r="J33" s="385" t="s">
        <v>1249</v>
      </c>
      <c r="K33" s="324"/>
    </row>
    <row r="34" spans="1:11" ht="14.4" outlineLevel="1">
      <c r="A34" s="324"/>
      <c r="B34" s="389">
        <v>44691</v>
      </c>
      <c r="C34" s="390" t="s">
        <v>1233</v>
      </c>
      <c r="D34" s="391" t="s">
        <v>405</v>
      </c>
      <c r="E34" s="391">
        <v>-197</v>
      </c>
      <c r="F34" s="391" t="s">
        <v>1256</v>
      </c>
      <c r="G34" s="391"/>
      <c r="H34" s="391" t="s">
        <v>1257</v>
      </c>
      <c r="I34" s="381" t="s">
        <v>1248</v>
      </c>
      <c r="J34" s="381" t="s">
        <v>1249</v>
      </c>
      <c r="K34" s="324"/>
    </row>
    <row r="35" spans="1:11" ht="14.4" outlineLevel="1">
      <c r="A35" s="324"/>
      <c r="B35" s="386">
        <v>44694</v>
      </c>
      <c r="C35" s="387" t="s">
        <v>1233</v>
      </c>
      <c r="D35" s="383" t="s">
        <v>404</v>
      </c>
      <c r="E35" s="388">
        <v>-112</v>
      </c>
      <c r="F35" s="388" t="s">
        <v>1255</v>
      </c>
      <c r="G35" s="388"/>
      <c r="H35" s="388" t="s">
        <v>831</v>
      </c>
      <c r="I35" s="385" t="s">
        <v>1248</v>
      </c>
      <c r="J35" s="385" t="s">
        <v>1249</v>
      </c>
      <c r="K35" s="324"/>
    </row>
    <row r="36" spans="1:11" ht="14.4" outlineLevel="1">
      <c r="A36" s="324"/>
      <c r="B36" s="389">
        <v>44694</v>
      </c>
      <c r="C36" s="390" t="s">
        <v>1233</v>
      </c>
      <c r="D36" s="391" t="s">
        <v>405</v>
      </c>
      <c r="E36" s="391">
        <v>-128</v>
      </c>
      <c r="F36" s="391" t="s">
        <v>1255</v>
      </c>
      <c r="G36" s="391"/>
      <c r="H36" s="391" t="s">
        <v>831</v>
      </c>
      <c r="I36" s="381" t="s">
        <v>1248</v>
      </c>
      <c r="J36" s="381" t="s">
        <v>1249</v>
      </c>
      <c r="K36" s="324"/>
    </row>
    <row r="37" spans="1:11" ht="14.4" outlineLevel="1">
      <c r="A37" s="324"/>
      <c r="B37" s="386">
        <v>44694</v>
      </c>
      <c r="C37" s="387" t="s">
        <v>1233</v>
      </c>
      <c r="D37" s="383" t="s">
        <v>402</v>
      </c>
      <c r="E37" s="388">
        <v>-100</v>
      </c>
      <c r="F37" s="388" t="s">
        <v>1255</v>
      </c>
      <c r="G37" s="388"/>
      <c r="H37" s="388" t="s">
        <v>831</v>
      </c>
      <c r="I37" s="385" t="s">
        <v>1248</v>
      </c>
      <c r="J37" s="385" t="s">
        <v>1249</v>
      </c>
      <c r="K37" s="324"/>
    </row>
    <row r="38" spans="1:11" ht="14.4" outlineLevel="1">
      <c r="A38" s="324"/>
      <c r="B38" s="389">
        <v>44694</v>
      </c>
      <c r="C38" s="390" t="s">
        <v>1233</v>
      </c>
      <c r="D38" s="379" t="s">
        <v>406</v>
      </c>
      <c r="E38" s="391">
        <v>-100</v>
      </c>
      <c r="F38" s="391" t="s">
        <v>1255</v>
      </c>
      <c r="G38" s="391"/>
      <c r="H38" s="391" t="s">
        <v>831</v>
      </c>
      <c r="I38" s="381" t="s">
        <v>1248</v>
      </c>
      <c r="J38" s="381" t="s">
        <v>1249</v>
      </c>
      <c r="K38" s="324"/>
    </row>
    <row r="39" spans="1:11" ht="14.4" outlineLevel="1">
      <c r="A39" s="324"/>
      <c r="B39" s="386">
        <v>44698</v>
      </c>
      <c r="C39" s="387" t="s">
        <v>1233</v>
      </c>
      <c r="D39" s="383" t="s">
        <v>404</v>
      </c>
      <c r="E39" s="388">
        <v>-3</v>
      </c>
      <c r="F39" s="388" t="s">
        <v>1246</v>
      </c>
      <c r="G39" s="388"/>
      <c r="H39" s="388" t="s">
        <v>1258</v>
      </c>
      <c r="I39" s="385" t="s">
        <v>1248</v>
      </c>
      <c r="J39" s="385" t="s">
        <v>1249</v>
      </c>
      <c r="K39" s="324"/>
    </row>
    <row r="40" spans="1:11" ht="14.4" outlineLevel="1">
      <c r="A40" s="324"/>
      <c r="B40" s="389">
        <v>44698</v>
      </c>
      <c r="C40" s="390" t="s">
        <v>1233</v>
      </c>
      <c r="D40" s="379" t="s">
        <v>402</v>
      </c>
      <c r="E40" s="391">
        <v>-3</v>
      </c>
      <c r="F40" s="391" t="s">
        <v>1246</v>
      </c>
      <c r="G40" s="391"/>
      <c r="H40" s="391" t="s">
        <v>1258</v>
      </c>
      <c r="I40" s="381" t="s">
        <v>1248</v>
      </c>
      <c r="J40" s="381" t="s">
        <v>1249</v>
      </c>
      <c r="K40" s="324"/>
    </row>
    <row r="41" spans="1:11" ht="14.4" outlineLevel="1">
      <c r="A41" s="324"/>
      <c r="B41" s="386">
        <v>44698</v>
      </c>
      <c r="C41" s="387" t="s">
        <v>1233</v>
      </c>
      <c r="D41" s="383" t="s">
        <v>406</v>
      </c>
      <c r="E41" s="388">
        <v>-3</v>
      </c>
      <c r="F41" s="388" t="s">
        <v>1246</v>
      </c>
      <c r="G41" s="388"/>
      <c r="H41" s="388" t="s">
        <v>1258</v>
      </c>
      <c r="I41" s="385" t="s">
        <v>1248</v>
      </c>
      <c r="J41" s="385" t="s">
        <v>1249</v>
      </c>
      <c r="K41" s="324"/>
    </row>
    <row r="42" spans="1:11" ht="14.4" outlineLevel="1">
      <c r="A42" s="324"/>
      <c r="B42" s="389">
        <v>44691</v>
      </c>
      <c r="C42" s="390" t="s">
        <v>1233</v>
      </c>
      <c r="D42" s="379" t="s">
        <v>406</v>
      </c>
      <c r="E42" s="391">
        <v>-120</v>
      </c>
      <c r="F42" s="391" t="s">
        <v>1256</v>
      </c>
      <c r="G42" s="391"/>
      <c r="H42" s="391" t="s">
        <v>1257</v>
      </c>
      <c r="I42" s="381" t="s">
        <v>1248</v>
      </c>
      <c r="J42" s="381" t="s">
        <v>1249</v>
      </c>
      <c r="K42" s="324"/>
    </row>
    <row r="43" spans="1:11" ht="14.4" outlineLevel="1">
      <c r="A43" s="324"/>
      <c r="B43" s="386">
        <v>44698</v>
      </c>
      <c r="C43" s="387" t="s">
        <v>1233</v>
      </c>
      <c r="D43" s="388" t="s">
        <v>405</v>
      </c>
      <c r="E43" s="388">
        <v>-3</v>
      </c>
      <c r="F43" s="388" t="s">
        <v>1246</v>
      </c>
      <c r="G43" s="388"/>
      <c r="H43" s="388" t="s">
        <v>1258</v>
      </c>
      <c r="I43" s="385" t="s">
        <v>1248</v>
      </c>
      <c r="J43" s="385" t="s">
        <v>1249</v>
      </c>
      <c r="K43" s="324"/>
    </row>
    <row r="44" spans="1:11" ht="14.4" outlineLevel="1">
      <c r="A44" s="324"/>
      <c r="B44" s="389">
        <v>44711</v>
      </c>
      <c r="C44" s="390" t="s">
        <v>1233</v>
      </c>
      <c r="D44" s="379" t="s">
        <v>1219</v>
      </c>
      <c r="E44" s="391">
        <v>-2</v>
      </c>
      <c r="F44" s="391" t="s">
        <v>1259</v>
      </c>
      <c r="G44" s="391"/>
      <c r="H44" s="391"/>
      <c r="I44" s="381" t="s">
        <v>1248</v>
      </c>
      <c r="J44" s="381" t="s">
        <v>1249</v>
      </c>
      <c r="K44" s="324"/>
    </row>
    <row r="45" spans="1:11" ht="14.4" outlineLevel="1">
      <c r="A45" s="324"/>
      <c r="B45" s="386">
        <v>44711</v>
      </c>
      <c r="C45" s="387" t="s">
        <v>1233</v>
      </c>
      <c r="D45" s="383" t="s">
        <v>1219</v>
      </c>
      <c r="E45" s="388">
        <v>-10</v>
      </c>
      <c r="F45" s="388" t="s">
        <v>1260</v>
      </c>
      <c r="G45" s="388"/>
      <c r="H45" s="388" t="s">
        <v>1261</v>
      </c>
      <c r="I45" s="385" t="s">
        <v>1248</v>
      </c>
      <c r="J45" s="385" t="s">
        <v>1249</v>
      </c>
      <c r="K45" s="324"/>
    </row>
    <row r="46" spans="1:11" ht="14.4" outlineLevel="1">
      <c r="A46" s="324"/>
      <c r="B46" s="389">
        <v>44712</v>
      </c>
      <c r="C46" s="390" t="s">
        <v>1233</v>
      </c>
      <c r="D46" s="379" t="s">
        <v>1219</v>
      </c>
      <c r="E46" s="391">
        <v>-2</v>
      </c>
      <c r="F46" s="391" t="s">
        <v>1262</v>
      </c>
      <c r="G46" s="391"/>
      <c r="H46" s="391"/>
      <c r="I46" s="381" t="s">
        <v>1263</v>
      </c>
      <c r="J46" s="381" t="s">
        <v>1264</v>
      </c>
      <c r="K46" s="324"/>
    </row>
    <row r="47" spans="1:11" ht="14.4" outlineLevel="1">
      <c r="A47" s="324"/>
      <c r="B47" s="386">
        <v>44715</v>
      </c>
      <c r="C47" s="387" t="s">
        <v>1233</v>
      </c>
      <c r="D47" s="383" t="s">
        <v>1219</v>
      </c>
      <c r="E47" s="388">
        <v>-10</v>
      </c>
      <c r="F47" s="388" t="s">
        <v>1265</v>
      </c>
      <c r="G47" s="388"/>
      <c r="H47" s="388" t="s">
        <v>1266</v>
      </c>
      <c r="I47" s="385" t="s">
        <v>1263</v>
      </c>
      <c r="J47" s="385" t="s">
        <v>1264</v>
      </c>
      <c r="K47" s="324"/>
    </row>
    <row r="48" spans="1:11" ht="14.4" outlineLevel="1">
      <c r="A48" s="324"/>
      <c r="B48" s="389">
        <v>44732</v>
      </c>
      <c r="C48" s="390" t="s">
        <v>1229</v>
      </c>
      <c r="D48" s="391" t="s">
        <v>405</v>
      </c>
      <c r="E48" s="391">
        <v>274</v>
      </c>
      <c r="F48" s="380" t="s">
        <v>1230</v>
      </c>
      <c r="G48" s="391">
        <v>962</v>
      </c>
      <c r="H48" s="391" t="s">
        <v>1267</v>
      </c>
      <c r="I48" s="381" t="s">
        <v>1248</v>
      </c>
      <c r="J48" s="381" t="s">
        <v>1232</v>
      </c>
      <c r="K48" s="324"/>
    </row>
    <row r="49" spans="1:11" ht="14.4" outlineLevel="1">
      <c r="A49" s="324"/>
      <c r="B49" s="386">
        <v>44732</v>
      </c>
      <c r="C49" s="387" t="s">
        <v>1229</v>
      </c>
      <c r="D49" s="383" t="s">
        <v>404</v>
      </c>
      <c r="E49" s="388">
        <v>430</v>
      </c>
      <c r="F49" s="384" t="s">
        <v>1230</v>
      </c>
      <c r="G49" s="388">
        <v>962</v>
      </c>
      <c r="H49" s="388" t="s">
        <v>1267</v>
      </c>
      <c r="I49" s="385" t="s">
        <v>1248</v>
      </c>
      <c r="J49" s="385" t="s">
        <v>1232</v>
      </c>
      <c r="K49" s="324"/>
    </row>
    <row r="50" spans="1:11" ht="14.4" outlineLevel="1">
      <c r="A50" s="324"/>
      <c r="B50" s="389">
        <v>44735</v>
      </c>
      <c r="C50" s="390" t="s">
        <v>1233</v>
      </c>
      <c r="D50" s="379" t="s">
        <v>1219</v>
      </c>
      <c r="E50" s="391">
        <v>-20</v>
      </c>
      <c r="F50" s="391" t="s">
        <v>1268</v>
      </c>
      <c r="G50" s="391"/>
      <c r="H50" s="391"/>
      <c r="I50" s="381" t="s">
        <v>1269</v>
      </c>
      <c r="J50" s="381" t="s">
        <v>1249</v>
      </c>
      <c r="K50" s="324"/>
    </row>
    <row r="51" spans="1:11" ht="14.4" outlineLevel="1">
      <c r="A51" s="324"/>
      <c r="B51" s="386">
        <v>44736</v>
      </c>
      <c r="C51" s="387" t="s">
        <v>1229</v>
      </c>
      <c r="D51" s="383" t="s">
        <v>402</v>
      </c>
      <c r="E51" s="388">
        <v>586</v>
      </c>
      <c r="F51" s="384" t="s">
        <v>1230</v>
      </c>
      <c r="G51" s="388">
        <v>965</v>
      </c>
      <c r="H51" s="388" t="s">
        <v>1267</v>
      </c>
      <c r="I51" s="385" t="s">
        <v>1248</v>
      </c>
      <c r="J51" s="385" t="s">
        <v>1249</v>
      </c>
      <c r="K51" s="324"/>
    </row>
    <row r="52" spans="1:11" ht="14.4" outlineLevel="1">
      <c r="A52" s="324"/>
      <c r="B52" s="389">
        <v>44736</v>
      </c>
      <c r="C52" s="390" t="s">
        <v>1229</v>
      </c>
      <c r="D52" s="379" t="s">
        <v>406</v>
      </c>
      <c r="E52" s="391">
        <v>383</v>
      </c>
      <c r="F52" s="380" t="s">
        <v>1230</v>
      </c>
      <c r="G52" s="391"/>
      <c r="H52" s="391" t="s">
        <v>1267</v>
      </c>
      <c r="I52" s="381" t="s">
        <v>1248</v>
      </c>
      <c r="J52" s="381" t="s">
        <v>1249</v>
      </c>
      <c r="K52" s="324"/>
    </row>
    <row r="53" spans="1:11" ht="14.4" outlineLevel="1">
      <c r="A53" s="324"/>
      <c r="B53" s="386">
        <v>44739</v>
      </c>
      <c r="C53" s="387" t="s">
        <v>1229</v>
      </c>
      <c r="D53" s="383" t="s">
        <v>404</v>
      </c>
      <c r="E53" s="388">
        <v>39</v>
      </c>
      <c r="F53" s="384" t="s">
        <v>1230</v>
      </c>
      <c r="G53" s="388"/>
      <c r="H53" s="388" t="s">
        <v>1267</v>
      </c>
      <c r="I53" s="385"/>
      <c r="J53" s="385" t="s">
        <v>1232</v>
      </c>
      <c r="K53" s="324"/>
    </row>
    <row r="54" spans="1:11" ht="14.4" outlineLevel="1">
      <c r="A54" s="324"/>
      <c r="B54" s="389">
        <v>44739</v>
      </c>
      <c r="C54" s="390" t="s">
        <v>1229</v>
      </c>
      <c r="D54" s="391" t="s">
        <v>405</v>
      </c>
      <c r="E54" s="391">
        <v>85</v>
      </c>
      <c r="F54" s="380" t="s">
        <v>1230</v>
      </c>
      <c r="G54" s="391"/>
      <c r="H54" s="391" t="s">
        <v>1267</v>
      </c>
      <c r="I54" s="381"/>
      <c r="J54" s="381" t="s">
        <v>1232</v>
      </c>
      <c r="K54" s="324"/>
    </row>
    <row r="55" spans="1:11" ht="14.4" outlineLevel="1">
      <c r="A55" s="324"/>
      <c r="B55" s="386">
        <v>44742</v>
      </c>
      <c r="C55" s="387" t="s">
        <v>1233</v>
      </c>
      <c r="D55" s="383" t="s">
        <v>1219</v>
      </c>
      <c r="E55" s="388">
        <v>-20</v>
      </c>
      <c r="F55" s="388"/>
      <c r="G55" s="388"/>
      <c r="H55" s="388"/>
      <c r="I55" s="385" t="s">
        <v>1269</v>
      </c>
      <c r="J55" s="385" t="s">
        <v>1249</v>
      </c>
      <c r="K55" s="324"/>
    </row>
    <row r="56" spans="1:11" ht="14.4" outlineLevel="1">
      <c r="A56" s="324"/>
      <c r="B56" s="389">
        <v>44746</v>
      </c>
      <c r="C56" s="390" t="s">
        <v>1229</v>
      </c>
      <c r="D56" s="379" t="s">
        <v>404</v>
      </c>
      <c r="E56" s="391">
        <v>31</v>
      </c>
      <c r="F56" s="380" t="s">
        <v>1230</v>
      </c>
      <c r="G56" s="391"/>
      <c r="H56" s="391" t="s">
        <v>1267</v>
      </c>
      <c r="I56" s="381" t="s">
        <v>1248</v>
      </c>
      <c r="J56" s="381" t="s">
        <v>1249</v>
      </c>
      <c r="K56" s="324"/>
    </row>
    <row r="57" spans="1:11" ht="14.4" outlineLevel="1">
      <c r="A57" s="324"/>
      <c r="B57" s="386">
        <v>44746</v>
      </c>
      <c r="C57" s="387" t="s">
        <v>1229</v>
      </c>
      <c r="D57" s="388" t="s">
        <v>405</v>
      </c>
      <c r="E57" s="388">
        <v>24</v>
      </c>
      <c r="F57" s="384" t="s">
        <v>1230</v>
      </c>
      <c r="G57" s="388"/>
      <c r="H57" s="388" t="s">
        <v>1267</v>
      </c>
      <c r="I57" s="385" t="s">
        <v>1248</v>
      </c>
      <c r="J57" s="385" t="s">
        <v>1249</v>
      </c>
      <c r="K57" s="324"/>
    </row>
    <row r="58" spans="1:11" ht="14.4" outlineLevel="1">
      <c r="A58" s="324"/>
      <c r="B58" s="389">
        <v>44746</v>
      </c>
      <c r="C58" s="390" t="s">
        <v>1229</v>
      </c>
      <c r="D58" s="391" t="s">
        <v>427</v>
      </c>
      <c r="E58" s="391">
        <v>46</v>
      </c>
      <c r="F58" s="380" t="s">
        <v>1230</v>
      </c>
      <c r="G58" s="391"/>
      <c r="H58" s="391"/>
      <c r="I58" s="381"/>
      <c r="J58" s="381"/>
      <c r="K58" s="324"/>
    </row>
    <row r="59" spans="1:11" ht="14.4" outlineLevel="1">
      <c r="A59" s="324"/>
      <c r="B59" s="386">
        <v>44746</v>
      </c>
      <c r="C59" s="387" t="s">
        <v>1229</v>
      </c>
      <c r="D59" s="388" t="s">
        <v>431</v>
      </c>
      <c r="E59" s="388">
        <v>253</v>
      </c>
      <c r="F59" s="384" t="s">
        <v>1230</v>
      </c>
      <c r="G59" s="388"/>
      <c r="H59" s="388"/>
      <c r="I59" s="385"/>
      <c r="J59" s="385"/>
      <c r="K59" s="324"/>
    </row>
    <row r="60" spans="1:11" ht="14.4" outlineLevel="1">
      <c r="A60" s="324"/>
      <c r="B60" s="389">
        <v>44746</v>
      </c>
      <c r="C60" s="390" t="s">
        <v>1229</v>
      </c>
      <c r="D60" s="391" t="s">
        <v>429</v>
      </c>
      <c r="E60" s="391">
        <v>159</v>
      </c>
      <c r="F60" s="380" t="s">
        <v>1230</v>
      </c>
      <c r="G60" s="391"/>
      <c r="H60" s="391"/>
      <c r="I60" s="381"/>
      <c r="J60" s="381"/>
      <c r="K60" s="324"/>
    </row>
    <row r="61" spans="1:11" ht="14.4" outlineLevel="1">
      <c r="A61" s="324"/>
      <c r="B61" s="386">
        <v>44746</v>
      </c>
      <c r="C61" s="387" t="s">
        <v>1229</v>
      </c>
      <c r="D61" s="388" t="s">
        <v>424</v>
      </c>
      <c r="E61" s="388">
        <v>57</v>
      </c>
      <c r="F61" s="384" t="s">
        <v>1230</v>
      </c>
      <c r="G61" s="388"/>
      <c r="H61" s="388"/>
      <c r="I61" s="385"/>
      <c r="J61" s="385"/>
      <c r="K61" s="324"/>
    </row>
    <row r="62" spans="1:11" ht="14.4" outlineLevel="1">
      <c r="A62" s="324"/>
      <c r="B62" s="389">
        <v>44746</v>
      </c>
      <c r="C62" s="390" t="s">
        <v>1229</v>
      </c>
      <c r="D62" s="391" t="s">
        <v>405</v>
      </c>
      <c r="E62" s="391">
        <v>31</v>
      </c>
      <c r="F62" s="380" t="s">
        <v>1230</v>
      </c>
      <c r="G62" s="391"/>
      <c r="H62" s="391"/>
      <c r="I62" s="381"/>
      <c r="J62" s="381"/>
      <c r="K62" s="324"/>
    </row>
    <row r="63" spans="1:11" ht="14.4" outlineLevel="1">
      <c r="A63" s="324"/>
      <c r="B63" s="386">
        <v>44746</v>
      </c>
      <c r="C63" s="387" t="s">
        <v>1229</v>
      </c>
      <c r="D63" s="383" t="s">
        <v>404</v>
      </c>
      <c r="E63" s="388">
        <v>49</v>
      </c>
      <c r="F63" s="384" t="s">
        <v>1230</v>
      </c>
      <c r="G63" s="388"/>
      <c r="H63" s="388"/>
      <c r="I63" s="385"/>
      <c r="J63" s="385"/>
      <c r="K63" s="324"/>
    </row>
    <row r="64" spans="1:11" ht="14.4" outlineLevel="1">
      <c r="A64" s="324"/>
      <c r="B64" s="389">
        <v>44746</v>
      </c>
      <c r="C64" s="390" t="s">
        <v>1229</v>
      </c>
      <c r="D64" s="379" t="s">
        <v>406</v>
      </c>
      <c r="E64" s="391">
        <v>12</v>
      </c>
      <c r="F64" s="380" t="s">
        <v>1230</v>
      </c>
      <c r="G64" s="391"/>
      <c r="H64" s="391"/>
      <c r="I64" s="381"/>
      <c r="J64" s="381"/>
      <c r="K64" s="324"/>
    </row>
    <row r="65" spans="1:11" ht="14.4" outlineLevel="1">
      <c r="A65" s="324"/>
      <c r="B65" s="386">
        <v>44746</v>
      </c>
      <c r="C65" s="387" t="s">
        <v>1229</v>
      </c>
      <c r="D65" s="383" t="s">
        <v>402</v>
      </c>
      <c r="E65" s="388">
        <v>68</v>
      </c>
      <c r="F65" s="384" t="s">
        <v>1230</v>
      </c>
      <c r="G65" s="388"/>
      <c r="H65" s="388"/>
      <c r="I65" s="385"/>
      <c r="J65" s="385"/>
      <c r="K65" s="324"/>
    </row>
    <row r="66" spans="1:11" ht="14.4" outlineLevel="1">
      <c r="A66" s="324"/>
      <c r="B66" s="389">
        <v>44758</v>
      </c>
      <c r="C66" s="390" t="s">
        <v>1233</v>
      </c>
      <c r="D66" s="379" t="s">
        <v>1219</v>
      </c>
      <c r="E66" s="391">
        <v>-2</v>
      </c>
      <c r="F66" s="391" t="s">
        <v>1270</v>
      </c>
      <c r="G66" s="391"/>
      <c r="H66" s="391"/>
      <c r="I66" s="381" t="s">
        <v>1248</v>
      </c>
      <c r="J66" s="381" t="s">
        <v>1249</v>
      </c>
      <c r="K66" s="324"/>
    </row>
    <row r="67" spans="1:11" ht="14.4" outlineLevel="1">
      <c r="A67" s="324"/>
      <c r="B67" s="386">
        <v>44764</v>
      </c>
      <c r="C67" s="387" t="s">
        <v>1233</v>
      </c>
      <c r="D67" s="383" t="s">
        <v>1219</v>
      </c>
      <c r="E67" s="388">
        <v>-1</v>
      </c>
      <c r="F67" s="388" t="s">
        <v>1271</v>
      </c>
      <c r="G67" s="388"/>
      <c r="H67" s="388"/>
      <c r="I67" s="385" t="s">
        <v>1248</v>
      </c>
      <c r="J67" s="385" t="s">
        <v>1249</v>
      </c>
      <c r="K67" s="324"/>
    </row>
    <row r="68" spans="1:11" ht="14.4" outlineLevel="1">
      <c r="A68" s="324"/>
      <c r="B68" s="389">
        <v>44782</v>
      </c>
      <c r="C68" s="390" t="s">
        <v>1233</v>
      </c>
      <c r="D68" s="379" t="s">
        <v>1219</v>
      </c>
      <c r="E68" s="391">
        <v>-2</v>
      </c>
      <c r="F68" s="391" t="s">
        <v>1272</v>
      </c>
      <c r="G68" s="391"/>
      <c r="H68" s="391"/>
      <c r="I68" s="381" t="s">
        <v>1248</v>
      </c>
      <c r="J68" s="381" t="s">
        <v>1249</v>
      </c>
      <c r="K68" s="324"/>
    </row>
    <row r="69" spans="1:11" ht="14.4" outlineLevel="1">
      <c r="A69" s="324"/>
      <c r="B69" s="386">
        <v>44783</v>
      </c>
      <c r="C69" s="387" t="s">
        <v>1233</v>
      </c>
      <c r="D69" s="383" t="s">
        <v>1219</v>
      </c>
      <c r="E69" s="388">
        <v>-12</v>
      </c>
      <c r="F69" s="388" t="s">
        <v>65</v>
      </c>
      <c r="G69" s="388"/>
      <c r="H69" s="388"/>
      <c r="I69" s="385" t="s">
        <v>1248</v>
      </c>
      <c r="J69" s="385" t="s">
        <v>1249</v>
      </c>
      <c r="K69" s="324"/>
    </row>
    <row r="70" spans="1:11" ht="14.4" outlineLevel="1">
      <c r="A70" s="324"/>
      <c r="B70" s="389">
        <v>44783</v>
      </c>
      <c r="C70" s="390" t="s">
        <v>1233</v>
      </c>
      <c r="D70" s="379" t="s">
        <v>1219</v>
      </c>
      <c r="E70" s="391">
        <v>-3</v>
      </c>
      <c r="F70" s="391" t="s">
        <v>1273</v>
      </c>
      <c r="G70" s="391"/>
      <c r="H70" s="391"/>
      <c r="I70" s="381" t="s">
        <v>1248</v>
      </c>
      <c r="J70" s="381" t="s">
        <v>1249</v>
      </c>
      <c r="K70" s="324"/>
    </row>
    <row r="71" spans="1:11" ht="14.4" outlineLevel="1">
      <c r="A71" s="324"/>
      <c r="B71" s="386">
        <v>44784</v>
      </c>
      <c r="C71" s="387" t="s">
        <v>1233</v>
      </c>
      <c r="D71" s="383" t="s">
        <v>1219</v>
      </c>
      <c r="E71" s="388">
        <v>-2</v>
      </c>
      <c r="F71" s="388" t="s">
        <v>1274</v>
      </c>
      <c r="G71" s="388"/>
      <c r="H71" s="388"/>
      <c r="I71" s="385" t="s">
        <v>1248</v>
      </c>
      <c r="J71" s="385" t="s">
        <v>1249</v>
      </c>
      <c r="K71" s="324"/>
    </row>
    <row r="72" spans="1:11" ht="14.4" outlineLevel="1">
      <c r="A72" s="324"/>
      <c r="B72" s="389">
        <v>44785</v>
      </c>
      <c r="C72" s="390" t="s">
        <v>1233</v>
      </c>
      <c r="D72" s="379" t="s">
        <v>1219</v>
      </c>
      <c r="E72" s="391">
        <v>-3</v>
      </c>
      <c r="F72" s="391" t="s">
        <v>1275</v>
      </c>
      <c r="G72" s="391"/>
      <c r="H72" s="391"/>
      <c r="I72" s="381" t="s">
        <v>1248</v>
      </c>
      <c r="J72" s="381" t="s">
        <v>1249</v>
      </c>
      <c r="K72" s="324"/>
    </row>
    <row r="73" spans="1:11" ht="14.4" outlineLevel="1">
      <c r="A73" s="324"/>
      <c r="B73" s="386">
        <v>44785</v>
      </c>
      <c r="C73" s="387" t="s">
        <v>1233</v>
      </c>
      <c r="D73" s="383" t="s">
        <v>404</v>
      </c>
      <c r="E73" s="388">
        <v>-120</v>
      </c>
      <c r="F73" s="388" t="s">
        <v>1276</v>
      </c>
      <c r="G73" s="388"/>
      <c r="H73" s="388"/>
      <c r="I73" s="385" t="s">
        <v>1248</v>
      </c>
      <c r="J73" s="385" t="s">
        <v>1249</v>
      </c>
      <c r="K73" s="324"/>
    </row>
    <row r="74" spans="1:11" ht="14.4" outlineLevel="1">
      <c r="A74" s="324"/>
      <c r="B74" s="389">
        <v>44785</v>
      </c>
      <c r="C74" s="390" t="s">
        <v>1233</v>
      </c>
      <c r="D74" s="391" t="s">
        <v>405</v>
      </c>
      <c r="E74" s="391">
        <v>-80</v>
      </c>
      <c r="F74" s="391" t="s">
        <v>1276</v>
      </c>
      <c r="G74" s="391"/>
      <c r="H74" s="391"/>
      <c r="I74" s="381" t="s">
        <v>1248</v>
      </c>
      <c r="J74" s="381" t="s">
        <v>1249</v>
      </c>
      <c r="K74" s="324"/>
    </row>
    <row r="75" spans="1:11" ht="14.4" outlineLevel="1">
      <c r="A75" s="324"/>
      <c r="B75" s="386">
        <v>44785</v>
      </c>
      <c r="C75" s="387" t="s">
        <v>1233</v>
      </c>
      <c r="D75" s="383" t="s">
        <v>406</v>
      </c>
      <c r="E75" s="388">
        <v>-80</v>
      </c>
      <c r="F75" s="388" t="s">
        <v>1276</v>
      </c>
      <c r="G75" s="388"/>
      <c r="H75" s="388"/>
      <c r="I75" s="385" t="s">
        <v>1248</v>
      </c>
      <c r="J75" s="385" t="s">
        <v>1249</v>
      </c>
      <c r="K75" s="324"/>
    </row>
    <row r="76" spans="1:11" ht="14.4" outlineLevel="1">
      <c r="A76" s="324"/>
      <c r="B76" s="389">
        <v>44785</v>
      </c>
      <c r="C76" s="390" t="s">
        <v>1233</v>
      </c>
      <c r="D76" s="379" t="s">
        <v>402</v>
      </c>
      <c r="E76" s="391">
        <v>-120</v>
      </c>
      <c r="F76" s="391" t="s">
        <v>1276</v>
      </c>
      <c r="G76" s="391"/>
      <c r="H76" s="391"/>
      <c r="I76" s="381" t="s">
        <v>1248</v>
      </c>
      <c r="J76" s="381" t="s">
        <v>1249</v>
      </c>
      <c r="K76" s="324"/>
    </row>
    <row r="77" spans="1:11" ht="14.4" outlineLevel="1">
      <c r="A77" s="324"/>
      <c r="B77" s="386">
        <v>44785</v>
      </c>
      <c r="C77" s="387" t="s">
        <v>1233</v>
      </c>
      <c r="D77" s="388" t="s">
        <v>431</v>
      </c>
      <c r="E77" s="388">
        <v>-50</v>
      </c>
      <c r="F77" s="388" t="s">
        <v>1276</v>
      </c>
      <c r="G77" s="388"/>
      <c r="H77" s="388"/>
      <c r="I77" s="385" t="s">
        <v>1248</v>
      </c>
      <c r="J77" s="385" t="s">
        <v>1249</v>
      </c>
      <c r="K77" s="324"/>
    </row>
    <row r="78" spans="1:11" ht="14.4" outlineLevel="1">
      <c r="A78" s="324"/>
      <c r="B78" s="389">
        <v>44785</v>
      </c>
      <c r="C78" s="390" t="s">
        <v>1233</v>
      </c>
      <c r="D78" s="379" t="s">
        <v>404</v>
      </c>
      <c r="E78" s="391">
        <v>-373</v>
      </c>
      <c r="F78" s="391" t="s">
        <v>65</v>
      </c>
      <c r="G78" s="391"/>
      <c r="H78" s="391" t="s">
        <v>947</v>
      </c>
      <c r="I78" s="381" t="s">
        <v>1248</v>
      </c>
      <c r="J78" s="381" t="s">
        <v>1249</v>
      </c>
      <c r="K78" s="324"/>
    </row>
    <row r="79" spans="1:11" ht="14.4" outlineLevel="1">
      <c r="A79" s="324"/>
      <c r="B79" s="386">
        <v>44785</v>
      </c>
      <c r="C79" s="387" t="s">
        <v>1233</v>
      </c>
      <c r="D79" s="388" t="s">
        <v>405</v>
      </c>
      <c r="E79" s="388">
        <v>-124</v>
      </c>
      <c r="F79" s="388" t="s">
        <v>65</v>
      </c>
      <c r="G79" s="388"/>
      <c r="H79" s="388"/>
      <c r="I79" s="385" t="s">
        <v>1248</v>
      </c>
      <c r="J79" s="385" t="s">
        <v>1249</v>
      </c>
      <c r="K79" s="324"/>
    </row>
    <row r="80" spans="1:11" ht="14.4" outlineLevel="1">
      <c r="A80" s="324"/>
      <c r="B80" s="389">
        <v>44785</v>
      </c>
      <c r="C80" s="390" t="s">
        <v>1233</v>
      </c>
      <c r="D80" s="379" t="s">
        <v>402</v>
      </c>
      <c r="E80" s="391">
        <v>-405</v>
      </c>
      <c r="F80" s="391" t="s">
        <v>65</v>
      </c>
      <c r="G80" s="391"/>
      <c r="H80" s="391"/>
      <c r="I80" s="381" t="s">
        <v>1248</v>
      </c>
      <c r="J80" s="381" t="s">
        <v>1249</v>
      </c>
      <c r="K80" s="324"/>
    </row>
    <row r="81" spans="1:11" ht="14.4" outlineLevel="1">
      <c r="A81" s="324"/>
      <c r="B81" s="386">
        <v>44785</v>
      </c>
      <c r="C81" s="387" t="s">
        <v>1233</v>
      </c>
      <c r="D81" s="383" t="s">
        <v>406</v>
      </c>
      <c r="E81" s="388">
        <v>-142</v>
      </c>
      <c r="F81" s="388" t="s">
        <v>65</v>
      </c>
      <c r="G81" s="388"/>
      <c r="H81" s="388"/>
      <c r="I81" s="385" t="s">
        <v>1248</v>
      </c>
      <c r="J81" s="385" t="s">
        <v>1249</v>
      </c>
      <c r="K81" s="324"/>
    </row>
    <row r="82" spans="1:11" ht="14.4" outlineLevel="1">
      <c r="A82" s="324"/>
      <c r="B82" s="389">
        <v>44785</v>
      </c>
      <c r="C82" s="390" t="s">
        <v>1233</v>
      </c>
      <c r="D82" s="391" t="s">
        <v>431</v>
      </c>
      <c r="E82" s="391">
        <v>-200</v>
      </c>
      <c r="F82" s="391" t="s">
        <v>65</v>
      </c>
      <c r="G82" s="391"/>
      <c r="H82" s="391"/>
      <c r="I82" s="381" t="s">
        <v>1248</v>
      </c>
      <c r="J82" s="381" t="s">
        <v>1249</v>
      </c>
      <c r="K82" s="324"/>
    </row>
    <row r="83" spans="1:11" ht="14.4" outlineLevel="1">
      <c r="A83" s="324"/>
      <c r="B83" s="386">
        <v>44786</v>
      </c>
      <c r="C83" s="387" t="s">
        <v>1233</v>
      </c>
      <c r="D83" s="388" t="s">
        <v>405</v>
      </c>
      <c r="E83" s="388">
        <v>-96</v>
      </c>
      <c r="F83" s="388" t="s">
        <v>65</v>
      </c>
      <c r="G83" s="388"/>
      <c r="H83" s="388"/>
      <c r="I83" s="385" t="s">
        <v>1248</v>
      </c>
      <c r="J83" s="385" t="s">
        <v>1249</v>
      </c>
      <c r="K83" s="324"/>
    </row>
    <row r="84" spans="1:11" ht="14.4" outlineLevel="1">
      <c r="A84" s="324"/>
      <c r="B84" s="389">
        <v>44786</v>
      </c>
      <c r="C84" s="390" t="s">
        <v>1233</v>
      </c>
      <c r="D84" s="379" t="s">
        <v>406</v>
      </c>
      <c r="E84" s="391">
        <v>-158</v>
      </c>
      <c r="F84" s="391" t="s">
        <v>65</v>
      </c>
      <c r="G84" s="391"/>
      <c r="H84" s="391"/>
      <c r="I84" s="381" t="s">
        <v>1248</v>
      </c>
      <c r="J84" s="381" t="s">
        <v>1249</v>
      </c>
      <c r="K84" s="324"/>
    </row>
    <row r="85" spans="1:11" ht="14.4" outlineLevel="1">
      <c r="A85" s="324"/>
      <c r="B85" s="386">
        <v>44782</v>
      </c>
      <c r="C85" s="387" t="s">
        <v>1233</v>
      </c>
      <c r="D85" s="388" t="s">
        <v>427</v>
      </c>
      <c r="E85" s="388">
        <v>-46</v>
      </c>
      <c r="F85" s="388" t="s">
        <v>1277</v>
      </c>
      <c r="G85" s="388"/>
      <c r="H85" s="388"/>
      <c r="I85" s="385" t="s">
        <v>1278</v>
      </c>
      <c r="J85" s="385" t="s">
        <v>1278</v>
      </c>
      <c r="K85" s="324"/>
    </row>
    <row r="86" spans="1:11" ht="14.4" outlineLevel="1">
      <c r="A86" s="324"/>
      <c r="B86" s="389">
        <v>44746</v>
      </c>
      <c r="C86" s="390" t="s">
        <v>1229</v>
      </c>
      <c r="D86" s="391" t="s">
        <v>424</v>
      </c>
      <c r="E86" s="391">
        <v>14</v>
      </c>
      <c r="F86" s="391" t="s">
        <v>1230</v>
      </c>
      <c r="G86" s="391"/>
      <c r="H86" s="391"/>
      <c r="I86" s="381" t="s">
        <v>1248</v>
      </c>
      <c r="J86" s="381" t="s">
        <v>1232</v>
      </c>
      <c r="K86" s="324"/>
    </row>
    <row r="87" spans="1:11" ht="14.4" outlineLevel="1">
      <c r="A87" s="324"/>
      <c r="B87" s="386">
        <v>44789</v>
      </c>
      <c r="C87" s="387" t="s">
        <v>1229</v>
      </c>
      <c r="D87" s="383" t="s">
        <v>1219</v>
      </c>
      <c r="E87" s="388">
        <v>100</v>
      </c>
      <c r="F87" s="388" t="s">
        <v>1279</v>
      </c>
      <c r="G87" s="388"/>
      <c r="H87" s="388"/>
      <c r="I87" s="385" t="s">
        <v>1248</v>
      </c>
      <c r="J87" s="385" t="s">
        <v>1232</v>
      </c>
      <c r="K87" s="324"/>
    </row>
    <row r="88" spans="1:11" ht="14.4" outlineLevel="1">
      <c r="A88" s="324"/>
      <c r="B88" s="389">
        <v>44847</v>
      </c>
      <c r="C88" s="390" t="s">
        <v>1233</v>
      </c>
      <c r="D88" s="391" t="s">
        <v>429</v>
      </c>
      <c r="E88" s="391">
        <v>-159</v>
      </c>
      <c r="F88" s="391" t="s">
        <v>1280</v>
      </c>
      <c r="G88" s="391" t="s">
        <v>1281</v>
      </c>
      <c r="H88" s="391" t="s">
        <v>1282</v>
      </c>
      <c r="I88" s="381" t="s">
        <v>1248</v>
      </c>
      <c r="J88" s="381" t="s">
        <v>1283</v>
      </c>
      <c r="K88" s="324"/>
    </row>
    <row r="89" spans="1:11" ht="14.4" outlineLevel="1">
      <c r="A89" s="324"/>
      <c r="B89" s="386">
        <v>44854</v>
      </c>
      <c r="C89" s="387" t="s">
        <v>1233</v>
      </c>
      <c r="D89" s="383" t="s">
        <v>1219</v>
      </c>
      <c r="E89" s="388">
        <v>-10</v>
      </c>
      <c r="F89" s="388" t="s">
        <v>1284</v>
      </c>
      <c r="G89" s="388"/>
      <c r="H89" s="388" t="s">
        <v>1285</v>
      </c>
      <c r="I89" s="385" t="s">
        <v>1286</v>
      </c>
      <c r="J89" s="385"/>
      <c r="K89" s="324"/>
    </row>
    <row r="90" spans="1:11" ht="14.4" outlineLevel="1">
      <c r="A90" s="324"/>
      <c r="B90" s="389">
        <v>44854</v>
      </c>
      <c r="C90" s="390" t="s">
        <v>1233</v>
      </c>
      <c r="D90" s="379" t="s">
        <v>1219</v>
      </c>
      <c r="E90" s="391">
        <v>-11</v>
      </c>
      <c r="F90" s="391" t="s">
        <v>1287</v>
      </c>
      <c r="G90" s="391"/>
      <c r="H90" s="391" t="s">
        <v>1288</v>
      </c>
      <c r="I90" s="381" t="s">
        <v>17</v>
      </c>
      <c r="J90" s="381"/>
      <c r="K90" s="324"/>
    </row>
    <row r="91" spans="1:11" ht="14.4" outlineLevel="1">
      <c r="A91" s="324"/>
      <c r="B91" s="386">
        <v>44859</v>
      </c>
      <c r="C91" s="387" t="s">
        <v>1233</v>
      </c>
      <c r="D91" s="383" t="s">
        <v>1219</v>
      </c>
      <c r="E91" s="388">
        <v>-2</v>
      </c>
      <c r="F91" s="388" t="s">
        <v>1289</v>
      </c>
      <c r="G91" s="388" t="s">
        <v>1290</v>
      </c>
      <c r="H91" s="388" t="s">
        <v>1291</v>
      </c>
      <c r="I91" s="385" t="s">
        <v>1248</v>
      </c>
      <c r="J91" s="385"/>
      <c r="K91" s="324"/>
    </row>
    <row r="92" spans="1:11" ht="14.4" outlineLevel="1">
      <c r="A92" s="324"/>
      <c r="B92" s="389">
        <v>44859</v>
      </c>
      <c r="C92" s="390" t="s">
        <v>1233</v>
      </c>
      <c r="D92" s="379" t="s">
        <v>1219</v>
      </c>
      <c r="E92" s="391">
        <v>-3</v>
      </c>
      <c r="F92" s="391" t="s">
        <v>1292</v>
      </c>
      <c r="G92" s="391" t="s">
        <v>1290</v>
      </c>
      <c r="H92" s="391" t="s">
        <v>1291</v>
      </c>
      <c r="I92" s="381" t="s">
        <v>1248</v>
      </c>
      <c r="J92" s="381"/>
      <c r="K92" s="324"/>
    </row>
    <row r="93" spans="1:11" ht="14.4" outlineLevel="1">
      <c r="A93" s="324"/>
      <c r="B93" s="386">
        <v>44859</v>
      </c>
      <c r="C93" s="387" t="s">
        <v>1233</v>
      </c>
      <c r="D93" s="383" t="s">
        <v>1219</v>
      </c>
      <c r="E93" s="388">
        <v>-1</v>
      </c>
      <c r="F93" s="388" t="s">
        <v>1293</v>
      </c>
      <c r="G93" s="388" t="s">
        <v>1290</v>
      </c>
      <c r="H93" s="388" t="s">
        <v>1291</v>
      </c>
      <c r="I93" s="385" t="s">
        <v>1248</v>
      </c>
      <c r="J93" s="385"/>
      <c r="K93" s="324"/>
    </row>
    <row r="94" spans="1:11" ht="14.4" outlineLevel="1">
      <c r="A94" s="324"/>
      <c r="B94" s="389">
        <v>44859</v>
      </c>
      <c r="C94" s="390" t="s">
        <v>1233</v>
      </c>
      <c r="D94" s="379" t="s">
        <v>1219</v>
      </c>
      <c r="E94" s="391">
        <v>-2</v>
      </c>
      <c r="F94" s="391" t="s">
        <v>1294</v>
      </c>
      <c r="G94" s="391" t="s">
        <v>1290</v>
      </c>
      <c r="H94" s="391" t="s">
        <v>1291</v>
      </c>
      <c r="I94" s="381" t="s">
        <v>1248</v>
      </c>
      <c r="J94" s="381"/>
      <c r="K94" s="324"/>
    </row>
    <row r="95" spans="1:11" ht="14.4" outlineLevel="1">
      <c r="A95" s="324"/>
      <c r="B95" s="386">
        <v>44893</v>
      </c>
      <c r="C95" s="387" t="s">
        <v>1233</v>
      </c>
      <c r="D95" s="388" t="s">
        <v>402</v>
      </c>
      <c r="E95" s="388">
        <v>-30</v>
      </c>
      <c r="F95" s="388" t="s">
        <v>1295</v>
      </c>
      <c r="G95" s="388" t="s">
        <v>1015</v>
      </c>
      <c r="H95" s="393" t="s">
        <v>1296</v>
      </c>
      <c r="I95" s="385" t="s">
        <v>1278</v>
      </c>
      <c r="J95" s="388"/>
      <c r="K95" s="324"/>
    </row>
    <row r="96" spans="1:11" ht="15.75" customHeight="1" outlineLevel="1">
      <c r="A96" s="324"/>
      <c r="B96" s="389">
        <v>44895</v>
      </c>
      <c r="C96" s="390" t="s">
        <v>1233</v>
      </c>
      <c r="D96" s="379" t="s">
        <v>402</v>
      </c>
      <c r="E96" s="391">
        <v>-65</v>
      </c>
      <c r="F96" s="391" t="s">
        <v>65</v>
      </c>
      <c r="G96" s="391" t="s">
        <v>1297</v>
      </c>
      <c r="H96" s="394" t="s">
        <v>1298</v>
      </c>
      <c r="I96" s="381" t="s">
        <v>1278</v>
      </c>
      <c r="J96" s="391"/>
      <c r="K96" s="324"/>
    </row>
    <row r="97" spans="1:11" ht="14.4" outlineLevel="1">
      <c r="A97" s="324"/>
      <c r="B97" s="386">
        <v>44896</v>
      </c>
      <c r="C97" s="387" t="s">
        <v>1233</v>
      </c>
      <c r="D97" s="383" t="s">
        <v>406</v>
      </c>
      <c r="E97" s="388">
        <v>-20</v>
      </c>
      <c r="F97" s="388" t="s">
        <v>1299</v>
      </c>
      <c r="G97" s="388" t="s">
        <v>1300</v>
      </c>
      <c r="H97" s="388" t="s">
        <v>1020</v>
      </c>
      <c r="I97" s="385" t="s">
        <v>1301</v>
      </c>
      <c r="J97" s="388"/>
      <c r="K97" s="324"/>
    </row>
    <row r="98" spans="1:11" ht="14.4" outlineLevel="1">
      <c r="A98" s="324"/>
      <c r="B98" s="389">
        <v>44896</v>
      </c>
      <c r="C98" s="390" t="s">
        <v>1233</v>
      </c>
      <c r="D98" s="391" t="s">
        <v>405</v>
      </c>
      <c r="E98" s="391">
        <v>-20</v>
      </c>
      <c r="F98" s="391" t="s">
        <v>1299</v>
      </c>
      <c r="G98" s="391" t="s">
        <v>1300</v>
      </c>
      <c r="H98" s="391" t="s">
        <v>1020</v>
      </c>
      <c r="I98" s="381" t="s">
        <v>1301</v>
      </c>
      <c r="J98" s="391"/>
      <c r="K98" s="324"/>
    </row>
    <row r="99" spans="1:11" ht="14.4" outlineLevel="1">
      <c r="A99" s="324"/>
      <c r="B99" s="386">
        <v>44896</v>
      </c>
      <c r="C99" s="387" t="s">
        <v>1233</v>
      </c>
      <c r="D99" s="388" t="s">
        <v>405</v>
      </c>
      <c r="E99" s="388">
        <v>-80</v>
      </c>
      <c r="F99" s="388" t="s">
        <v>1302</v>
      </c>
      <c r="G99" s="388" t="s">
        <v>1303</v>
      </c>
      <c r="H99" s="388" t="s">
        <v>1304</v>
      </c>
      <c r="I99" s="385" t="s">
        <v>1301</v>
      </c>
      <c r="J99" s="388"/>
      <c r="K99" s="324"/>
    </row>
    <row r="100" spans="1:11" ht="14.4" outlineLevel="1">
      <c r="A100" s="324"/>
      <c r="B100" s="389">
        <v>44896</v>
      </c>
      <c r="C100" s="390" t="s">
        <v>1233</v>
      </c>
      <c r="D100" s="391" t="s">
        <v>406</v>
      </c>
      <c r="E100" s="391">
        <v>-89</v>
      </c>
      <c r="F100" s="391" t="s">
        <v>1302</v>
      </c>
      <c r="G100" s="391" t="s">
        <v>1303</v>
      </c>
      <c r="H100" s="391" t="s">
        <v>1304</v>
      </c>
      <c r="I100" s="381" t="s">
        <v>1301</v>
      </c>
      <c r="J100" s="391"/>
      <c r="K100" s="324"/>
    </row>
    <row r="101" spans="1:11" ht="14.4" outlineLevel="1">
      <c r="A101" s="324"/>
      <c r="B101" s="386">
        <v>44896</v>
      </c>
      <c r="C101" s="387" t="s">
        <v>1233</v>
      </c>
      <c r="D101" s="383" t="s">
        <v>402</v>
      </c>
      <c r="E101" s="388">
        <v>-48</v>
      </c>
      <c r="F101" s="388" t="s">
        <v>1302</v>
      </c>
      <c r="G101" s="388" t="s">
        <v>1303</v>
      </c>
      <c r="H101" s="388" t="s">
        <v>1304</v>
      </c>
      <c r="I101" s="385" t="s">
        <v>1301</v>
      </c>
      <c r="J101" s="388"/>
      <c r="K101" s="324"/>
    </row>
    <row r="102" spans="1:11" ht="14.4" outlineLevel="1">
      <c r="A102" s="324"/>
      <c r="B102" s="389">
        <v>44896</v>
      </c>
      <c r="C102" s="390" t="s">
        <v>1233</v>
      </c>
      <c r="D102" s="379" t="s">
        <v>404</v>
      </c>
      <c r="E102" s="391">
        <v>-14</v>
      </c>
      <c r="F102" s="391" t="s">
        <v>1302</v>
      </c>
      <c r="G102" s="391" t="s">
        <v>1303</v>
      </c>
      <c r="H102" s="391" t="s">
        <v>1304</v>
      </c>
      <c r="I102" s="381" t="s">
        <v>1301</v>
      </c>
      <c r="J102" s="391"/>
      <c r="K102" s="324"/>
    </row>
    <row r="103" spans="1:11" ht="14.4" outlineLevel="1">
      <c r="A103" s="324"/>
      <c r="B103" s="386">
        <v>44897</v>
      </c>
      <c r="C103" s="387" t="s">
        <v>1229</v>
      </c>
      <c r="D103" s="388" t="s">
        <v>405</v>
      </c>
      <c r="E103" s="395">
        <v>18</v>
      </c>
      <c r="F103" s="388" t="s">
        <v>1279</v>
      </c>
      <c r="G103" s="388"/>
      <c r="H103" s="388"/>
      <c r="I103" s="385" t="s">
        <v>1278</v>
      </c>
      <c r="J103" s="395" t="s">
        <v>1305</v>
      </c>
      <c r="K103" s="324"/>
    </row>
    <row r="104" spans="1:11" ht="14.4" outlineLevel="1">
      <c r="A104" s="324"/>
      <c r="B104" s="389">
        <v>44908</v>
      </c>
      <c r="C104" s="390" t="s">
        <v>1229</v>
      </c>
      <c r="D104" s="379" t="s">
        <v>406</v>
      </c>
      <c r="E104" s="391">
        <v>391</v>
      </c>
      <c r="F104" s="391" t="s">
        <v>1279</v>
      </c>
      <c r="G104" s="391"/>
      <c r="H104" s="391"/>
      <c r="I104" s="381" t="s">
        <v>1278</v>
      </c>
      <c r="J104" s="381" t="s">
        <v>1306</v>
      </c>
      <c r="K104" s="324"/>
    </row>
    <row r="105" spans="1:11" ht="14.4" outlineLevel="1">
      <c r="A105" s="324"/>
      <c r="B105" s="386">
        <v>44908</v>
      </c>
      <c r="C105" s="387" t="s">
        <v>1229</v>
      </c>
      <c r="D105" s="383" t="s">
        <v>404</v>
      </c>
      <c r="E105" s="388">
        <v>116</v>
      </c>
      <c r="F105" s="388" t="s">
        <v>1279</v>
      </c>
      <c r="G105" s="388"/>
      <c r="H105" s="388"/>
      <c r="I105" s="385" t="s">
        <v>1278</v>
      </c>
      <c r="J105" s="385"/>
      <c r="K105" s="324"/>
    </row>
    <row r="106" spans="1:11" ht="14.4" outlineLevel="1">
      <c r="A106" s="324"/>
      <c r="B106" s="389">
        <v>44908</v>
      </c>
      <c r="C106" s="390" t="s">
        <v>1229</v>
      </c>
      <c r="D106" s="391" t="s">
        <v>405</v>
      </c>
      <c r="E106" s="391">
        <v>400</v>
      </c>
      <c r="F106" s="391" t="s">
        <v>1279</v>
      </c>
      <c r="G106" s="391"/>
      <c r="H106" s="391"/>
      <c r="I106" s="381" t="s">
        <v>1278</v>
      </c>
      <c r="J106" s="381"/>
      <c r="K106" s="324"/>
    </row>
    <row r="107" spans="1:11" ht="14.4" outlineLevel="1">
      <c r="A107" s="324"/>
      <c r="B107" s="386">
        <v>44909</v>
      </c>
      <c r="C107" s="387" t="s">
        <v>1229</v>
      </c>
      <c r="D107" s="383" t="s">
        <v>402</v>
      </c>
      <c r="E107" s="388">
        <v>357</v>
      </c>
      <c r="F107" s="388" t="s">
        <v>1279</v>
      </c>
      <c r="G107" s="388"/>
      <c r="H107" s="388"/>
      <c r="I107" s="385" t="s">
        <v>1278</v>
      </c>
      <c r="J107" s="385"/>
      <c r="K107" s="324"/>
    </row>
    <row r="108" spans="1:11" ht="14.4" outlineLevel="1">
      <c r="A108" s="324"/>
      <c r="B108" s="389">
        <v>44910</v>
      </c>
      <c r="C108" s="390" t="s">
        <v>1229</v>
      </c>
      <c r="D108" s="379" t="s">
        <v>404</v>
      </c>
      <c r="E108" s="391">
        <v>370</v>
      </c>
      <c r="F108" s="391" t="s">
        <v>1279</v>
      </c>
      <c r="G108" s="391"/>
      <c r="H108" s="391"/>
      <c r="I108" s="381" t="s">
        <v>1278</v>
      </c>
      <c r="J108" s="381"/>
      <c r="K108" s="324"/>
    </row>
    <row r="109" spans="1:11" ht="14.4" outlineLevel="1">
      <c r="A109" s="324"/>
      <c r="B109" s="386">
        <v>44908</v>
      </c>
      <c r="C109" s="387" t="s">
        <v>1233</v>
      </c>
      <c r="D109" s="383" t="s">
        <v>1219</v>
      </c>
      <c r="E109" s="388">
        <v>-10</v>
      </c>
      <c r="F109" s="388" t="s">
        <v>85</v>
      </c>
      <c r="G109" s="388" t="s">
        <v>1307</v>
      </c>
      <c r="H109" s="388" t="s">
        <v>1308</v>
      </c>
      <c r="I109" s="385" t="s">
        <v>1278</v>
      </c>
      <c r="J109" s="385"/>
      <c r="K109" s="324"/>
    </row>
    <row r="110" spans="1:11" ht="28.8" outlineLevel="1">
      <c r="A110" s="324"/>
      <c r="B110" s="389">
        <v>44914</v>
      </c>
      <c r="C110" s="390" t="s">
        <v>1233</v>
      </c>
      <c r="D110" s="379" t="s">
        <v>1219</v>
      </c>
      <c r="E110" s="391">
        <v>-32</v>
      </c>
      <c r="F110" s="391" t="s">
        <v>1309</v>
      </c>
      <c r="G110" s="391"/>
      <c r="H110" s="391"/>
      <c r="I110" s="381" t="s">
        <v>1278</v>
      </c>
      <c r="J110" s="396" t="s">
        <v>1310</v>
      </c>
      <c r="K110" s="324"/>
    </row>
    <row r="111" spans="1:11" ht="43.2" outlineLevel="1">
      <c r="A111" s="324"/>
      <c r="B111" s="386">
        <v>44915</v>
      </c>
      <c r="C111" s="387" t="s">
        <v>1233</v>
      </c>
      <c r="D111" s="383" t="s">
        <v>1219</v>
      </c>
      <c r="E111" s="388">
        <v>-7</v>
      </c>
      <c r="F111" s="397" t="s">
        <v>1311</v>
      </c>
      <c r="G111" s="388"/>
      <c r="H111" s="388"/>
      <c r="I111" s="385" t="s">
        <v>1278</v>
      </c>
      <c r="J111" s="385"/>
      <c r="K111" s="324"/>
    </row>
    <row r="112" spans="1:11" ht="14.4">
      <c r="A112" s="324"/>
      <c r="B112" s="389">
        <v>44944</v>
      </c>
      <c r="C112" s="390" t="s">
        <v>1233</v>
      </c>
      <c r="D112" s="391" t="s">
        <v>1219</v>
      </c>
      <c r="E112" s="391">
        <v>-12</v>
      </c>
      <c r="F112" s="391" t="s">
        <v>1312</v>
      </c>
      <c r="G112" s="391" t="s">
        <v>1313</v>
      </c>
      <c r="H112" s="398" t="s">
        <v>1314</v>
      </c>
      <c r="I112" s="381" t="s">
        <v>1278</v>
      </c>
      <c r="J112" s="381"/>
      <c r="K112" s="324"/>
    </row>
    <row r="113" spans="1:11" ht="14.4">
      <c r="A113" s="324"/>
      <c r="B113" s="386">
        <v>44945</v>
      </c>
      <c r="C113" s="387" t="s">
        <v>1233</v>
      </c>
      <c r="D113" s="388" t="s">
        <v>404</v>
      </c>
      <c r="E113" s="388">
        <v>-8</v>
      </c>
      <c r="F113" s="399" t="s">
        <v>1315</v>
      </c>
      <c r="G113" s="388" t="s">
        <v>1316</v>
      </c>
      <c r="H113" s="400" t="s">
        <v>1317</v>
      </c>
      <c r="I113" s="385" t="s">
        <v>1278</v>
      </c>
      <c r="J113" s="385"/>
      <c r="K113" s="324"/>
    </row>
    <row r="114" spans="1:11" ht="14.4">
      <c r="A114" s="324"/>
      <c r="B114" s="389">
        <v>44945</v>
      </c>
      <c r="C114" s="390" t="s">
        <v>1233</v>
      </c>
      <c r="D114" s="391" t="s">
        <v>405</v>
      </c>
      <c r="E114" s="391">
        <v>-12</v>
      </c>
      <c r="F114" s="399" t="s">
        <v>1315</v>
      </c>
      <c r="G114" s="391" t="s">
        <v>1316</v>
      </c>
      <c r="H114" s="398" t="s">
        <v>1317</v>
      </c>
      <c r="I114" s="381" t="s">
        <v>1278</v>
      </c>
      <c r="J114" s="381"/>
      <c r="K114" s="324"/>
    </row>
    <row r="115" spans="1:11" ht="14.4">
      <c r="A115" s="324"/>
      <c r="B115" s="386">
        <v>44945</v>
      </c>
      <c r="C115" s="387" t="s">
        <v>1233</v>
      </c>
      <c r="D115" s="388" t="s">
        <v>402</v>
      </c>
      <c r="E115" s="388">
        <v>-12</v>
      </c>
      <c r="F115" s="399" t="s">
        <v>1315</v>
      </c>
      <c r="G115" s="388" t="s">
        <v>1316</v>
      </c>
      <c r="H115" s="400" t="s">
        <v>1317</v>
      </c>
      <c r="I115" s="385" t="s">
        <v>1278</v>
      </c>
      <c r="J115" s="385"/>
      <c r="K115" s="324"/>
    </row>
    <row r="116" spans="1:11" ht="14.4">
      <c r="A116" s="324"/>
      <c r="B116" s="389">
        <v>44945</v>
      </c>
      <c r="C116" s="390" t="s">
        <v>1233</v>
      </c>
      <c r="D116" s="391" t="s">
        <v>406</v>
      </c>
      <c r="E116" s="391">
        <v>-15</v>
      </c>
      <c r="F116" s="399" t="s">
        <v>1315</v>
      </c>
      <c r="G116" s="391" t="s">
        <v>1316</v>
      </c>
      <c r="H116" s="398" t="s">
        <v>1317</v>
      </c>
      <c r="I116" s="381" t="s">
        <v>1278</v>
      </c>
      <c r="J116" s="381"/>
      <c r="K116" s="324"/>
    </row>
    <row r="117" spans="1:11" ht="14.4">
      <c r="A117" s="324"/>
      <c r="B117" s="386">
        <v>44946</v>
      </c>
      <c r="C117" s="387" t="s">
        <v>1233</v>
      </c>
      <c r="D117" s="388" t="s">
        <v>404</v>
      </c>
      <c r="E117" s="388">
        <v>-23</v>
      </c>
      <c r="F117" s="399" t="s">
        <v>1315</v>
      </c>
      <c r="G117" s="388" t="s">
        <v>1118</v>
      </c>
      <c r="H117" s="400" t="s">
        <v>1318</v>
      </c>
      <c r="I117" s="385" t="s">
        <v>1278</v>
      </c>
      <c r="J117" s="385"/>
      <c r="K117" s="324"/>
    </row>
    <row r="118" spans="1:11" ht="14.4">
      <c r="A118" s="324"/>
      <c r="B118" s="389">
        <v>44946</v>
      </c>
      <c r="C118" s="390" t="s">
        <v>1233</v>
      </c>
      <c r="D118" s="391" t="s">
        <v>405</v>
      </c>
      <c r="E118" s="391">
        <v>-9</v>
      </c>
      <c r="F118" s="399" t="s">
        <v>1315</v>
      </c>
      <c r="G118" s="391" t="s">
        <v>1118</v>
      </c>
      <c r="H118" s="398" t="s">
        <v>1318</v>
      </c>
      <c r="I118" s="381" t="s">
        <v>1278</v>
      </c>
      <c r="J118" s="381"/>
      <c r="K118" s="324"/>
    </row>
    <row r="119" spans="1:11" ht="14.4">
      <c r="A119" s="324"/>
      <c r="B119" s="386">
        <v>44946</v>
      </c>
      <c r="C119" s="387" t="s">
        <v>1233</v>
      </c>
      <c r="D119" s="388" t="s">
        <v>402</v>
      </c>
      <c r="E119" s="388">
        <v>-22</v>
      </c>
      <c r="F119" s="399" t="s">
        <v>1315</v>
      </c>
      <c r="G119" s="388" t="s">
        <v>1118</v>
      </c>
      <c r="H119" s="400" t="s">
        <v>1318</v>
      </c>
      <c r="I119" s="385" t="s">
        <v>1278</v>
      </c>
      <c r="J119" s="385"/>
      <c r="K119" s="324"/>
    </row>
    <row r="120" spans="1:11" ht="14.4">
      <c r="A120" s="324"/>
      <c r="B120" s="389">
        <v>44946</v>
      </c>
      <c r="C120" s="390" t="s">
        <v>1233</v>
      </c>
      <c r="D120" s="391" t="s">
        <v>406</v>
      </c>
      <c r="E120" s="391">
        <v>-10</v>
      </c>
      <c r="F120" s="399" t="s">
        <v>1315</v>
      </c>
      <c r="G120" s="391" t="s">
        <v>1118</v>
      </c>
      <c r="H120" s="398" t="s">
        <v>1318</v>
      </c>
      <c r="I120" s="381" t="s">
        <v>1278</v>
      </c>
      <c r="J120" s="381"/>
      <c r="K120" s="324"/>
    </row>
    <row r="121" spans="1:11" ht="14.4">
      <c r="A121" s="324"/>
      <c r="B121" s="386">
        <v>44946</v>
      </c>
      <c r="C121" s="387" t="s">
        <v>1233</v>
      </c>
      <c r="D121" s="388" t="s">
        <v>402</v>
      </c>
      <c r="E121" s="388">
        <v>-11</v>
      </c>
      <c r="F121" s="399" t="s">
        <v>1315</v>
      </c>
      <c r="G121" s="388" t="s">
        <v>689</v>
      </c>
      <c r="H121" s="388" t="s">
        <v>1127</v>
      </c>
      <c r="I121" s="385" t="s">
        <v>1278</v>
      </c>
      <c r="J121" s="385"/>
      <c r="K121" s="324"/>
    </row>
    <row r="122" spans="1:11" ht="14.4">
      <c r="A122" s="324"/>
      <c r="B122" s="389">
        <v>44946</v>
      </c>
      <c r="C122" s="390" t="s">
        <v>1233</v>
      </c>
      <c r="D122" s="391" t="s">
        <v>406</v>
      </c>
      <c r="E122" s="391">
        <v>-18</v>
      </c>
      <c r="F122" s="399" t="s">
        <v>1315</v>
      </c>
      <c r="G122" s="391"/>
      <c r="H122" s="391"/>
      <c r="I122" s="381" t="s">
        <v>1278</v>
      </c>
      <c r="J122" s="381"/>
      <c r="K122" s="324"/>
    </row>
    <row r="123" spans="1:11" ht="14.4">
      <c r="A123" s="324"/>
      <c r="B123" s="386">
        <v>44946</v>
      </c>
      <c r="C123" s="387" t="s">
        <v>1233</v>
      </c>
      <c r="D123" s="388" t="s">
        <v>404</v>
      </c>
      <c r="E123" s="388">
        <v>-12</v>
      </c>
      <c r="F123" s="399" t="s">
        <v>1315</v>
      </c>
      <c r="G123" s="388"/>
      <c r="H123" s="388"/>
      <c r="I123" s="385" t="s">
        <v>1278</v>
      </c>
      <c r="J123" s="385"/>
      <c r="K123" s="324"/>
    </row>
    <row r="124" spans="1:11" ht="14.4">
      <c r="A124" s="324"/>
      <c r="B124" s="389">
        <v>44946</v>
      </c>
      <c r="C124" s="390" t="s">
        <v>1233</v>
      </c>
      <c r="D124" s="391" t="s">
        <v>406</v>
      </c>
      <c r="E124" s="391">
        <v>-16</v>
      </c>
      <c r="F124" s="399" t="s">
        <v>1315</v>
      </c>
      <c r="G124" s="391"/>
      <c r="H124" s="391"/>
      <c r="I124" s="381" t="s">
        <v>1278</v>
      </c>
      <c r="J124" s="381"/>
      <c r="K124" s="324"/>
    </row>
    <row r="125" spans="1:11" ht="14.4">
      <c r="A125" s="324"/>
      <c r="B125" s="386">
        <v>44956</v>
      </c>
      <c r="C125" s="387" t="s">
        <v>1233</v>
      </c>
      <c r="D125" s="388" t="s">
        <v>402</v>
      </c>
      <c r="E125" s="388">
        <v>-88</v>
      </c>
      <c r="F125" s="388" t="s">
        <v>1319</v>
      </c>
      <c r="G125" s="388" t="s">
        <v>1320</v>
      </c>
      <c r="H125" s="388" t="s">
        <v>1131</v>
      </c>
      <c r="I125" s="385" t="s">
        <v>1278</v>
      </c>
      <c r="J125" s="385"/>
      <c r="K125" s="324"/>
    </row>
    <row r="126" spans="1:11" ht="14.4">
      <c r="A126" s="324"/>
      <c r="B126" s="389">
        <v>44956</v>
      </c>
      <c r="C126" s="390" t="s">
        <v>1233</v>
      </c>
      <c r="D126" s="391" t="s">
        <v>406</v>
      </c>
      <c r="E126" s="391">
        <v>-88</v>
      </c>
      <c r="F126" s="391" t="s">
        <v>1321</v>
      </c>
      <c r="G126" s="391" t="s">
        <v>1320</v>
      </c>
      <c r="H126" s="391" t="s">
        <v>1131</v>
      </c>
      <c r="I126" s="381" t="s">
        <v>1278</v>
      </c>
      <c r="J126" s="381"/>
      <c r="K126" s="324"/>
    </row>
    <row r="127" spans="1:11" ht="14.4">
      <c r="A127" s="324"/>
      <c r="B127" s="386">
        <v>44956</v>
      </c>
      <c r="C127" s="387" t="s">
        <v>1233</v>
      </c>
      <c r="D127" s="388" t="s">
        <v>405</v>
      </c>
      <c r="E127" s="388">
        <v>-88</v>
      </c>
      <c r="F127" s="388" t="s">
        <v>1321</v>
      </c>
      <c r="G127" s="388" t="s">
        <v>1320</v>
      </c>
      <c r="H127" s="388" t="s">
        <v>1131</v>
      </c>
      <c r="I127" s="385" t="s">
        <v>1278</v>
      </c>
      <c r="J127" s="385"/>
      <c r="K127" s="324"/>
    </row>
    <row r="128" spans="1:11" ht="14.4">
      <c r="A128" s="324"/>
      <c r="B128" s="389">
        <v>44956</v>
      </c>
      <c r="C128" s="390" t="s">
        <v>1233</v>
      </c>
      <c r="D128" s="391" t="s">
        <v>405</v>
      </c>
      <c r="E128" s="391">
        <v>-88</v>
      </c>
      <c r="F128" s="391" t="s">
        <v>1321</v>
      </c>
      <c r="G128" s="391" t="s">
        <v>1320</v>
      </c>
      <c r="H128" s="391" t="s">
        <v>1131</v>
      </c>
      <c r="I128" s="381" t="s">
        <v>1278</v>
      </c>
      <c r="J128" s="381"/>
      <c r="K128" s="324"/>
    </row>
    <row r="129" spans="1:11" ht="14.4">
      <c r="A129" s="324"/>
      <c r="B129" s="386">
        <v>44963</v>
      </c>
      <c r="C129" s="387" t="s">
        <v>1233</v>
      </c>
      <c r="D129" s="388" t="s">
        <v>1219</v>
      </c>
      <c r="E129" s="388">
        <v>-7</v>
      </c>
      <c r="F129" s="388" t="s">
        <v>1322</v>
      </c>
      <c r="G129" s="388" t="s">
        <v>1323</v>
      </c>
      <c r="H129" s="388" t="s">
        <v>1324</v>
      </c>
      <c r="I129" s="385" t="s">
        <v>1278</v>
      </c>
      <c r="J129" s="385"/>
      <c r="K129" s="324"/>
    </row>
    <row r="130" spans="1:11" ht="14.4">
      <c r="A130" s="324"/>
      <c r="B130" s="389">
        <v>44971</v>
      </c>
      <c r="C130" s="390" t="s">
        <v>1229</v>
      </c>
      <c r="D130" s="391" t="s">
        <v>1219</v>
      </c>
      <c r="E130" s="391">
        <v>100</v>
      </c>
      <c r="F130" s="391" t="s">
        <v>1230</v>
      </c>
      <c r="G130" s="391" t="s">
        <v>672</v>
      </c>
      <c r="H130" s="391" t="s">
        <v>1146</v>
      </c>
      <c r="I130" s="381" t="s">
        <v>1278</v>
      </c>
      <c r="J130" s="381"/>
      <c r="K130" s="324"/>
    </row>
    <row r="131" spans="1:11" ht="14.4">
      <c r="A131" s="324"/>
      <c r="B131" s="386">
        <v>44973</v>
      </c>
      <c r="C131" s="387" t="s">
        <v>1233</v>
      </c>
      <c r="D131" s="388" t="s">
        <v>1219</v>
      </c>
      <c r="E131" s="388">
        <v>-9</v>
      </c>
      <c r="F131" s="388" t="s">
        <v>1325</v>
      </c>
      <c r="G131" s="388"/>
      <c r="H131" s="400" t="s">
        <v>1326</v>
      </c>
      <c r="I131" s="385" t="s">
        <v>1278</v>
      </c>
      <c r="J131" s="385"/>
      <c r="K131" s="324"/>
    </row>
    <row r="132" spans="1:11" ht="14.4">
      <c r="A132" s="324"/>
      <c r="B132" s="389">
        <v>44985</v>
      </c>
      <c r="C132" s="390" t="s">
        <v>1233</v>
      </c>
      <c r="D132" s="391" t="s">
        <v>404</v>
      </c>
      <c r="E132" s="391">
        <v>-54</v>
      </c>
      <c r="F132" s="391" t="s">
        <v>308</v>
      </c>
      <c r="G132" s="391" t="s">
        <v>415</v>
      </c>
      <c r="H132" s="262" t="s">
        <v>1151</v>
      </c>
      <c r="I132" s="381" t="s">
        <v>1278</v>
      </c>
      <c r="J132" s="381"/>
      <c r="K132" s="324"/>
    </row>
    <row r="133" spans="1:11" ht="14.4">
      <c r="A133" s="324"/>
      <c r="B133" s="386">
        <v>44985</v>
      </c>
      <c r="C133" s="387" t="s">
        <v>1233</v>
      </c>
      <c r="D133" s="388" t="s">
        <v>402</v>
      </c>
      <c r="E133" s="388">
        <v>-54</v>
      </c>
      <c r="F133" s="388" t="s">
        <v>308</v>
      </c>
      <c r="G133" s="388" t="s">
        <v>415</v>
      </c>
      <c r="H133" s="401" t="s">
        <v>1151</v>
      </c>
      <c r="I133" s="385" t="s">
        <v>1278</v>
      </c>
      <c r="J133" s="385"/>
      <c r="K133" s="324"/>
    </row>
    <row r="134" spans="1:11" ht="14.4">
      <c r="A134" s="324"/>
      <c r="B134" s="389">
        <v>44985</v>
      </c>
      <c r="C134" s="390" t="s">
        <v>1233</v>
      </c>
      <c r="D134" s="391" t="s">
        <v>405</v>
      </c>
      <c r="E134" s="391">
        <v>-60</v>
      </c>
      <c r="F134" s="391" t="s">
        <v>308</v>
      </c>
      <c r="G134" s="391" t="s">
        <v>415</v>
      </c>
      <c r="H134" s="262" t="s">
        <v>1151</v>
      </c>
      <c r="I134" s="381" t="s">
        <v>1278</v>
      </c>
      <c r="J134" s="381"/>
      <c r="K134" s="324"/>
    </row>
    <row r="135" spans="1:11" ht="14.4">
      <c r="A135" s="324"/>
      <c r="B135" s="386">
        <v>44985</v>
      </c>
      <c r="C135" s="387" t="s">
        <v>1233</v>
      </c>
      <c r="D135" s="388" t="s">
        <v>406</v>
      </c>
      <c r="E135" s="388">
        <v>-60</v>
      </c>
      <c r="F135" s="388" t="s">
        <v>308</v>
      </c>
      <c r="G135" s="388" t="s">
        <v>415</v>
      </c>
      <c r="H135" s="401" t="s">
        <v>1151</v>
      </c>
      <c r="I135" s="385" t="s">
        <v>1278</v>
      </c>
      <c r="J135" s="385"/>
      <c r="K135" s="324"/>
    </row>
    <row r="136" spans="1:11" ht="14.4">
      <c r="A136" s="324"/>
      <c r="B136" s="389"/>
      <c r="C136" s="390"/>
      <c r="D136" s="391"/>
      <c r="E136" s="391"/>
      <c r="F136" s="391"/>
      <c r="G136" s="391"/>
      <c r="H136" s="391"/>
      <c r="I136" s="381"/>
      <c r="J136" s="381"/>
      <c r="K136" s="324"/>
    </row>
    <row r="137" spans="1:11" ht="14.4">
      <c r="A137" s="324"/>
      <c r="B137" s="386"/>
      <c r="C137" s="387"/>
      <c r="D137" s="388"/>
      <c r="E137" s="388"/>
      <c r="F137" s="388"/>
      <c r="G137" s="388"/>
      <c r="H137" s="388"/>
      <c r="I137" s="385"/>
      <c r="J137" s="385"/>
      <c r="K137" s="324"/>
    </row>
    <row r="138" spans="1:11" ht="14.4">
      <c r="A138" s="324"/>
      <c r="B138" s="389"/>
      <c r="C138" s="390"/>
      <c r="D138" s="391"/>
      <c r="E138" s="391"/>
      <c r="F138" s="391"/>
      <c r="G138" s="391"/>
      <c r="H138" s="391"/>
      <c r="I138" s="381"/>
      <c r="J138" s="381"/>
      <c r="K138" s="324"/>
    </row>
    <row r="139" spans="1:11" ht="14.4">
      <c r="A139" s="324"/>
      <c r="B139" s="386"/>
      <c r="C139" s="387"/>
      <c r="D139" s="388"/>
      <c r="E139" s="388"/>
      <c r="F139" s="388"/>
      <c r="G139" s="388"/>
      <c r="H139" s="388"/>
      <c r="I139" s="385"/>
      <c r="J139" s="385"/>
      <c r="K139" s="324"/>
    </row>
    <row r="140" spans="1:11" ht="14.4">
      <c r="A140" s="324"/>
      <c r="B140" s="389"/>
      <c r="C140" s="390"/>
      <c r="D140" s="391"/>
      <c r="E140" s="391"/>
      <c r="F140" s="391"/>
      <c r="G140" s="391"/>
      <c r="H140" s="391"/>
      <c r="I140" s="381"/>
      <c r="J140" s="381"/>
      <c r="K140" s="324"/>
    </row>
    <row r="141" spans="1:11" ht="14.4">
      <c r="A141" s="324"/>
      <c r="B141" s="386"/>
      <c r="C141" s="387"/>
      <c r="D141" s="388"/>
      <c r="E141" s="388"/>
      <c r="F141" s="388"/>
      <c r="G141" s="388"/>
      <c r="H141" s="388"/>
      <c r="I141" s="385"/>
      <c r="J141" s="385"/>
      <c r="K141" s="324"/>
    </row>
    <row r="142" spans="1:11" ht="14.4">
      <c r="A142" s="324"/>
      <c r="B142" s="389"/>
      <c r="C142" s="390"/>
      <c r="D142" s="391"/>
      <c r="E142" s="391"/>
      <c r="F142" s="391"/>
      <c r="G142" s="391"/>
      <c r="H142" s="391"/>
      <c r="I142" s="381"/>
      <c r="J142" s="381"/>
      <c r="K142" s="324"/>
    </row>
    <row r="143" spans="1:11" ht="14.4">
      <c r="A143" s="324"/>
      <c r="B143" s="386"/>
      <c r="C143" s="387"/>
      <c r="D143" s="388"/>
      <c r="E143" s="388"/>
      <c r="F143" s="388"/>
      <c r="G143" s="388"/>
      <c r="H143" s="388"/>
      <c r="I143" s="385"/>
      <c r="J143" s="385"/>
      <c r="K143" s="324"/>
    </row>
    <row r="144" spans="1:11" ht="14.4">
      <c r="A144" s="324"/>
      <c r="B144" s="389"/>
      <c r="C144" s="390"/>
      <c r="D144" s="391"/>
      <c r="E144" s="391"/>
      <c r="F144" s="391"/>
      <c r="G144" s="391"/>
      <c r="H144" s="391"/>
      <c r="I144" s="381"/>
      <c r="J144" s="381"/>
      <c r="K144" s="324"/>
    </row>
    <row r="145" spans="1:11" ht="14.4">
      <c r="A145" s="324"/>
      <c r="B145" s="386"/>
      <c r="C145" s="387"/>
      <c r="D145" s="388"/>
      <c r="E145" s="388"/>
      <c r="F145" s="388"/>
      <c r="G145" s="388"/>
      <c r="H145" s="388"/>
      <c r="I145" s="385"/>
      <c r="J145" s="385"/>
      <c r="K145" s="324"/>
    </row>
    <row r="146" spans="1:11" ht="14.4">
      <c r="A146" s="324"/>
      <c r="B146" s="389"/>
      <c r="C146" s="390"/>
      <c r="D146" s="391"/>
      <c r="E146" s="391"/>
      <c r="F146" s="391"/>
      <c r="G146" s="391"/>
      <c r="H146" s="391"/>
      <c r="I146" s="381"/>
      <c r="J146" s="381"/>
      <c r="K146" s="324"/>
    </row>
    <row r="147" spans="1:11" ht="14.4">
      <c r="A147" s="324"/>
      <c r="B147" s="386"/>
      <c r="C147" s="387"/>
      <c r="D147" s="388"/>
      <c r="E147" s="388"/>
      <c r="F147" s="388"/>
      <c r="G147" s="388"/>
      <c r="H147" s="388"/>
      <c r="I147" s="385"/>
      <c r="J147" s="385"/>
      <c r="K147" s="324"/>
    </row>
    <row r="148" spans="1:11" ht="14.4">
      <c r="A148" s="324"/>
      <c r="B148" s="389"/>
      <c r="C148" s="390"/>
      <c r="D148" s="391"/>
      <c r="E148" s="391"/>
      <c r="F148" s="391"/>
      <c r="G148" s="391"/>
      <c r="H148" s="391"/>
      <c r="I148" s="381"/>
      <c r="J148" s="381"/>
      <c r="K148" s="324"/>
    </row>
    <row r="149" spans="1:11" ht="14.4">
      <c r="A149" s="324"/>
      <c r="B149" s="386"/>
      <c r="C149" s="387"/>
      <c r="D149" s="388"/>
      <c r="E149" s="388"/>
      <c r="F149" s="388"/>
      <c r="G149" s="388"/>
      <c r="H149" s="388"/>
      <c r="I149" s="385"/>
      <c r="J149" s="385"/>
      <c r="K149" s="324"/>
    </row>
    <row r="150" spans="1:11" ht="14.4">
      <c r="A150" s="324"/>
      <c r="B150" s="389"/>
      <c r="C150" s="390"/>
      <c r="D150" s="391"/>
      <c r="E150" s="391"/>
      <c r="F150" s="391"/>
      <c r="G150" s="391"/>
      <c r="H150" s="391"/>
      <c r="I150" s="381"/>
      <c r="J150" s="381"/>
      <c r="K150" s="324"/>
    </row>
    <row r="151" spans="1:11" ht="14.4">
      <c r="A151" s="324"/>
      <c r="B151" s="386"/>
      <c r="C151" s="387"/>
      <c r="D151" s="388"/>
      <c r="E151" s="388"/>
      <c r="F151" s="388"/>
      <c r="G151" s="388"/>
      <c r="H151" s="388"/>
      <c r="I151" s="385"/>
      <c r="J151" s="385"/>
      <c r="K151" s="324"/>
    </row>
    <row r="152" spans="1:11" ht="14.4">
      <c r="A152" s="324"/>
      <c r="B152" s="389"/>
      <c r="C152" s="390"/>
      <c r="D152" s="391"/>
      <c r="E152" s="391"/>
      <c r="F152" s="391"/>
      <c r="G152" s="391"/>
      <c r="H152" s="391"/>
      <c r="I152" s="381"/>
      <c r="J152" s="381"/>
      <c r="K152" s="324"/>
    </row>
    <row r="153" spans="1:11" ht="14.4">
      <c r="A153" s="324"/>
      <c r="B153" s="386"/>
      <c r="C153" s="387"/>
      <c r="D153" s="388"/>
      <c r="E153" s="388"/>
      <c r="F153" s="388"/>
      <c r="G153" s="388"/>
      <c r="H153" s="388"/>
      <c r="I153" s="385"/>
      <c r="J153" s="385"/>
      <c r="K153" s="324"/>
    </row>
    <row r="154" spans="1:11" ht="14.4">
      <c r="A154" s="324"/>
      <c r="B154" s="389"/>
      <c r="C154" s="390"/>
      <c r="D154" s="391"/>
      <c r="E154" s="391"/>
      <c r="F154" s="391"/>
      <c r="G154" s="391"/>
      <c r="H154" s="391"/>
      <c r="I154" s="381"/>
      <c r="J154" s="381"/>
      <c r="K154" s="324"/>
    </row>
    <row r="155" spans="1:11" ht="14.4">
      <c r="A155" s="324"/>
      <c r="B155" s="386"/>
      <c r="C155" s="387"/>
      <c r="D155" s="388"/>
      <c r="E155" s="388"/>
      <c r="F155" s="388"/>
      <c r="G155" s="388"/>
      <c r="H155" s="388"/>
      <c r="I155" s="385"/>
      <c r="J155" s="385"/>
      <c r="K155" s="324"/>
    </row>
    <row r="156" spans="1:11" ht="14.4">
      <c r="A156" s="324"/>
      <c r="B156" s="389"/>
      <c r="C156" s="390"/>
      <c r="D156" s="391"/>
      <c r="E156" s="391"/>
      <c r="F156" s="391"/>
      <c r="G156" s="391"/>
      <c r="H156" s="391"/>
      <c r="I156" s="381"/>
      <c r="J156" s="381"/>
      <c r="K156" s="324"/>
    </row>
    <row r="157" spans="1:11" ht="14.4">
      <c r="A157" s="324"/>
      <c r="B157" s="386"/>
      <c r="C157" s="387"/>
      <c r="D157" s="388"/>
      <c r="E157" s="388"/>
      <c r="F157" s="388"/>
      <c r="G157" s="388"/>
      <c r="H157" s="388"/>
      <c r="I157" s="385"/>
      <c r="J157" s="385"/>
      <c r="K157" s="324"/>
    </row>
    <row r="158" spans="1:11" ht="14.4">
      <c r="A158" s="324"/>
      <c r="B158" s="389"/>
      <c r="C158" s="390"/>
      <c r="D158" s="391"/>
      <c r="E158" s="391"/>
      <c r="F158" s="391"/>
      <c r="G158" s="391"/>
      <c r="H158" s="391"/>
      <c r="I158" s="381"/>
      <c r="J158" s="381"/>
      <c r="K158" s="324"/>
    </row>
    <row r="159" spans="1:11" ht="14.4">
      <c r="A159" s="324"/>
      <c r="B159" s="386"/>
      <c r="C159" s="387"/>
      <c r="D159" s="388"/>
      <c r="E159" s="388"/>
      <c r="F159" s="388"/>
      <c r="G159" s="388"/>
      <c r="H159" s="388"/>
      <c r="I159" s="385"/>
      <c r="J159" s="385"/>
      <c r="K159" s="324"/>
    </row>
    <row r="160" spans="1:11" ht="14.4">
      <c r="A160" s="324"/>
      <c r="B160" s="389"/>
      <c r="C160" s="390"/>
      <c r="D160" s="391"/>
      <c r="E160" s="391"/>
      <c r="F160" s="391"/>
      <c r="G160" s="391"/>
      <c r="H160" s="391"/>
      <c r="I160" s="381"/>
      <c r="J160" s="381"/>
      <c r="K160" s="324"/>
    </row>
    <row r="161" spans="1:11" ht="14.4">
      <c r="A161" s="324"/>
      <c r="B161" s="386"/>
      <c r="C161" s="387"/>
      <c r="D161" s="388"/>
      <c r="E161" s="388"/>
      <c r="F161" s="388"/>
      <c r="G161" s="388"/>
      <c r="H161" s="388"/>
      <c r="I161" s="385"/>
      <c r="J161" s="385"/>
      <c r="K161" s="324"/>
    </row>
    <row r="162" spans="1:11" ht="14.4">
      <c r="A162" s="324"/>
      <c r="B162" s="389"/>
      <c r="C162" s="390"/>
      <c r="D162" s="391"/>
      <c r="E162" s="391"/>
      <c r="F162" s="391"/>
      <c r="G162" s="391"/>
      <c r="H162" s="391"/>
      <c r="I162" s="381"/>
      <c r="J162" s="381"/>
      <c r="K162" s="324"/>
    </row>
    <row r="163" spans="1:11" ht="14.4">
      <c r="A163" s="324"/>
      <c r="B163" s="386"/>
      <c r="C163" s="387"/>
      <c r="D163" s="388"/>
      <c r="E163" s="388"/>
      <c r="F163" s="388"/>
      <c r="G163" s="388"/>
      <c r="H163" s="388"/>
      <c r="I163" s="385"/>
      <c r="J163" s="385"/>
      <c r="K163" s="324"/>
    </row>
    <row r="164" spans="1:11" ht="14.4">
      <c r="A164" s="324"/>
      <c r="B164" s="389"/>
      <c r="C164" s="390"/>
      <c r="D164" s="391"/>
      <c r="E164" s="391"/>
      <c r="F164" s="391"/>
      <c r="G164" s="391"/>
      <c r="H164" s="391"/>
      <c r="I164" s="381"/>
      <c r="J164" s="381"/>
      <c r="K164" s="324"/>
    </row>
    <row r="165" spans="1:11" ht="14.4">
      <c r="A165" s="324"/>
      <c r="B165" s="386"/>
      <c r="C165" s="387"/>
      <c r="D165" s="388"/>
      <c r="E165" s="388"/>
      <c r="F165" s="388"/>
      <c r="G165" s="388"/>
      <c r="H165" s="388"/>
      <c r="I165" s="385"/>
      <c r="J165" s="385"/>
      <c r="K165" s="324"/>
    </row>
    <row r="166" spans="1:11" ht="14.4">
      <c r="A166" s="324"/>
      <c r="B166" s="389"/>
      <c r="C166" s="390"/>
      <c r="D166" s="391"/>
      <c r="E166" s="391"/>
      <c r="F166" s="391"/>
      <c r="G166" s="391"/>
      <c r="H166" s="391"/>
      <c r="I166" s="381"/>
      <c r="J166" s="381"/>
      <c r="K166" s="324"/>
    </row>
    <row r="167" spans="1:11" ht="14.4">
      <c r="A167" s="324"/>
      <c r="B167" s="386"/>
      <c r="C167" s="387"/>
      <c r="D167" s="388"/>
      <c r="E167" s="388"/>
      <c r="F167" s="388"/>
      <c r="G167" s="388"/>
      <c r="H167" s="388"/>
      <c r="I167" s="385"/>
      <c r="J167" s="385"/>
      <c r="K167" s="324"/>
    </row>
    <row r="168" spans="1:11" ht="14.4">
      <c r="A168" s="324"/>
      <c r="B168" s="389"/>
      <c r="C168" s="390"/>
      <c r="D168" s="391"/>
      <c r="E168" s="391"/>
      <c r="F168" s="391"/>
      <c r="G168" s="391"/>
      <c r="H168" s="391"/>
      <c r="I168" s="381"/>
      <c r="J168" s="381"/>
      <c r="K168" s="324"/>
    </row>
    <row r="169" spans="1:11" ht="14.4">
      <c r="A169" s="324"/>
      <c r="B169" s="386"/>
      <c r="C169" s="387"/>
      <c r="D169" s="388"/>
      <c r="E169" s="388"/>
      <c r="F169" s="388"/>
      <c r="G169" s="388"/>
      <c r="H169" s="388"/>
      <c r="I169" s="385"/>
      <c r="J169" s="385"/>
      <c r="K169" s="324"/>
    </row>
    <row r="170" spans="1:11" ht="14.4">
      <c r="A170" s="324"/>
      <c r="B170" s="389"/>
      <c r="C170" s="390"/>
      <c r="D170" s="391"/>
      <c r="E170" s="391"/>
      <c r="F170" s="391"/>
      <c r="G170" s="391"/>
      <c r="H170" s="391"/>
      <c r="I170" s="381"/>
      <c r="J170" s="381"/>
      <c r="K170" s="324"/>
    </row>
    <row r="171" spans="1:11" ht="14.4">
      <c r="A171" s="324"/>
      <c r="B171" s="386"/>
      <c r="C171" s="387"/>
      <c r="D171" s="388"/>
      <c r="E171" s="388"/>
      <c r="F171" s="388"/>
      <c r="G171" s="388"/>
      <c r="H171" s="388"/>
      <c r="I171" s="385"/>
      <c r="J171" s="385"/>
      <c r="K171" s="324"/>
    </row>
    <row r="172" spans="1:11" ht="14.4">
      <c r="A172" s="324"/>
      <c r="B172" s="389"/>
      <c r="C172" s="390"/>
      <c r="D172" s="391"/>
      <c r="E172" s="391"/>
      <c r="F172" s="391"/>
      <c r="G172" s="391"/>
      <c r="H172" s="391"/>
      <c r="I172" s="381"/>
      <c r="J172" s="381"/>
      <c r="K172" s="324"/>
    </row>
    <row r="173" spans="1:11" ht="14.4">
      <c r="A173" s="324"/>
      <c r="B173" s="386"/>
      <c r="C173" s="387"/>
      <c r="D173" s="388"/>
      <c r="E173" s="388"/>
      <c r="F173" s="388"/>
      <c r="G173" s="388"/>
      <c r="H173" s="388"/>
      <c r="I173" s="385"/>
      <c r="J173" s="385"/>
      <c r="K173" s="324"/>
    </row>
    <row r="174" spans="1:11" ht="14.4">
      <c r="A174" s="324"/>
      <c r="B174" s="389"/>
      <c r="C174" s="390"/>
      <c r="D174" s="391"/>
      <c r="E174" s="391"/>
      <c r="F174" s="391"/>
      <c r="G174" s="391"/>
      <c r="H174" s="391"/>
      <c r="I174" s="381"/>
      <c r="J174" s="381"/>
      <c r="K174" s="324"/>
    </row>
    <row r="175" spans="1:11" ht="14.4">
      <c r="A175" s="324"/>
      <c r="B175" s="386"/>
      <c r="C175" s="387"/>
      <c r="D175" s="388"/>
      <c r="E175" s="388"/>
      <c r="F175" s="388"/>
      <c r="G175" s="388"/>
      <c r="H175" s="388"/>
      <c r="I175" s="385"/>
      <c r="J175" s="385"/>
      <c r="K175" s="324"/>
    </row>
    <row r="176" spans="1:11" ht="14.4">
      <c r="A176" s="324"/>
      <c r="B176" s="389"/>
      <c r="C176" s="390"/>
      <c r="D176" s="391"/>
      <c r="E176" s="391"/>
      <c r="F176" s="391"/>
      <c r="G176" s="391"/>
      <c r="H176" s="391"/>
      <c r="I176" s="381"/>
      <c r="J176" s="381"/>
      <c r="K176" s="324"/>
    </row>
    <row r="177" spans="1:11" ht="14.4">
      <c r="A177" s="324"/>
      <c r="B177" s="386"/>
      <c r="C177" s="387"/>
      <c r="D177" s="388"/>
      <c r="E177" s="388"/>
      <c r="F177" s="388"/>
      <c r="G177" s="388"/>
      <c r="H177" s="388"/>
      <c r="I177" s="385"/>
      <c r="J177" s="385"/>
      <c r="K177" s="324"/>
    </row>
    <row r="178" spans="1:11" ht="14.4">
      <c r="A178" s="324"/>
      <c r="B178" s="389"/>
      <c r="C178" s="390"/>
      <c r="D178" s="391"/>
      <c r="E178" s="391"/>
      <c r="F178" s="391"/>
      <c r="G178" s="391"/>
      <c r="H178" s="391"/>
      <c r="I178" s="381"/>
      <c r="J178" s="381"/>
      <c r="K178" s="324"/>
    </row>
    <row r="179" spans="1:11" ht="14.4">
      <c r="A179" s="324"/>
      <c r="B179" s="386"/>
      <c r="C179" s="387"/>
      <c r="D179" s="388"/>
      <c r="E179" s="388"/>
      <c r="F179" s="388"/>
      <c r="G179" s="388"/>
      <c r="H179" s="388"/>
      <c r="I179" s="385"/>
      <c r="J179" s="385"/>
      <c r="K179" s="324"/>
    </row>
    <row r="180" spans="1:11" ht="14.4">
      <c r="A180" s="324"/>
      <c r="B180" s="389"/>
      <c r="C180" s="390"/>
      <c r="D180" s="391"/>
      <c r="E180" s="391"/>
      <c r="F180" s="391"/>
      <c r="G180" s="391"/>
      <c r="H180" s="391"/>
      <c r="I180" s="381"/>
      <c r="J180" s="381"/>
      <c r="K180" s="324"/>
    </row>
    <row r="181" spans="1:11" ht="14.4">
      <c r="A181" s="324"/>
      <c r="B181" s="386"/>
      <c r="C181" s="387"/>
      <c r="D181" s="388"/>
      <c r="E181" s="388"/>
      <c r="F181" s="388"/>
      <c r="G181" s="388"/>
      <c r="H181" s="388"/>
      <c r="I181" s="385"/>
      <c r="J181" s="385"/>
      <c r="K181" s="324"/>
    </row>
    <row r="182" spans="1:11" ht="14.4">
      <c r="A182" s="324"/>
      <c r="B182" s="389"/>
      <c r="C182" s="390"/>
      <c r="D182" s="391"/>
      <c r="E182" s="391"/>
      <c r="F182" s="391"/>
      <c r="G182" s="391"/>
      <c r="H182" s="391"/>
      <c r="I182" s="381"/>
      <c r="J182" s="381"/>
      <c r="K182" s="324"/>
    </row>
    <row r="183" spans="1:11" ht="14.4">
      <c r="A183" s="324"/>
      <c r="B183" s="386"/>
      <c r="C183" s="387"/>
      <c r="D183" s="388"/>
      <c r="E183" s="388"/>
      <c r="F183" s="388"/>
      <c r="G183" s="388"/>
      <c r="H183" s="388"/>
      <c r="I183" s="385"/>
      <c r="J183" s="385"/>
      <c r="K183" s="324"/>
    </row>
    <row r="184" spans="1:11" ht="14.4">
      <c r="A184" s="324"/>
      <c r="B184" s="389"/>
      <c r="C184" s="390"/>
      <c r="D184" s="391"/>
      <c r="E184" s="391"/>
      <c r="F184" s="391"/>
      <c r="G184" s="391"/>
      <c r="H184" s="391"/>
      <c r="I184" s="381"/>
      <c r="J184" s="381"/>
      <c r="K184" s="324"/>
    </row>
    <row r="185" spans="1:11" ht="14.4">
      <c r="A185" s="324"/>
      <c r="B185" s="386"/>
      <c r="C185" s="387"/>
      <c r="D185" s="388"/>
      <c r="E185" s="388"/>
      <c r="F185" s="388"/>
      <c r="G185" s="388"/>
      <c r="H185" s="388"/>
      <c r="I185" s="385"/>
      <c r="J185" s="385"/>
      <c r="K185" s="324"/>
    </row>
    <row r="186" spans="1:11" ht="14.4">
      <c r="A186" s="324"/>
      <c r="B186" s="389"/>
      <c r="C186" s="390"/>
      <c r="D186" s="391"/>
      <c r="E186" s="391"/>
      <c r="F186" s="391"/>
      <c r="G186" s="391"/>
      <c r="H186" s="391"/>
      <c r="I186" s="381"/>
      <c r="J186" s="381"/>
      <c r="K186" s="324"/>
    </row>
    <row r="187" spans="1:11" ht="14.4">
      <c r="A187" s="324"/>
      <c r="B187" s="386"/>
      <c r="C187" s="387"/>
      <c r="D187" s="388"/>
      <c r="E187" s="388"/>
      <c r="F187" s="388"/>
      <c r="G187" s="388"/>
      <c r="H187" s="388"/>
      <c r="I187" s="385"/>
      <c r="J187" s="385"/>
      <c r="K187" s="324"/>
    </row>
    <row r="188" spans="1:11" ht="14.4">
      <c r="A188" s="324"/>
      <c r="B188" s="389"/>
      <c r="C188" s="390"/>
      <c r="D188" s="391"/>
      <c r="E188" s="391"/>
      <c r="F188" s="391"/>
      <c r="G188" s="391"/>
      <c r="H188" s="391"/>
      <c r="I188" s="381"/>
      <c r="J188" s="381"/>
      <c r="K188" s="324"/>
    </row>
    <row r="189" spans="1:11" ht="14.4">
      <c r="A189" s="324"/>
      <c r="B189" s="386"/>
      <c r="C189" s="387"/>
      <c r="D189" s="388"/>
      <c r="E189" s="388"/>
      <c r="F189" s="388"/>
      <c r="G189" s="388"/>
      <c r="H189" s="388"/>
      <c r="I189" s="385"/>
      <c r="J189" s="385"/>
      <c r="K189" s="324"/>
    </row>
    <row r="190" spans="1:11" ht="14.4">
      <c r="A190" s="324"/>
      <c r="B190" s="389"/>
      <c r="C190" s="390"/>
      <c r="D190" s="391"/>
      <c r="E190" s="391"/>
      <c r="F190" s="391"/>
      <c r="G190" s="391"/>
      <c r="H190" s="391"/>
      <c r="I190" s="381"/>
      <c r="J190" s="381"/>
      <c r="K190" s="324"/>
    </row>
    <row r="191" spans="1:11" ht="14.4">
      <c r="A191" s="324"/>
      <c r="B191" s="386"/>
      <c r="C191" s="387"/>
      <c r="D191" s="388"/>
      <c r="E191" s="388"/>
      <c r="F191" s="388"/>
      <c r="G191" s="388"/>
      <c r="H191" s="388"/>
      <c r="I191" s="385"/>
      <c r="J191" s="385"/>
      <c r="K191" s="324"/>
    </row>
    <row r="192" spans="1:11" ht="14.4">
      <c r="A192" s="324"/>
      <c r="B192" s="389"/>
      <c r="C192" s="390"/>
      <c r="D192" s="391"/>
      <c r="E192" s="391"/>
      <c r="F192" s="391"/>
      <c r="G192" s="391"/>
      <c r="H192" s="391"/>
      <c r="I192" s="381"/>
      <c r="J192" s="381"/>
      <c r="K192" s="324"/>
    </row>
    <row r="193" spans="1:11" ht="14.4">
      <c r="A193" s="324"/>
      <c r="B193" s="386"/>
      <c r="C193" s="387"/>
      <c r="D193" s="388"/>
      <c r="E193" s="388"/>
      <c r="F193" s="388"/>
      <c r="G193" s="388"/>
      <c r="H193" s="388"/>
      <c r="I193" s="385"/>
      <c r="J193" s="385"/>
      <c r="K193" s="324"/>
    </row>
    <row r="194" spans="1:11" ht="14.4">
      <c r="A194" s="324"/>
      <c r="B194" s="389"/>
      <c r="C194" s="390"/>
      <c r="D194" s="391"/>
      <c r="E194" s="391"/>
      <c r="F194" s="391"/>
      <c r="G194" s="391"/>
      <c r="H194" s="391"/>
      <c r="I194" s="381"/>
      <c r="J194" s="381"/>
      <c r="K194" s="324"/>
    </row>
    <row r="195" spans="1:11" ht="14.4">
      <c r="A195" s="324"/>
      <c r="B195" s="386"/>
      <c r="C195" s="387"/>
      <c r="D195" s="388"/>
      <c r="E195" s="388"/>
      <c r="F195" s="388"/>
      <c r="G195" s="388"/>
      <c r="H195" s="388"/>
      <c r="I195" s="385"/>
      <c r="J195" s="385"/>
      <c r="K195" s="324"/>
    </row>
    <row r="196" spans="1:11" ht="14.4">
      <c r="A196" s="324"/>
      <c r="B196" s="389"/>
      <c r="C196" s="390"/>
      <c r="D196" s="391"/>
      <c r="E196" s="391"/>
      <c r="F196" s="391"/>
      <c r="G196" s="391"/>
      <c r="H196" s="391"/>
      <c r="I196" s="381"/>
      <c r="J196" s="381"/>
      <c r="K196" s="324"/>
    </row>
    <row r="197" spans="1:11" ht="14.4">
      <c r="A197" s="324"/>
      <c r="B197" s="386"/>
      <c r="C197" s="387"/>
      <c r="D197" s="388"/>
      <c r="E197" s="388"/>
      <c r="F197" s="388"/>
      <c r="G197" s="388"/>
      <c r="H197" s="388"/>
      <c r="I197" s="385"/>
      <c r="J197" s="385"/>
      <c r="K197" s="324"/>
    </row>
    <row r="198" spans="1:11" ht="14.4">
      <c r="A198" s="324"/>
      <c r="B198" s="389"/>
      <c r="C198" s="390"/>
      <c r="D198" s="391"/>
      <c r="E198" s="391"/>
      <c r="F198" s="391"/>
      <c r="G198" s="391"/>
      <c r="H198" s="391"/>
      <c r="I198" s="381"/>
      <c r="J198" s="381"/>
      <c r="K198" s="324"/>
    </row>
    <row r="199" spans="1:11" ht="14.4">
      <c r="A199" s="324"/>
      <c r="B199" s="386"/>
      <c r="C199" s="387"/>
      <c r="D199" s="388"/>
      <c r="E199" s="388"/>
      <c r="F199" s="388"/>
      <c r="G199" s="388"/>
      <c r="H199" s="388"/>
      <c r="I199" s="385"/>
      <c r="J199" s="385"/>
      <c r="K199" s="324"/>
    </row>
    <row r="200" spans="1:11" ht="14.4">
      <c r="A200" s="324"/>
      <c r="B200" s="389"/>
      <c r="C200" s="390"/>
      <c r="D200" s="391"/>
      <c r="E200" s="391"/>
      <c r="F200" s="391"/>
      <c r="G200" s="391"/>
      <c r="H200" s="391"/>
      <c r="I200" s="381"/>
      <c r="J200" s="381"/>
      <c r="K200" s="324"/>
    </row>
    <row r="201" spans="1:11" ht="14.4">
      <c r="A201" s="324"/>
      <c r="B201" s="386"/>
      <c r="C201" s="387"/>
      <c r="D201" s="388"/>
      <c r="E201" s="388"/>
      <c r="F201" s="388"/>
      <c r="G201" s="388"/>
      <c r="H201" s="388"/>
      <c r="I201" s="385"/>
      <c r="J201" s="385"/>
      <c r="K201" s="324"/>
    </row>
  </sheetData>
  <autoFilter ref="B3:J112" xr:uid="{00000000-0009-0000-0000-000005000000}"/>
  <mergeCells count="1">
    <mergeCell ref="B2:J2"/>
  </mergeCells>
  <dataValidations count="1">
    <dataValidation type="list" allowBlank="1" sqref="C4:C201" xr:uid="{00000000-0002-0000-0500-000000000000}">
      <formula1>"ENTRADA,SAÍDA"</formula1>
    </dataValidation>
  </dataValidations>
  <hyperlinks>
    <hyperlink ref="H95" r:id="rId1" xr:uid="{00000000-0004-0000-0500-000000000000}"/>
    <hyperlink ref="H96" r:id="rId2" xr:uid="{00000000-0004-0000-0500-000001000000}"/>
    <hyperlink ref="H112" r:id="rId3" xr:uid="{00000000-0004-0000-0500-000002000000}"/>
    <hyperlink ref="H113" r:id="rId4" xr:uid="{00000000-0004-0000-0500-000003000000}"/>
    <hyperlink ref="H114" r:id="rId5" xr:uid="{00000000-0004-0000-0500-000004000000}"/>
    <hyperlink ref="H115" r:id="rId6" xr:uid="{00000000-0004-0000-0500-000005000000}"/>
    <hyperlink ref="H116" r:id="rId7" xr:uid="{00000000-0004-0000-0500-000006000000}"/>
    <hyperlink ref="H117" r:id="rId8" xr:uid="{00000000-0004-0000-0500-000007000000}"/>
    <hyperlink ref="H118" r:id="rId9" xr:uid="{00000000-0004-0000-0500-000008000000}"/>
    <hyperlink ref="H119" r:id="rId10" xr:uid="{00000000-0004-0000-0500-000009000000}"/>
    <hyperlink ref="H120" r:id="rId11" xr:uid="{00000000-0004-0000-0500-00000A000000}"/>
    <hyperlink ref="H131" r:id="rId12" xr:uid="{00000000-0004-0000-0500-00000B000000}"/>
    <hyperlink ref="H132" r:id="rId13" xr:uid="{00000000-0004-0000-0500-00000C000000}"/>
    <hyperlink ref="H133" r:id="rId14" xr:uid="{00000000-0004-0000-0500-00000D000000}"/>
    <hyperlink ref="H134" r:id="rId15" xr:uid="{00000000-0004-0000-0500-00000E000000}"/>
    <hyperlink ref="H135" r:id="rId16" xr:uid="{00000000-0004-0000-0500-00000F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1000000}">
          <x14:formula1>
            <xm:f>'ESTOQUE-GERAL'!$A$2:$A$8</xm:f>
          </x14:formula1>
          <xm:sqref>D4:D201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outlinePr summaryBelow="0" summaryRight="0"/>
    <pageSetUpPr fitToPage="1"/>
  </sheetPr>
  <dimension ref="A1:K199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 outlineLevelRow="1"/>
  <cols>
    <col min="1" max="1" width="3.33203125" customWidth="1"/>
    <col min="2" max="2" width="12" customWidth="1"/>
    <col min="3" max="3" width="12.88671875" customWidth="1"/>
    <col min="4" max="4" width="38" customWidth="1"/>
    <col min="5" max="5" width="14.33203125" customWidth="1"/>
    <col min="6" max="6" width="23.44140625" customWidth="1"/>
    <col min="7" max="7" width="10.109375" customWidth="1"/>
    <col min="8" max="8" width="12.88671875" customWidth="1"/>
    <col min="9" max="9" width="22.33203125" customWidth="1"/>
    <col min="10" max="10" width="68.33203125" customWidth="1"/>
    <col min="11" max="11" width="3.33203125" customWidth="1"/>
  </cols>
  <sheetData>
    <row r="1" spans="1:11" ht="14.4">
      <c r="A1" s="372"/>
      <c r="B1" s="373"/>
      <c r="C1" s="373"/>
      <c r="D1" s="373"/>
      <c r="E1" s="373"/>
      <c r="F1" s="373"/>
      <c r="G1" s="373"/>
      <c r="H1" s="373"/>
      <c r="I1" s="373"/>
      <c r="J1" s="373"/>
      <c r="K1" s="372"/>
    </row>
    <row r="2" spans="1:11" ht="18">
      <c r="A2" s="372"/>
      <c r="B2" s="551" t="s">
        <v>1327</v>
      </c>
      <c r="C2" s="552"/>
      <c r="D2" s="552"/>
      <c r="E2" s="552"/>
      <c r="F2" s="552"/>
      <c r="G2" s="552"/>
      <c r="H2" s="552"/>
      <c r="I2" s="552"/>
      <c r="J2" s="553"/>
      <c r="K2" s="372"/>
    </row>
    <row r="3" spans="1:11" ht="28.8">
      <c r="A3" s="372"/>
      <c r="B3" s="374" t="s">
        <v>1221</v>
      </c>
      <c r="C3" s="375" t="s">
        <v>1222</v>
      </c>
      <c r="D3" s="374" t="s">
        <v>1223</v>
      </c>
      <c r="E3" s="374" t="s">
        <v>1224</v>
      </c>
      <c r="F3" s="376" t="s">
        <v>1225</v>
      </c>
      <c r="G3" s="376" t="s">
        <v>1328</v>
      </c>
      <c r="H3" s="374" t="s">
        <v>1157</v>
      </c>
      <c r="I3" s="374" t="s">
        <v>1227</v>
      </c>
      <c r="J3" s="374" t="s">
        <v>1228</v>
      </c>
      <c r="K3" s="372"/>
    </row>
    <row r="4" spans="1:11" ht="14.4" outlineLevel="1">
      <c r="A4" s="377"/>
      <c r="B4" s="378">
        <v>44562</v>
      </c>
      <c r="C4" s="379" t="s">
        <v>1229</v>
      </c>
      <c r="D4" s="379" t="s">
        <v>402</v>
      </c>
      <c r="E4" s="379">
        <v>581</v>
      </c>
      <c r="F4" s="380"/>
      <c r="G4" s="380"/>
      <c r="H4" s="379"/>
      <c r="I4" s="381"/>
      <c r="J4" s="381" t="s">
        <v>1329</v>
      </c>
      <c r="K4" s="377"/>
    </row>
    <row r="5" spans="1:11" ht="14.4" outlineLevel="1">
      <c r="A5" s="377"/>
      <c r="B5" s="382">
        <v>44562</v>
      </c>
      <c r="C5" s="383" t="s">
        <v>1229</v>
      </c>
      <c r="D5" s="383" t="s">
        <v>406</v>
      </c>
      <c r="E5" s="383">
        <v>404</v>
      </c>
      <c r="F5" s="384"/>
      <c r="G5" s="384"/>
      <c r="H5" s="383"/>
      <c r="I5" s="385"/>
      <c r="J5" s="385" t="s">
        <v>1329</v>
      </c>
      <c r="K5" s="377"/>
    </row>
    <row r="6" spans="1:11" ht="14.4" outlineLevel="1">
      <c r="A6" s="377"/>
      <c r="B6" s="378">
        <v>44562</v>
      </c>
      <c r="C6" s="379" t="s">
        <v>1229</v>
      </c>
      <c r="D6" s="379" t="s">
        <v>404</v>
      </c>
      <c r="E6" s="379">
        <v>125</v>
      </c>
      <c r="F6" s="380"/>
      <c r="G6" s="380"/>
      <c r="H6" s="379"/>
      <c r="I6" s="381"/>
      <c r="J6" s="381" t="s">
        <v>1329</v>
      </c>
      <c r="K6" s="377"/>
    </row>
    <row r="7" spans="1:11" ht="14.4" outlineLevel="1">
      <c r="A7" s="377"/>
      <c r="B7" s="382">
        <v>44562</v>
      </c>
      <c r="C7" s="383" t="s">
        <v>1229</v>
      </c>
      <c r="D7" s="383" t="s">
        <v>405</v>
      </c>
      <c r="E7" s="383">
        <v>48</v>
      </c>
      <c r="F7" s="383"/>
      <c r="G7" s="383"/>
      <c r="H7" s="383"/>
      <c r="I7" s="385"/>
      <c r="J7" s="385" t="s">
        <v>1329</v>
      </c>
      <c r="K7" s="377"/>
    </row>
    <row r="8" spans="1:11" ht="14.4" outlineLevel="1">
      <c r="A8" s="377"/>
      <c r="B8" s="378">
        <v>44562</v>
      </c>
      <c r="C8" s="379" t="s">
        <v>1229</v>
      </c>
      <c r="D8" s="379" t="s">
        <v>1175</v>
      </c>
      <c r="E8" s="379">
        <v>164</v>
      </c>
      <c r="F8" s="379"/>
      <c r="G8" s="379"/>
      <c r="H8" s="379"/>
      <c r="I8" s="381"/>
      <c r="J8" s="381" t="s">
        <v>1329</v>
      </c>
      <c r="K8" s="377"/>
    </row>
    <row r="9" spans="1:11" ht="14.4" outlineLevel="1">
      <c r="A9" s="377"/>
      <c r="B9" s="386">
        <v>44562</v>
      </c>
      <c r="C9" s="387" t="s">
        <v>1229</v>
      </c>
      <c r="D9" s="388" t="s">
        <v>1219</v>
      </c>
      <c r="E9" s="388">
        <v>81</v>
      </c>
      <c r="F9" s="388"/>
      <c r="G9" s="388"/>
      <c r="H9" s="388"/>
      <c r="I9" s="385"/>
      <c r="J9" s="385" t="s">
        <v>1329</v>
      </c>
      <c r="K9" s="377"/>
    </row>
    <row r="10" spans="1:11" ht="14.4" outlineLevel="1">
      <c r="A10" s="377"/>
      <c r="B10" s="389">
        <v>44628</v>
      </c>
      <c r="C10" s="390" t="s">
        <v>1233</v>
      </c>
      <c r="D10" s="391" t="s">
        <v>1219</v>
      </c>
      <c r="E10" s="391">
        <v>-10</v>
      </c>
      <c r="F10" s="391" t="s">
        <v>1330</v>
      </c>
      <c r="G10" s="391"/>
      <c r="H10" s="391" t="s">
        <v>1331</v>
      </c>
      <c r="I10" s="381" t="s">
        <v>1332</v>
      </c>
      <c r="J10" s="381" t="s">
        <v>1333</v>
      </c>
      <c r="K10" s="377"/>
    </row>
    <row r="11" spans="1:11" ht="14.4" outlineLevel="1">
      <c r="A11" s="377"/>
      <c r="B11" s="386">
        <v>44631</v>
      </c>
      <c r="C11" s="387" t="s">
        <v>1233</v>
      </c>
      <c r="D11" s="388" t="s">
        <v>1219</v>
      </c>
      <c r="E11" s="388">
        <v>-10</v>
      </c>
      <c r="F11" s="388" t="s">
        <v>1334</v>
      </c>
      <c r="G11" s="388"/>
      <c r="H11" s="388" t="s">
        <v>1335</v>
      </c>
      <c r="I11" s="385" t="s">
        <v>1336</v>
      </c>
      <c r="J11" s="385" t="s">
        <v>1337</v>
      </c>
      <c r="K11" s="377"/>
    </row>
    <row r="12" spans="1:11" ht="15.75" customHeight="1" outlineLevel="1">
      <c r="A12" s="377"/>
      <c r="B12" s="389">
        <v>44646</v>
      </c>
      <c r="C12" s="390" t="s">
        <v>1233</v>
      </c>
      <c r="D12" s="391" t="s">
        <v>1219</v>
      </c>
      <c r="E12" s="391">
        <v>-4</v>
      </c>
      <c r="F12" s="391" t="s">
        <v>1338</v>
      </c>
      <c r="G12" s="391"/>
      <c r="H12" s="391"/>
      <c r="I12" s="381" t="s">
        <v>1339</v>
      </c>
      <c r="J12" s="402" t="s">
        <v>1340</v>
      </c>
      <c r="K12" s="377"/>
    </row>
    <row r="13" spans="1:11" ht="14.4" outlineLevel="1">
      <c r="A13" s="377"/>
      <c r="B13" s="386">
        <v>44646</v>
      </c>
      <c r="C13" s="387" t="s">
        <v>1233</v>
      </c>
      <c r="D13" s="388" t="s">
        <v>405</v>
      </c>
      <c r="E13" s="388">
        <v>-19</v>
      </c>
      <c r="F13" s="388" t="s">
        <v>1338</v>
      </c>
      <c r="G13" s="388"/>
      <c r="H13" s="403" t="s">
        <v>1341</v>
      </c>
      <c r="I13" s="404" t="s">
        <v>1342</v>
      </c>
      <c r="J13" s="404" t="s">
        <v>394</v>
      </c>
      <c r="K13" s="377"/>
    </row>
    <row r="14" spans="1:11" ht="14.4" outlineLevel="1">
      <c r="A14" s="377"/>
      <c r="B14" s="389">
        <v>44646</v>
      </c>
      <c r="C14" s="390" t="s">
        <v>1233</v>
      </c>
      <c r="D14" s="379" t="s">
        <v>404</v>
      </c>
      <c r="E14" s="391">
        <v>-9</v>
      </c>
      <c r="F14" s="391" t="s">
        <v>1338</v>
      </c>
      <c r="G14" s="391"/>
      <c r="H14" s="403" t="s">
        <v>1341</v>
      </c>
      <c r="I14" s="404" t="s">
        <v>1342</v>
      </c>
      <c r="J14" s="405" t="s">
        <v>394</v>
      </c>
      <c r="K14" s="377"/>
    </row>
    <row r="15" spans="1:11" ht="14.4" outlineLevel="1">
      <c r="A15" s="377"/>
      <c r="B15" s="386">
        <v>44646</v>
      </c>
      <c r="C15" s="387" t="s">
        <v>1233</v>
      </c>
      <c r="D15" s="383" t="s">
        <v>406</v>
      </c>
      <c r="E15" s="388">
        <v>-15</v>
      </c>
      <c r="F15" s="388" t="s">
        <v>1338</v>
      </c>
      <c r="G15" s="388"/>
      <c r="H15" s="403" t="s">
        <v>1341</v>
      </c>
      <c r="I15" s="404" t="s">
        <v>1342</v>
      </c>
      <c r="J15" s="404" t="s">
        <v>394</v>
      </c>
      <c r="K15" s="377"/>
    </row>
    <row r="16" spans="1:11" ht="14.4" outlineLevel="1">
      <c r="A16" s="377"/>
      <c r="B16" s="389">
        <v>44646</v>
      </c>
      <c r="C16" s="390" t="s">
        <v>1233</v>
      </c>
      <c r="D16" s="379" t="s">
        <v>404</v>
      </c>
      <c r="E16" s="391">
        <v>-5</v>
      </c>
      <c r="F16" s="391" t="s">
        <v>1338</v>
      </c>
      <c r="G16" s="391"/>
      <c r="H16" s="403" t="s">
        <v>1341</v>
      </c>
      <c r="I16" s="404" t="s">
        <v>1342</v>
      </c>
      <c r="J16" s="405" t="s">
        <v>394</v>
      </c>
      <c r="K16" s="377"/>
    </row>
    <row r="17" spans="1:11" ht="14.4" outlineLevel="1">
      <c r="A17" s="377"/>
      <c r="B17" s="406">
        <v>44687</v>
      </c>
      <c r="C17" s="387" t="s">
        <v>1233</v>
      </c>
      <c r="D17" s="383" t="s">
        <v>402</v>
      </c>
      <c r="E17" s="388">
        <v>-46</v>
      </c>
      <c r="F17" s="403" t="s">
        <v>1343</v>
      </c>
      <c r="G17" s="388"/>
      <c r="H17" s="403" t="s">
        <v>1344</v>
      </c>
      <c r="I17" s="404" t="s">
        <v>1345</v>
      </c>
      <c r="J17" s="385" t="s">
        <v>1346</v>
      </c>
      <c r="K17" s="377"/>
    </row>
    <row r="18" spans="1:11" ht="14.4" outlineLevel="1">
      <c r="A18" s="377"/>
      <c r="B18" s="407">
        <v>44687</v>
      </c>
      <c r="C18" s="390" t="s">
        <v>1233</v>
      </c>
      <c r="D18" s="379" t="s">
        <v>406</v>
      </c>
      <c r="E18" s="391">
        <v>-31</v>
      </c>
      <c r="F18" s="408" t="s">
        <v>1343</v>
      </c>
      <c r="G18" s="391"/>
      <c r="H18" s="408" t="s">
        <v>1344</v>
      </c>
      <c r="I18" s="404" t="s">
        <v>1345</v>
      </c>
      <c r="J18" s="381" t="s">
        <v>1346</v>
      </c>
      <c r="K18" s="377"/>
    </row>
    <row r="19" spans="1:11" ht="14.4" outlineLevel="1">
      <c r="A19" s="377"/>
      <c r="B19" s="406">
        <v>44687</v>
      </c>
      <c r="C19" s="387" t="s">
        <v>1233</v>
      </c>
      <c r="D19" s="383" t="s">
        <v>404</v>
      </c>
      <c r="E19" s="388">
        <v>-50</v>
      </c>
      <c r="F19" s="403" t="s">
        <v>1343</v>
      </c>
      <c r="G19" s="388"/>
      <c r="H19" s="403" t="s">
        <v>1344</v>
      </c>
      <c r="I19" s="404" t="s">
        <v>1345</v>
      </c>
      <c r="J19" s="385" t="s">
        <v>1347</v>
      </c>
      <c r="K19" s="377"/>
    </row>
    <row r="20" spans="1:11" ht="14.4" outlineLevel="1">
      <c r="A20" s="377"/>
      <c r="B20" s="407">
        <v>44687</v>
      </c>
      <c r="C20" s="390" t="s">
        <v>1233</v>
      </c>
      <c r="D20" s="391" t="s">
        <v>405</v>
      </c>
      <c r="E20" s="391">
        <v>-29</v>
      </c>
      <c r="F20" s="408" t="s">
        <v>1343</v>
      </c>
      <c r="G20" s="391"/>
      <c r="H20" s="408" t="s">
        <v>1344</v>
      </c>
      <c r="I20" s="404" t="s">
        <v>1345</v>
      </c>
      <c r="J20" s="381" t="s">
        <v>1348</v>
      </c>
      <c r="K20" s="377"/>
    </row>
    <row r="21" spans="1:11" ht="14.4" outlineLevel="1">
      <c r="A21" s="377"/>
      <c r="B21" s="386">
        <v>44645</v>
      </c>
      <c r="C21" s="387" t="s">
        <v>1233</v>
      </c>
      <c r="D21" s="383" t="s">
        <v>404</v>
      </c>
      <c r="E21" s="388">
        <v>-40</v>
      </c>
      <c r="F21" s="388" t="s">
        <v>1277</v>
      </c>
      <c r="G21" s="388"/>
      <c r="H21" s="388" t="s">
        <v>1349</v>
      </c>
      <c r="I21" s="385" t="s">
        <v>1350</v>
      </c>
      <c r="J21" s="385" t="s">
        <v>599</v>
      </c>
      <c r="K21" s="377"/>
    </row>
    <row r="22" spans="1:11" ht="14.4" outlineLevel="1">
      <c r="A22" s="377"/>
      <c r="B22" s="406">
        <v>44725</v>
      </c>
      <c r="C22" s="390" t="s">
        <v>1233</v>
      </c>
      <c r="D22" s="391" t="s">
        <v>1219</v>
      </c>
      <c r="E22" s="391">
        <v>-5</v>
      </c>
      <c r="F22" s="391" t="s">
        <v>1351</v>
      </c>
      <c r="G22" s="391"/>
      <c r="H22" s="391"/>
      <c r="I22" s="381"/>
      <c r="J22" s="381"/>
      <c r="K22" s="377"/>
    </row>
    <row r="23" spans="1:11" ht="14.4" outlineLevel="1">
      <c r="A23" s="377"/>
      <c r="B23" s="407">
        <v>44725</v>
      </c>
      <c r="C23" s="387" t="s">
        <v>1233</v>
      </c>
      <c r="D23" s="388" t="s">
        <v>1219</v>
      </c>
      <c r="E23" s="388">
        <v>-3</v>
      </c>
      <c r="F23" s="388" t="s">
        <v>1352</v>
      </c>
      <c r="G23" s="388"/>
      <c r="H23" s="388"/>
      <c r="I23" s="385"/>
      <c r="J23" s="385"/>
      <c r="K23" s="377"/>
    </row>
    <row r="24" spans="1:11" ht="14.4" outlineLevel="1">
      <c r="A24" s="377"/>
      <c r="B24" s="406">
        <v>44734</v>
      </c>
      <c r="C24" s="390" t="s">
        <v>1233</v>
      </c>
      <c r="D24" s="391" t="s">
        <v>1219</v>
      </c>
      <c r="E24" s="391">
        <v>-11</v>
      </c>
      <c r="F24" s="391" t="s">
        <v>1353</v>
      </c>
      <c r="G24" s="391"/>
      <c r="H24" s="391"/>
      <c r="I24" s="381"/>
      <c r="J24" s="381"/>
      <c r="K24" s="377"/>
    </row>
    <row r="25" spans="1:11" ht="14.4" outlineLevel="1">
      <c r="A25" s="377"/>
      <c r="B25" s="407">
        <v>44734</v>
      </c>
      <c r="C25" s="387" t="s">
        <v>1233</v>
      </c>
      <c r="D25" s="388" t="s">
        <v>1219</v>
      </c>
      <c r="E25" s="388">
        <v>-3</v>
      </c>
      <c r="F25" s="388" t="s">
        <v>1354</v>
      </c>
      <c r="G25" s="388"/>
      <c r="H25" s="388"/>
      <c r="I25" s="385" t="s">
        <v>1355</v>
      </c>
      <c r="J25" s="409" t="s">
        <v>1356</v>
      </c>
      <c r="K25" s="377"/>
    </row>
    <row r="26" spans="1:11" ht="14.4" outlineLevel="1">
      <c r="A26" s="377"/>
      <c r="B26" s="406">
        <v>44735</v>
      </c>
      <c r="C26" s="390" t="s">
        <v>1233</v>
      </c>
      <c r="D26" s="391" t="s">
        <v>1219</v>
      </c>
      <c r="E26" s="391">
        <v>-3</v>
      </c>
      <c r="F26" s="391" t="s">
        <v>1357</v>
      </c>
      <c r="G26" s="391"/>
      <c r="H26" s="391"/>
      <c r="I26" s="381"/>
      <c r="J26" s="381" t="s">
        <v>394</v>
      </c>
      <c r="K26" s="377"/>
    </row>
    <row r="27" spans="1:11" ht="14.4" outlineLevel="1">
      <c r="A27" s="377"/>
      <c r="B27" s="407">
        <v>44735</v>
      </c>
      <c r="C27" s="387" t="s">
        <v>1233</v>
      </c>
      <c r="D27" s="388" t="s">
        <v>1219</v>
      </c>
      <c r="E27" s="388">
        <v>-7</v>
      </c>
      <c r="F27" s="388" t="s">
        <v>1358</v>
      </c>
      <c r="G27" s="388"/>
      <c r="H27" s="388"/>
      <c r="I27" s="385"/>
      <c r="J27" s="385"/>
      <c r="K27" s="377"/>
    </row>
    <row r="28" spans="1:11" ht="14.4" outlineLevel="1">
      <c r="A28" s="377"/>
      <c r="B28" s="406">
        <v>44735</v>
      </c>
      <c r="C28" s="390" t="s">
        <v>1233</v>
      </c>
      <c r="D28" s="391" t="s">
        <v>1219</v>
      </c>
      <c r="E28" s="391">
        <v>-7</v>
      </c>
      <c r="F28" s="391" t="s">
        <v>1353</v>
      </c>
      <c r="G28" s="391"/>
      <c r="H28" s="391"/>
      <c r="I28" s="381"/>
      <c r="J28" s="381"/>
      <c r="K28" s="377"/>
    </row>
    <row r="29" spans="1:11" ht="14.4" outlineLevel="1">
      <c r="A29" s="324"/>
      <c r="B29" s="407">
        <v>44736</v>
      </c>
      <c r="C29" s="387" t="s">
        <v>1229</v>
      </c>
      <c r="D29" s="388" t="s">
        <v>1219</v>
      </c>
      <c r="E29" s="388">
        <v>20</v>
      </c>
      <c r="F29" s="388" t="s">
        <v>1359</v>
      </c>
      <c r="G29" s="388"/>
      <c r="H29" s="388"/>
      <c r="I29" s="385"/>
      <c r="J29" s="385"/>
      <c r="K29" s="324"/>
    </row>
    <row r="30" spans="1:11" ht="14.4" outlineLevel="1">
      <c r="A30" s="324"/>
      <c r="B30" s="407">
        <v>44742</v>
      </c>
      <c r="C30" s="390" t="s">
        <v>1233</v>
      </c>
      <c r="D30" s="391" t="s">
        <v>405</v>
      </c>
      <c r="E30" s="391">
        <v>-42</v>
      </c>
      <c r="F30" s="391" t="s">
        <v>1360</v>
      </c>
      <c r="G30" s="391"/>
      <c r="H30" s="391"/>
      <c r="I30" s="381"/>
      <c r="J30" s="381"/>
      <c r="K30" s="324"/>
    </row>
    <row r="31" spans="1:11" ht="14.4" outlineLevel="1">
      <c r="A31" s="324"/>
      <c r="B31" s="407">
        <v>44742</v>
      </c>
      <c r="C31" s="387" t="s">
        <v>1233</v>
      </c>
      <c r="D31" s="383" t="s">
        <v>404</v>
      </c>
      <c r="E31" s="388">
        <v>-13</v>
      </c>
      <c r="F31" s="388" t="s">
        <v>1360</v>
      </c>
      <c r="G31" s="388"/>
      <c r="H31" s="388"/>
      <c r="I31" s="385"/>
      <c r="J31" s="385"/>
      <c r="K31" s="324"/>
    </row>
    <row r="32" spans="1:11" ht="14.4" outlineLevel="1">
      <c r="A32" s="324"/>
      <c r="B32" s="407">
        <v>44742</v>
      </c>
      <c r="C32" s="390" t="s">
        <v>1233</v>
      </c>
      <c r="D32" s="379" t="s">
        <v>402</v>
      </c>
      <c r="E32" s="391">
        <v>-9</v>
      </c>
      <c r="F32" s="391" t="s">
        <v>1360</v>
      </c>
      <c r="G32" s="391"/>
      <c r="H32" s="391"/>
      <c r="I32" s="381"/>
      <c r="J32" s="381"/>
      <c r="K32" s="324"/>
    </row>
    <row r="33" spans="1:11" ht="14.4" outlineLevel="1">
      <c r="A33" s="324"/>
      <c r="B33" s="407">
        <v>44742</v>
      </c>
      <c r="C33" s="387" t="s">
        <v>1233</v>
      </c>
      <c r="D33" s="383" t="s">
        <v>406</v>
      </c>
      <c r="E33" s="388">
        <v>-36</v>
      </c>
      <c r="F33" s="388" t="s">
        <v>1360</v>
      </c>
      <c r="G33" s="388"/>
      <c r="H33" s="388"/>
      <c r="I33" s="385"/>
      <c r="J33" s="385"/>
      <c r="K33" s="324"/>
    </row>
    <row r="34" spans="1:11" ht="14.4" outlineLevel="1">
      <c r="A34" s="324"/>
      <c r="B34" s="406">
        <v>44736</v>
      </c>
      <c r="C34" s="390" t="s">
        <v>1229</v>
      </c>
      <c r="D34" s="391" t="s">
        <v>405</v>
      </c>
      <c r="E34" s="403">
        <v>319</v>
      </c>
      <c r="F34" s="391"/>
      <c r="G34" s="391"/>
      <c r="H34" s="391"/>
      <c r="I34" s="381"/>
      <c r="J34" s="381"/>
      <c r="K34" s="324"/>
    </row>
    <row r="35" spans="1:11" ht="14.4" outlineLevel="1">
      <c r="A35" s="324"/>
      <c r="B35" s="407">
        <v>44736</v>
      </c>
      <c r="C35" s="387" t="s">
        <v>1229</v>
      </c>
      <c r="D35" s="383" t="s">
        <v>404</v>
      </c>
      <c r="E35" s="408">
        <v>381</v>
      </c>
      <c r="F35" s="388"/>
      <c r="G35" s="388"/>
      <c r="H35" s="388"/>
      <c r="I35" s="385"/>
      <c r="J35" s="385"/>
      <c r="K35" s="324"/>
    </row>
    <row r="36" spans="1:11" ht="14.4" outlineLevel="1">
      <c r="A36" s="324"/>
      <c r="B36" s="406">
        <v>44739</v>
      </c>
      <c r="C36" s="390" t="s">
        <v>1229</v>
      </c>
      <c r="D36" s="379" t="s">
        <v>404</v>
      </c>
      <c r="E36" s="403">
        <v>18</v>
      </c>
      <c r="F36" s="391"/>
      <c r="G36" s="391"/>
      <c r="H36" s="391"/>
      <c r="I36" s="381"/>
      <c r="J36" s="381"/>
      <c r="K36" s="324"/>
    </row>
    <row r="37" spans="1:11" ht="14.4" outlineLevel="1">
      <c r="A37" s="324"/>
      <c r="B37" s="407">
        <v>44739</v>
      </c>
      <c r="C37" s="387" t="s">
        <v>1229</v>
      </c>
      <c r="D37" s="388" t="s">
        <v>405</v>
      </c>
      <c r="E37" s="408">
        <v>181</v>
      </c>
      <c r="F37" s="388"/>
      <c r="G37" s="388"/>
      <c r="H37" s="388"/>
      <c r="I37" s="385"/>
      <c r="J37" s="385"/>
      <c r="K37" s="324"/>
    </row>
    <row r="38" spans="1:11" ht="14.4" outlineLevel="1">
      <c r="A38" s="324"/>
      <c r="B38" s="406">
        <v>44747</v>
      </c>
      <c r="C38" s="390" t="s">
        <v>1229</v>
      </c>
      <c r="D38" s="391" t="s">
        <v>1219</v>
      </c>
      <c r="E38" s="403">
        <v>100</v>
      </c>
      <c r="F38" s="391"/>
      <c r="G38" s="391"/>
      <c r="H38" s="391"/>
      <c r="I38" s="381"/>
      <c r="J38" s="381"/>
      <c r="K38" s="324"/>
    </row>
    <row r="39" spans="1:11" ht="14.4" outlineLevel="1">
      <c r="A39" s="324"/>
      <c r="B39" s="386">
        <v>44789</v>
      </c>
      <c r="C39" s="387" t="s">
        <v>1233</v>
      </c>
      <c r="D39" s="388" t="s">
        <v>1219</v>
      </c>
      <c r="E39" s="388">
        <v>-11</v>
      </c>
      <c r="F39" s="388" t="s">
        <v>1361</v>
      </c>
      <c r="G39" s="388"/>
      <c r="H39" s="388"/>
      <c r="I39" s="385"/>
      <c r="J39" s="385"/>
      <c r="K39" s="324"/>
    </row>
    <row r="40" spans="1:11" ht="14.4" outlineLevel="1">
      <c r="A40" s="324"/>
      <c r="B40" s="389">
        <v>44726</v>
      </c>
      <c r="C40" s="390" t="s">
        <v>1233</v>
      </c>
      <c r="D40" s="391" t="s">
        <v>1219</v>
      </c>
      <c r="E40" s="391">
        <v>-6</v>
      </c>
      <c r="F40" s="391" t="s">
        <v>1362</v>
      </c>
      <c r="G40" s="391"/>
      <c r="H40" s="391"/>
      <c r="I40" s="381"/>
      <c r="J40" s="381"/>
      <c r="K40" s="324"/>
    </row>
    <row r="41" spans="1:11" ht="14.4" outlineLevel="1">
      <c r="A41" s="324"/>
      <c r="B41" s="386">
        <v>44737</v>
      </c>
      <c r="C41" s="387" t="s">
        <v>1233</v>
      </c>
      <c r="D41" s="388" t="s">
        <v>1219</v>
      </c>
      <c r="E41" s="388">
        <v>-20</v>
      </c>
      <c r="F41" s="388" t="s">
        <v>1353</v>
      </c>
      <c r="G41" s="388"/>
      <c r="H41" s="388"/>
      <c r="I41" s="385"/>
      <c r="J41" s="385"/>
      <c r="K41" s="324"/>
    </row>
    <row r="42" spans="1:11" ht="14.4" outlineLevel="1">
      <c r="A42" s="324"/>
      <c r="B42" s="389">
        <v>44742</v>
      </c>
      <c r="C42" s="390" t="s">
        <v>1233</v>
      </c>
      <c r="D42" s="379" t="s">
        <v>404</v>
      </c>
      <c r="E42" s="391">
        <v>-10</v>
      </c>
      <c r="F42" s="391" t="s">
        <v>1363</v>
      </c>
      <c r="G42" s="391"/>
      <c r="H42" s="391" t="s">
        <v>1364</v>
      </c>
      <c r="I42" s="381"/>
      <c r="J42" s="381"/>
      <c r="K42" s="324"/>
    </row>
    <row r="43" spans="1:11" ht="14.4" outlineLevel="1">
      <c r="A43" s="324"/>
      <c r="B43" s="386">
        <v>44742</v>
      </c>
      <c r="C43" s="387" t="s">
        <v>1233</v>
      </c>
      <c r="D43" s="388" t="s">
        <v>405</v>
      </c>
      <c r="E43" s="388">
        <v>-30</v>
      </c>
      <c r="F43" s="388" t="s">
        <v>1363</v>
      </c>
      <c r="G43" s="388"/>
      <c r="H43" s="388" t="s">
        <v>1364</v>
      </c>
      <c r="I43" s="385"/>
      <c r="J43" s="385"/>
      <c r="K43" s="324"/>
    </row>
    <row r="44" spans="1:11" ht="14.4" outlineLevel="1">
      <c r="A44" s="324"/>
      <c r="B44" s="389">
        <v>44742</v>
      </c>
      <c r="C44" s="390" t="s">
        <v>1233</v>
      </c>
      <c r="D44" s="379" t="s">
        <v>406</v>
      </c>
      <c r="E44" s="391">
        <v>-30</v>
      </c>
      <c r="F44" s="391" t="s">
        <v>1363</v>
      </c>
      <c r="G44" s="391"/>
      <c r="H44" s="391" t="s">
        <v>1364</v>
      </c>
      <c r="I44" s="381"/>
      <c r="J44" s="381"/>
      <c r="K44" s="324"/>
    </row>
    <row r="45" spans="1:11" ht="14.4" outlineLevel="1">
      <c r="A45" s="324"/>
      <c r="B45" s="386">
        <v>44645</v>
      </c>
      <c r="C45" s="387" t="s">
        <v>1233</v>
      </c>
      <c r="D45" s="383" t="s">
        <v>402</v>
      </c>
      <c r="E45" s="388">
        <v>-40</v>
      </c>
      <c r="F45" s="388" t="s">
        <v>1277</v>
      </c>
      <c r="G45" s="388"/>
      <c r="H45" s="388" t="s">
        <v>1349</v>
      </c>
      <c r="I45" s="385" t="s">
        <v>1350</v>
      </c>
      <c r="J45" s="385"/>
      <c r="K45" s="324"/>
    </row>
    <row r="46" spans="1:11" ht="14.4" outlineLevel="1">
      <c r="A46" s="324"/>
      <c r="B46" s="389">
        <v>44726</v>
      </c>
      <c r="C46" s="390" t="s">
        <v>1229</v>
      </c>
      <c r="D46" s="391" t="s">
        <v>1175</v>
      </c>
      <c r="E46" s="391">
        <v>30</v>
      </c>
      <c r="F46" s="391" t="s">
        <v>1365</v>
      </c>
      <c r="G46" s="391"/>
      <c r="H46" s="391"/>
      <c r="I46" s="381"/>
      <c r="J46" s="381"/>
      <c r="K46" s="324"/>
    </row>
    <row r="47" spans="1:11" ht="14.4" outlineLevel="1">
      <c r="A47" s="324"/>
      <c r="B47" s="386">
        <v>44790</v>
      </c>
      <c r="C47" s="387" t="s">
        <v>1233</v>
      </c>
      <c r="D47" s="388" t="s">
        <v>1219</v>
      </c>
      <c r="E47" s="388">
        <v>-2</v>
      </c>
      <c r="F47" s="388" t="s">
        <v>1354</v>
      </c>
      <c r="G47" s="388"/>
      <c r="H47" s="388"/>
      <c r="I47" s="385" t="s">
        <v>1366</v>
      </c>
      <c r="J47" s="385"/>
      <c r="K47" s="324"/>
    </row>
    <row r="48" spans="1:11" ht="14.4" outlineLevel="1">
      <c r="A48" s="324"/>
      <c r="B48" s="389">
        <v>44797</v>
      </c>
      <c r="C48" s="390" t="s">
        <v>1233</v>
      </c>
      <c r="D48" s="391" t="s">
        <v>1219</v>
      </c>
      <c r="E48" s="391">
        <v>-8</v>
      </c>
      <c r="F48" s="391" t="s">
        <v>1367</v>
      </c>
      <c r="G48" s="391"/>
      <c r="H48" s="391" t="s">
        <v>1368</v>
      </c>
      <c r="I48" s="381" t="s">
        <v>1369</v>
      </c>
      <c r="J48" s="410" t="s">
        <v>1370</v>
      </c>
      <c r="K48" s="324"/>
    </row>
    <row r="49" spans="1:11" ht="14.4" outlineLevel="1">
      <c r="A49" s="324"/>
      <c r="B49" s="386">
        <v>44797</v>
      </c>
      <c r="C49" s="387" t="s">
        <v>1233</v>
      </c>
      <c r="D49" s="383" t="s">
        <v>402</v>
      </c>
      <c r="E49" s="388">
        <v>-5</v>
      </c>
      <c r="F49" s="388"/>
      <c r="G49" s="388"/>
      <c r="H49" s="388"/>
      <c r="I49" s="385"/>
      <c r="J49" s="385" t="s">
        <v>1371</v>
      </c>
      <c r="K49" s="324"/>
    </row>
    <row r="50" spans="1:11" ht="14.4" outlineLevel="1">
      <c r="A50" s="324"/>
      <c r="B50" s="389">
        <v>44797</v>
      </c>
      <c r="C50" s="390" t="s">
        <v>1229</v>
      </c>
      <c r="D50" s="379" t="s">
        <v>404</v>
      </c>
      <c r="E50" s="391">
        <v>6</v>
      </c>
      <c r="F50" s="391"/>
      <c r="G50" s="391"/>
      <c r="H50" s="391"/>
      <c r="I50" s="381"/>
      <c r="J50" s="381" t="s">
        <v>1371</v>
      </c>
      <c r="K50" s="324"/>
    </row>
    <row r="51" spans="1:11" ht="14.4" outlineLevel="1">
      <c r="A51" s="324"/>
      <c r="B51" s="386">
        <v>44797</v>
      </c>
      <c r="C51" s="387" t="s">
        <v>1233</v>
      </c>
      <c r="D51" s="388" t="s">
        <v>1219</v>
      </c>
      <c r="E51" s="388">
        <v>-1</v>
      </c>
      <c r="F51" s="388" t="s">
        <v>1372</v>
      </c>
      <c r="G51" s="388"/>
      <c r="H51" s="388"/>
      <c r="I51" s="385"/>
      <c r="J51" s="385" t="s">
        <v>1373</v>
      </c>
      <c r="K51" s="324"/>
    </row>
    <row r="52" spans="1:11" ht="14.4" outlineLevel="1">
      <c r="A52" s="324"/>
      <c r="B52" s="389">
        <v>44805</v>
      </c>
      <c r="C52" s="390" t="s">
        <v>1233</v>
      </c>
      <c r="D52" s="391" t="s">
        <v>1219</v>
      </c>
      <c r="E52" s="391">
        <v>-8</v>
      </c>
      <c r="F52" s="391" t="s">
        <v>1374</v>
      </c>
      <c r="G52" s="391"/>
      <c r="H52" s="391" t="s">
        <v>1375</v>
      </c>
      <c r="I52" s="381" t="s">
        <v>1376</v>
      </c>
      <c r="J52" s="381"/>
      <c r="K52" s="324"/>
    </row>
    <row r="53" spans="1:11" ht="14.4" outlineLevel="1">
      <c r="A53" s="324"/>
      <c r="B53" s="386">
        <v>44847</v>
      </c>
      <c r="C53" s="387" t="s">
        <v>1233</v>
      </c>
      <c r="D53" s="383" t="s">
        <v>404</v>
      </c>
      <c r="E53" s="388">
        <v>-150</v>
      </c>
      <c r="F53" s="388" t="s">
        <v>1280</v>
      </c>
      <c r="G53" s="388" t="s">
        <v>1377</v>
      </c>
      <c r="H53" s="388" t="s">
        <v>1378</v>
      </c>
      <c r="I53" s="385" t="s">
        <v>1379</v>
      </c>
      <c r="J53" s="385"/>
      <c r="K53" s="324"/>
    </row>
    <row r="54" spans="1:11" ht="14.4" outlineLevel="1">
      <c r="A54" s="324"/>
      <c r="B54" s="389">
        <v>44847</v>
      </c>
      <c r="C54" s="390" t="s">
        <v>1233</v>
      </c>
      <c r="D54" s="391" t="s">
        <v>405</v>
      </c>
      <c r="E54" s="391">
        <v>-132</v>
      </c>
      <c r="F54" s="391" t="s">
        <v>1280</v>
      </c>
      <c r="G54" s="391" t="s">
        <v>1377</v>
      </c>
      <c r="H54" s="391" t="s">
        <v>1378</v>
      </c>
      <c r="I54" s="381" t="s">
        <v>1379</v>
      </c>
      <c r="J54" s="381"/>
      <c r="K54" s="324"/>
    </row>
    <row r="55" spans="1:11" ht="14.4" outlineLevel="1">
      <c r="A55" s="324"/>
      <c r="B55" s="386">
        <v>44847</v>
      </c>
      <c r="C55" s="387" t="s">
        <v>1233</v>
      </c>
      <c r="D55" s="383" t="s">
        <v>402</v>
      </c>
      <c r="E55" s="388">
        <v>-150</v>
      </c>
      <c r="F55" s="388" t="s">
        <v>1280</v>
      </c>
      <c r="G55" s="388" t="s">
        <v>1377</v>
      </c>
      <c r="H55" s="388" t="s">
        <v>1378</v>
      </c>
      <c r="I55" s="385" t="s">
        <v>1379</v>
      </c>
      <c r="J55" s="385"/>
      <c r="K55" s="324"/>
    </row>
    <row r="56" spans="1:11" ht="14.4" outlineLevel="1">
      <c r="A56" s="324"/>
      <c r="B56" s="389">
        <v>44847</v>
      </c>
      <c r="C56" s="390" t="s">
        <v>1233</v>
      </c>
      <c r="D56" s="379" t="s">
        <v>406</v>
      </c>
      <c r="E56" s="391">
        <v>-132</v>
      </c>
      <c r="F56" s="391" t="s">
        <v>1280</v>
      </c>
      <c r="G56" s="391" t="s">
        <v>1377</v>
      </c>
      <c r="H56" s="391" t="s">
        <v>1378</v>
      </c>
      <c r="I56" s="381" t="s">
        <v>1379</v>
      </c>
      <c r="J56" s="381"/>
      <c r="K56" s="324"/>
    </row>
    <row r="57" spans="1:11" ht="14.4" outlineLevel="1">
      <c r="A57" s="324"/>
      <c r="B57" s="386">
        <v>44847</v>
      </c>
      <c r="C57" s="387" t="s">
        <v>1233</v>
      </c>
      <c r="D57" s="383" t="s">
        <v>404</v>
      </c>
      <c r="E57" s="388">
        <v>-15</v>
      </c>
      <c r="F57" s="388" t="s">
        <v>1380</v>
      </c>
      <c r="G57" s="388" t="s">
        <v>1007</v>
      </c>
      <c r="H57" s="388" t="s">
        <v>1381</v>
      </c>
      <c r="I57" s="385" t="s">
        <v>1379</v>
      </c>
      <c r="J57" s="385"/>
      <c r="K57" s="324"/>
    </row>
    <row r="58" spans="1:11" ht="14.4" outlineLevel="1">
      <c r="A58" s="324"/>
      <c r="B58" s="389">
        <v>44847</v>
      </c>
      <c r="C58" s="390" t="s">
        <v>1233</v>
      </c>
      <c r="D58" s="379" t="s">
        <v>402</v>
      </c>
      <c r="E58" s="391">
        <v>-15</v>
      </c>
      <c r="F58" s="391" t="s">
        <v>1380</v>
      </c>
      <c r="G58" s="391" t="s">
        <v>1007</v>
      </c>
      <c r="H58" s="391" t="s">
        <v>1381</v>
      </c>
      <c r="I58" s="381" t="s">
        <v>1379</v>
      </c>
      <c r="J58" s="381"/>
      <c r="K58" s="324"/>
    </row>
    <row r="59" spans="1:11" ht="14.4" outlineLevel="1">
      <c r="A59" s="324"/>
      <c r="B59" s="386">
        <v>44847</v>
      </c>
      <c r="C59" s="387" t="s">
        <v>1233</v>
      </c>
      <c r="D59" s="388" t="s">
        <v>405</v>
      </c>
      <c r="E59" s="388">
        <v>-5</v>
      </c>
      <c r="F59" s="388" t="s">
        <v>1380</v>
      </c>
      <c r="G59" s="388" t="s">
        <v>1007</v>
      </c>
      <c r="H59" s="388" t="s">
        <v>1381</v>
      </c>
      <c r="I59" s="385" t="s">
        <v>1379</v>
      </c>
      <c r="J59" s="385"/>
      <c r="K59" s="324"/>
    </row>
    <row r="60" spans="1:11" ht="14.4" outlineLevel="1">
      <c r="A60" s="324"/>
      <c r="B60" s="389">
        <v>44847</v>
      </c>
      <c r="C60" s="390" t="s">
        <v>1233</v>
      </c>
      <c r="D60" s="379" t="s">
        <v>406</v>
      </c>
      <c r="E60" s="391">
        <v>-5</v>
      </c>
      <c r="F60" s="391" t="s">
        <v>1380</v>
      </c>
      <c r="G60" s="391" t="s">
        <v>1007</v>
      </c>
      <c r="H60" s="391" t="s">
        <v>1381</v>
      </c>
      <c r="I60" s="381" t="s">
        <v>1379</v>
      </c>
      <c r="J60" s="381"/>
      <c r="K60" s="324"/>
    </row>
    <row r="61" spans="1:11" ht="14.4" outlineLevel="1">
      <c r="A61" s="324"/>
      <c r="B61" s="386">
        <v>44856</v>
      </c>
      <c r="C61" s="387" t="s">
        <v>1233</v>
      </c>
      <c r="D61" s="383" t="s">
        <v>404</v>
      </c>
      <c r="E61" s="388">
        <v>-1</v>
      </c>
      <c r="F61" s="388" t="s">
        <v>1382</v>
      </c>
      <c r="G61" s="388" t="s">
        <v>1383</v>
      </c>
      <c r="H61" s="388" t="s">
        <v>1010</v>
      </c>
      <c r="I61" s="385"/>
      <c r="J61" s="385"/>
      <c r="K61" s="324"/>
    </row>
    <row r="62" spans="1:11" ht="14.4" outlineLevel="1">
      <c r="A62" s="324"/>
      <c r="B62" s="389">
        <v>44856</v>
      </c>
      <c r="C62" s="390" t="s">
        <v>1233</v>
      </c>
      <c r="D62" s="379" t="s">
        <v>402</v>
      </c>
      <c r="E62" s="391">
        <v>-1</v>
      </c>
      <c r="F62" s="391" t="s">
        <v>1382</v>
      </c>
      <c r="G62" s="391" t="s">
        <v>1383</v>
      </c>
      <c r="H62" s="391" t="s">
        <v>1010</v>
      </c>
      <c r="I62" s="381"/>
      <c r="J62" s="381"/>
      <c r="K62" s="324"/>
    </row>
    <row r="63" spans="1:11" ht="14.4" outlineLevel="1">
      <c r="A63" s="324"/>
      <c r="B63" s="386">
        <v>44856</v>
      </c>
      <c r="C63" s="387" t="s">
        <v>1233</v>
      </c>
      <c r="D63" s="388" t="s">
        <v>405</v>
      </c>
      <c r="E63" s="388">
        <v>-31</v>
      </c>
      <c r="F63" s="388" t="s">
        <v>1382</v>
      </c>
      <c r="G63" s="388" t="s">
        <v>1383</v>
      </c>
      <c r="H63" s="388" t="s">
        <v>1010</v>
      </c>
      <c r="I63" s="385"/>
      <c r="J63" s="385"/>
      <c r="K63" s="324"/>
    </row>
    <row r="64" spans="1:11" ht="14.4" outlineLevel="1">
      <c r="A64" s="324"/>
      <c r="B64" s="389">
        <v>44856</v>
      </c>
      <c r="C64" s="390" t="s">
        <v>1233</v>
      </c>
      <c r="D64" s="379" t="s">
        <v>406</v>
      </c>
      <c r="E64" s="391">
        <v>-31</v>
      </c>
      <c r="F64" s="391" t="s">
        <v>1382</v>
      </c>
      <c r="G64" s="391" t="s">
        <v>1383</v>
      </c>
      <c r="H64" s="391" t="s">
        <v>1010</v>
      </c>
      <c r="I64" s="381"/>
      <c r="J64" s="381"/>
      <c r="K64" s="324"/>
    </row>
    <row r="65" spans="1:11" ht="14.4" outlineLevel="1">
      <c r="A65" s="324"/>
      <c r="B65" s="386">
        <v>44860</v>
      </c>
      <c r="C65" s="387" t="s">
        <v>1233</v>
      </c>
      <c r="D65" s="388" t="s">
        <v>1219</v>
      </c>
      <c r="E65" s="388">
        <v>-10</v>
      </c>
      <c r="F65" s="388" t="s">
        <v>1384</v>
      </c>
      <c r="G65" s="388" t="s">
        <v>1385</v>
      </c>
      <c r="H65" s="388" t="s">
        <v>1386</v>
      </c>
      <c r="I65" s="385"/>
      <c r="J65" s="388"/>
      <c r="K65" s="324"/>
    </row>
    <row r="66" spans="1:11" ht="14.4" outlineLevel="1">
      <c r="A66" s="324"/>
      <c r="B66" s="389">
        <v>44860</v>
      </c>
      <c r="C66" s="390" t="s">
        <v>1233</v>
      </c>
      <c r="D66" s="391" t="s">
        <v>1219</v>
      </c>
      <c r="E66" s="391">
        <v>-12</v>
      </c>
      <c r="F66" s="391" t="s">
        <v>1387</v>
      </c>
      <c r="G66" s="391" t="s">
        <v>1385</v>
      </c>
      <c r="H66" s="391" t="s">
        <v>1386</v>
      </c>
      <c r="I66" s="381"/>
      <c r="J66" s="391"/>
      <c r="K66" s="324"/>
    </row>
    <row r="67" spans="1:11" ht="14.4" outlineLevel="1">
      <c r="A67" s="324"/>
      <c r="B67" s="386">
        <v>44896</v>
      </c>
      <c r="C67" s="387" t="s">
        <v>1233</v>
      </c>
      <c r="D67" s="383" t="s">
        <v>404</v>
      </c>
      <c r="E67" s="388">
        <v>-42</v>
      </c>
      <c r="F67" s="388" t="s">
        <v>1388</v>
      </c>
      <c r="G67" s="388" t="s">
        <v>541</v>
      </c>
      <c r="H67" s="411" t="s">
        <v>1389</v>
      </c>
      <c r="I67" s="385" t="s">
        <v>1390</v>
      </c>
      <c r="J67" s="388"/>
      <c r="K67" s="324"/>
    </row>
    <row r="68" spans="1:11" ht="14.4" outlineLevel="1">
      <c r="A68" s="324"/>
      <c r="B68" s="389">
        <v>44896</v>
      </c>
      <c r="C68" s="390" t="s">
        <v>1233</v>
      </c>
      <c r="D68" s="391" t="s">
        <v>405</v>
      </c>
      <c r="E68" s="391">
        <v>-21</v>
      </c>
      <c r="F68" s="391" t="s">
        <v>1388</v>
      </c>
      <c r="G68" s="391" t="s">
        <v>541</v>
      </c>
      <c r="H68" s="411" t="s">
        <v>1389</v>
      </c>
      <c r="I68" s="381" t="s">
        <v>1390</v>
      </c>
      <c r="J68" s="391"/>
      <c r="K68" s="324"/>
    </row>
    <row r="69" spans="1:11" ht="14.4" outlineLevel="1">
      <c r="A69" s="324"/>
      <c r="B69" s="386">
        <v>44896</v>
      </c>
      <c r="C69" s="387" t="s">
        <v>1233</v>
      </c>
      <c r="D69" s="383" t="s">
        <v>402</v>
      </c>
      <c r="E69" s="388">
        <v>-49</v>
      </c>
      <c r="F69" s="388" t="s">
        <v>1388</v>
      </c>
      <c r="G69" s="388" t="s">
        <v>541</v>
      </c>
      <c r="H69" s="411" t="s">
        <v>1389</v>
      </c>
      <c r="I69" s="385" t="s">
        <v>1390</v>
      </c>
      <c r="J69" s="388"/>
      <c r="K69" s="324"/>
    </row>
    <row r="70" spans="1:11" ht="14.4" outlineLevel="1">
      <c r="A70" s="324"/>
      <c r="B70" s="389">
        <v>44896</v>
      </c>
      <c r="C70" s="390" t="s">
        <v>1233</v>
      </c>
      <c r="D70" s="379" t="s">
        <v>406</v>
      </c>
      <c r="E70" s="391">
        <v>-32</v>
      </c>
      <c r="F70" s="391" t="s">
        <v>1388</v>
      </c>
      <c r="G70" s="391" t="s">
        <v>541</v>
      </c>
      <c r="H70" s="411" t="s">
        <v>1389</v>
      </c>
      <c r="I70" s="381" t="s">
        <v>1390</v>
      </c>
      <c r="J70" s="391"/>
      <c r="K70" s="324"/>
    </row>
    <row r="71" spans="1:11" ht="14.4" outlineLevel="1">
      <c r="A71" s="324"/>
      <c r="B71" s="386">
        <v>44896</v>
      </c>
      <c r="C71" s="387" t="s">
        <v>1233</v>
      </c>
      <c r="D71" s="383" t="s">
        <v>402</v>
      </c>
      <c r="E71" s="388">
        <v>-50</v>
      </c>
      <c r="F71" s="388" t="s">
        <v>1391</v>
      </c>
      <c r="G71" s="388" t="s">
        <v>1392</v>
      </c>
      <c r="H71" s="388" t="s">
        <v>1020</v>
      </c>
      <c r="I71" s="388" t="s">
        <v>1301</v>
      </c>
      <c r="J71" s="388"/>
      <c r="K71" s="324"/>
    </row>
    <row r="72" spans="1:11" ht="14.4" outlineLevel="1">
      <c r="A72" s="324"/>
      <c r="B72" s="389">
        <v>44896</v>
      </c>
      <c r="C72" s="390" t="s">
        <v>1233</v>
      </c>
      <c r="D72" s="379" t="s">
        <v>404</v>
      </c>
      <c r="E72" s="391">
        <v>-50</v>
      </c>
      <c r="F72" s="391" t="s">
        <v>1391</v>
      </c>
      <c r="G72" s="391" t="s">
        <v>1392</v>
      </c>
      <c r="H72" s="391" t="s">
        <v>1020</v>
      </c>
      <c r="I72" s="391" t="s">
        <v>1301</v>
      </c>
      <c r="J72" s="391"/>
      <c r="K72" s="324"/>
    </row>
    <row r="73" spans="1:11" ht="14.4" outlineLevel="1">
      <c r="A73" s="324"/>
      <c r="B73" s="386">
        <v>44896</v>
      </c>
      <c r="C73" s="387" t="s">
        <v>1233</v>
      </c>
      <c r="D73" s="383" t="s">
        <v>402</v>
      </c>
      <c r="E73" s="388">
        <v>-216</v>
      </c>
      <c r="F73" s="388" t="s">
        <v>1273</v>
      </c>
      <c r="G73" s="388" t="s">
        <v>1021</v>
      </c>
      <c r="H73" s="388" t="s">
        <v>1393</v>
      </c>
      <c r="I73" s="388" t="s">
        <v>1301</v>
      </c>
      <c r="J73" s="388"/>
      <c r="K73" s="324"/>
    </row>
    <row r="74" spans="1:11" ht="14.4" outlineLevel="1">
      <c r="A74" s="324"/>
      <c r="B74" s="389">
        <v>44896</v>
      </c>
      <c r="C74" s="390" t="s">
        <v>1233</v>
      </c>
      <c r="D74" s="379" t="s">
        <v>404</v>
      </c>
      <c r="E74" s="391">
        <v>-145</v>
      </c>
      <c r="F74" s="391" t="s">
        <v>1273</v>
      </c>
      <c r="G74" s="391" t="s">
        <v>1021</v>
      </c>
      <c r="H74" s="391" t="s">
        <v>1393</v>
      </c>
      <c r="I74" s="391" t="s">
        <v>1301</v>
      </c>
      <c r="J74" s="391"/>
      <c r="K74" s="324"/>
    </row>
    <row r="75" spans="1:11" ht="14.4" outlineLevel="1">
      <c r="A75" s="324"/>
      <c r="B75" s="386">
        <v>44896</v>
      </c>
      <c r="C75" s="387" t="s">
        <v>1233</v>
      </c>
      <c r="D75" s="388" t="s">
        <v>405</v>
      </c>
      <c r="E75" s="388">
        <v>-225</v>
      </c>
      <c r="F75" s="388" t="s">
        <v>1302</v>
      </c>
      <c r="G75" s="388" t="s">
        <v>1394</v>
      </c>
      <c r="H75" s="388" t="s">
        <v>1304</v>
      </c>
      <c r="I75" s="388" t="s">
        <v>1301</v>
      </c>
      <c r="J75" s="388"/>
      <c r="K75" s="324"/>
    </row>
    <row r="76" spans="1:11" ht="14.4" outlineLevel="1">
      <c r="A76" s="324"/>
      <c r="B76" s="389">
        <v>44896</v>
      </c>
      <c r="C76" s="390" t="s">
        <v>1233</v>
      </c>
      <c r="D76" s="379" t="s">
        <v>406</v>
      </c>
      <c r="E76" s="391">
        <v>-61</v>
      </c>
      <c r="F76" s="391" t="s">
        <v>1302</v>
      </c>
      <c r="G76" s="391" t="s">
        <v>1394</v>
      </c>
      <c r="H76" s="391" t="s">
        <v>1304</v>
      </c>
      <c r="I76" s="391" t="s">
        <v>1301</v>
      </c>
      <c r="J76" s="391" t="s">
        <v>1395</v>
      </c>
      <c r="K76" s="324"/>
    </row>
    <row r="77" spans="1:11" ht="14.4" outlineLevel="1">
      <c r="A77" s="324"/>
      <c r="B77" s="386">
        <v>44897</v>
      </c>
      <c r="C77" s="387" t="s">
        <v>1233</v>
      </c>
      <c r="D77" s="383" t="s">
        <v>406</v>
      </c>
      <c r="E77" s="412">
        <v>-31</v>
      </c>
      <c r="F77" s="412" t="s">
        <v>1396</v>
      </c>
      <c r="G77" s="388" t="s">
        <v>1144</v>
      </c>
      <c r="H77" s="388" t="s">
        <v>1144</v>
      </c>
      <c r="I77" s="385" t="s">
        <v>1397</v>
      </c>
      <c r="J77" s="385" t="s">
        <v>1398</v>
      </c>
      <c r="K77" s="324"/>
    </row>
    <row r="78" spans="1:11" ht="14.4" outlineLevel="1">
      <c r="A78" s="324"/>
      <c r="B78" s="389">
        <v>44897</v>
      </c>
      <c r="C78" s="390" t="s">
        <v>1233</v>
      </c>
      <c r="D78" s="391" t="s">
        <v>405</v>
      </c>
      <c r="E78" s="413">
        <v>-14</v>
      </c>
      <c r="F78" s="413" t="s">
        <v>1396</v>
      </c>
      <c r="G78" s="391" t="s">
        <v>1144</v>
      </c>
      <c r="H78" s="391" t="s">
        <v>1144</v>
      </c>
      <c r="I78" s="381" t="s">
        <v>1397</v>
      </c>
      <c r="J78" s="381" t="s">
        <v>1398</v>
      </c>
      <c r="K78" s="324"/>
    </row>
    <row r="79" spans="1:11" ht="14.4" outlineLevel="1">
      <c r="A79" s="324"/>
      <c r="B79" s="386">
        <v>44911</v>
      </c>
      <c r="C79" s="387" t="s">
        <v>1229</v>
      </c>
      <c r="D79" s="383" t="s">
        <v>404</v>
      </c>
      <c r="E79" s="388">
        <v>97</v>
      </c>
      <c r="F79" s="388" t="s">
        <v>1399</v>
      </c>
      <c r="G79" s="388"/>
      <c r="H79" s="388"/>
      <c r="I79" s="385" t="s">
        <v>1400</v>
      </c>
      <c r="J79" s="385"/>
      <c r="K79" s="324"/>
    </row>
    <row r="80" spans="1:11" ht="14.4" outlineLevel="1">
      <c r="A80" s="324"/>
      <c r="B80" s="389">
        <v>44911</v>
      </c>
      <c r="C80" s="390" t="s">
        <v>1229</v>
      </c>
      <c r="D80" s="391" t="s">
        <v>405</v>
      </c>
      <c r="E80" s="391">
        <v>72</v>
      </c>
      <c r="F80" s="391" t="s">
        <v>1399</v>
      </c>
      <c r="G80" s="391"/>
      <c r="H80" s="391"/>
      <c r="I80" s="381" t="s">
        <v>1400</v>
      </c>
      <c r="J80" s="381"/>
      <c r="K80" s="324"/>
    </row>
    <row r="81" spans="1:11" ht="14.4" outlineLevel="1">
      <c r="A81" s="324"/>
      <c r="B81" s="386">
        <v>44911</v>
      </c>
      <c r="C81" s="387" t="s">
        <v>1229</v>
      </c>
      <c r="D81" s="383" t="s">
        <v>406</v>
      </c>
      <c r="E81" s="388">
        <v>208</v>
      </c>
      <c r="F81" s="388" t="s">
        <v>1399</v>
      </c>
      <c r="G81" s="388"/>
      <c r="H81" s="388"/>
      <c r="I81" s="385" t="s">
        <v>1400</v>
      </c>
      <c r="J81" s="385"/>
      <c r="K81" s="324"/>
    </row>
    <row r="82" spans="1:11" ht="14.4">
      <c r="A82" s="324"/>
      <c r="B82" s="389"/>
      <c r="C82" s="390"/>
      <c r="D82" s="391"/>
      <c r="E82" s="391"/>
      <c r="F82" s="391"/>
      <c r="G82" s="391"/>
      <c r="H82" s="391"/>
      <c r="I82" s="381"/>
      <c r="J82" s="381"/>
      <c r="K82" s="324"/>
    </row>
    <row r="83" spans="1:11" ht="14.4">
      <c r="A83" s="324"/>
      <c r="B83" s="386"/>
      <c r="C83" s="387"/>
      <c r="D83" s="388"/>
      <c r="E83" s="388"/>
      <c r="F83" s="388"/>
      <c r="G83" s="388"/>
      <c r="H83" s="388"/>
      <c r="I83" s="385"/>
      <c r="J83" s="385"/>
      <c r="K83" s="324"/>
    </row>
    <row r="84" spans="1:11" ht="14.4">
      <c r="A84" s="324"/>
      <c r="B84" s="389"/>
      <c r="C84" s="390"/>
      <c r="D84" s="391"/>
      <c r="E84" s="391"/>
      <c r="F84" s="391"/>
      <c r="G84" s="391"/>
      <c r="H84" s="391"/>
      <c r="I84" s="381"/>
      <c r="J84" s="381"/>
      <c r="K84" s="324"/>
    </row>
    <row r="85" spans="1:11" ht="14.4">
      <c r="A85" s="324"/>
      <c r="B85" s="386"/>
      <c r="C85" s="387"/>
      <c r="D85" s="388"/>
      <c r="E85" s="388"/>
      <c r="F85" s="388"/>
      <c r="G85" s="388"/>
      <c r="H85" s="388"/>
      <c r="I85" s="385"/>
      <c r="J85" s="385"/>
      <c r="K85" s="324"/>
    </row>
    <row r="86" spans="1:11" ht="14.4">
      <c r="A86" s="324"/>
      <c r="B86" s="389"/>
      <c r="C86" s="390"/>
      <c r="D86" s="391"/>
      <c r="E86" s="391"/>
      <c r="F86" s="391"/>
      <c r="G86" s="391"/>
      <c r="H86" s="391"/>
      <c r="I86" s="381"/>
      <c r="J86" s="381"/>
      <c r="K86" s="324"/>
    </row>
    <row r="87" spans="1:11" ht="14.4">
      <c r="A87" s="324"/>
      <c r="B87" s="386"/>
      <c r="C87" s="387"/>
      <c r="D87" s="388"/>
      <c r="E87" s="388"/>
      <c r="F87" s="388"/>
      <c r="G87" s="388"/>
      <c r="H87" s="388"/>
      <c r="I87" s="385"/>
      <c r="J87" s="385"/>
      <c r="K87" s="324"/>
    </row>
    <row r="88" spans="1:11" ht="14.4">
      <c r="A88" s="324"/>
      <c r="B88" s="389"/>
      <c r="C88" s="390"/>
      <c r="D88" s="391"/>
      <c r="E88" s="391"/>
      <c r="F88" s="391"/>
      <c r="G88" s="391"/>
      <c r="H88" s="391"/>
      <c r="I88" s="381"/>
      <c r="J88" s="381"/>
      <c r="K88" s="324"/>
    </row>
    <row r="89" spans="1:11" ht="14.4">
      <c r="A89" s="324"/>
      <c r="B89" s="386"/>
      <c r="C89" s="387"/>
      <c r="D89" s="388"/>
      <c r="E89" s="388"/>
      <c r="F89" s="388"/>
      <c r="G89" s="388"/>
      <c r="H89" s="388"/>
      <c r="I89" s="385"/>
      <c r="J89" s="385"/>
      <c r="K89" s="324"/>
    </row>
    <row r="90" spans="1:11" ht="14.4">
      <c r="A90" s="324"/>
      <c r="B90" s="389"/>
      <c r="C90" s="390"/>
      <c r="D90" s="391"/>
      <c r="E90" s="391"/>
      <c r="F90" s="391"/>
      <c r="G90" s="391"/>
      <c r="H90" s="391"/>
      <c r="I90" s="381"/>
      <c r="J90" s="381"/>
      <c r="K90" s="324"/>
    </row>
    <row r="91" spans="1:11" ht="14.4">
      <c r="A91" s="324"/>
      <c r="B91" s="386"/>
      <c r="C91" s="387"/>
      <c r="D91" s="388"/>
      <c r="E91" s="388"/>
      <c r="F91" s="388"/>
      <c r="G91" s="388"/>
      <c r="H91" s="388"/>
      <c r="I91" s="385"/>
      <c r="J91" s="385"/>
      <c r="K91" s="324"/>
    </row>
    <row r="92" spans="1:11" ht="14.4">
      <c r="A92" s="324"/>
      <c r="B92" s="389"/>
      <c r="C92" s="390"/>
      <c r="D92" s="391"/>
      <c r="E92" s="391"/>
      <c r="F92" s="391"/>
      <c r="G92" s="391"/>
      <c r="H92" s="391"/>
      <c r="I92" s="381"/>
      <c r="J92" s="381"/>
      <c r="K92" s="324"/>
    </row>
    <row r="93" spans="1:11" ht="14.4">
      <c r="A93" s="324"/>
      <c r="B93" s="386"/>
      <c r="C93" s="387"/>
      <c r="D93" s="388"/>
      <c r="E93" s="388"/>
      <c r="F93" s="388"/>
      <c r="G93" s="388"/>
      <c r="H93" s="388"/>
      <c r="I93" s="385"/>
      <c r="J93" s="385"/>
      <c r="K93" s="324"/>
    </row>
    <row r="94" spans="1:11" ht="14.4">
      <c r="A94" s="324"/>
      <c r="B94" s="389"/>
      <c r="C94" s="390"/>
      <c r="D94" s="391"/>
      <c r="E94" s="391"/>
      <c r="F94" s="391"/>
      <c r="G94" s="391"/>
      <c r="H94" s="391"/>
      <c r="I94" s="381"/>
      <c r="J94" s="381"/>
      <c r="K94" s="324"/>
    </row>
    <row r="95" spans="1:11" ht="14.4">
      <c r="A95" s="324"/>
      <c r="B95" s="386"/>
      <c r="C95" s="387"/>
      <c r="D95" s="388"/>
      <c r="E95" s="388"/>
      <c r="F95" s="388"/>
      <c r="G95" s="388"/>
      <c r="H95" s="388"/>
      <c r="I95" s="385"/>
      <c r="J95" s="385"/>
      <c r="K95" s="324"/>
    </row>
    <row r="96" spans="1:11" ht="14.4">
      <c r="A96" s="324"/>
      <c r="B96" s="389"/>
      <c r="C96" s="390"/>
      <c r="D96" s="391"/>
      <c r="E96" s="391"/>
      <c r="F96" s="391"/>
      <c r="G96" s="391"/>
      <c r="H96" s="391"/>
      <c r="I96" s="381"/>
      <c r="J96" s="381"/>
      <c r="K96" s="324"/>
    </row>
    <row r="97" spans="1:11" ht="14.4">
      <c r="A97" s="324"/>
      <c r="B97" s="386"/>
      <c r="C97" s="387"/>
      <c r="D97" s="388"/>
      <c r="E97" s="388"/>
      <c r="F97" s="388"/>
      <c r="G97" s="388"/>
      <c r="H97" s="388"/>
      <c r="I97" s="385"/>
      <c r="J97" s="385"/>
      <c r="K97" s="324"/>
    </row>
    <row r="98" spans="1:11" ht="14.4">
      <c r="A98" s="324"/>
      <c r="B98" s="389"/>
      <c r="C98" s="390"/>
      <c r="D98" s="391"/>
      <c r="E98" s="391"/>
      <c r="F98" s="391"/>
      <c r="G98" s="391"/>
      <c r="H98" s="391"/>
      <c r="I98" s="381"/>
      <c r="J98" s="381"/>
      <c r="K98" s="324"/>
    </row>
    <row r="99" spans="1:11" ht="14.4">
      <c r="A99" s="324"/>
      <c r="B99" s="386"/>
      <c r="C99" s="387"/>
      <c r="D99" s="388"/>
      <c r="E99" s="388"/>
      <c r="F99" s="388"/>
      <c r="G99" s="388"/>
      <c r="H99" s="388"/>
      <c r="I99" s="385"/>
      <c r="J99" s="385"/>
      <c r="K99" s="324"/>
    </row>
    <row r="100" spans="1:11" ht="14.4">
      <c r="A100" s="324"/>
      <c r="B100" s="389"/>
      <c r="C100" s="390"/>
      <c r="D100" s="391"/>
      <c r="E100" s="391"/>
      <c r="F100" s="391"/>
      <c r="G100" s="391"/>
      <c r="H100" s="391"/>
      <c r="I100" s="381"/>
      <c r="J100" s="381"/>
      <c r="K100" s="324"/>
    </row>
    <row r="101" spans="1:11" ht="14.4">
      <c r="A101" s="324"/>
      <c r="B101" s="386"/>
      <c r="C101" s="387"/>
      <c r="D101" s="388"/>
      <c r="E101" s="388"/>
      <c r="F101" s="388"/>
      <c r="G101" s="388"/>
      <c r="H101" s="388"/>
      <c r="I101" s="385"/>
      <c r="J101" s="385"/>
      <c r="K101" s="324"/>
    </row>
    <row r="102" spans="1:11" ht="14.4">
      <c r="A102" s="324"/>
      <c r="B102" s="389"/>
      <c r="C102" s="390"/>
      <c r="D102" s="391"/>
      <c r="E102" s="391"/>
      <c r="F102" s="391"/>
      <c r="G102" s="391"/>
      <c r="H102" s="391"/>
      <c r="I102" s="381"/>
      <c r="J102" s="381"/>
      <c r="K102" s="324"/>
    </row>
    <row r="103" spans="1:11" ht="14.4">
      <c r="A103" s="324"/>
      <c r="B103" s="386"/>
      <c r="C103" s="387"/>
      <c r="D103" s="388"/>
      <c r="E103" s="388"/>
      <c r="F103" s="388"/>
      <c r="G103" s="388"/>
      <c r="H103" s="388"/>
      <c r="I103" s="385"/>
      <c r="J103" s="385"/>
      <c r="K103" s="324"/>
    </row>
    <row r="104" spans="1:11" ht="14.4">
      <c r="A104" s="324"/>
      <c r="B104" s="389"/>
      <c r="C104" s="390"/>
      <c r="D104" s="391"/>
      <c r="E104" s="391"/>
      <c r="F104" s="391"/>
      <c r="G104" s="391"/>
      <c r="H104" s="391"/>
      <c r="I104" s="381"/>
      <c r="J104" s="381"/>
      <c r="K104" s="324"/>
    </row>
    <row r="105" spans="1:11" ht="14.4">
      <c r="A105" s="324"/>
      <c r="B105" s="386"/>
      <c r="C105" s="387"/>
      <c r="D105" s="388"/>
      <c r="E105" s="388"/>
      <c r="F105" s="388"/>
      <c r="G105" s="388"/>
      <c r="H105" s="388"/>
      <c r="I105" s="385"/>
      <c r="J105" s="385"/>
      <c r="K105" s="324"/>
    </row>
    <row r="106" spans="1:11" ht="14.4">
      <c r="A106" s="324"/>
      <c r="B106" s="389"/>
      <c r="C106" s="390"/>
      <c r="D106" s="391"/>
      <c r="E106" s="391"/>
      <c r="F106" s="391"/>
      <c r="G106" s="391"/>
      <c r="H106" s="391"/>
      <c r="I106" s="381"/>
      <c r="J106" s="381"/>
      <c r="K106" s="324"/>
    </row>
    <row r="107" spans="1:11" ht="14.4">
      <c r="A107" s="324"/>
      <c r="B107" s="386"/>
      <c r="C107" s="387"/>
      <c r="D107" s="388"/>
      <c r="E107" s="388"/>
      <c r="F107" s="388"/>
      <c r="G107" s="388"/>
      <c r="H107" s="388"/>
      <c r="I107" s="385"/>
      <c r="J107" s="385"/>
      <c r="K107" s="324"/>
    </row>
    <row r="108" spans="1:11" ht="14.4">
      <c r="A108" s="324"/>
      <c r="B108" s="389"/>
      <c r="C108" s="390"/>
      <c r="D108" s="391"/>
      <c r="E108" s="391"/>
      <c r="F108" s="391"/>
      <c r="G108" s="391"/>
      <c r="H108" s="391"/>
      <c r="I108" s="381"/>
      <c r="J108" s="381"/>
      <c r="K108" s="324"/>
    </row>
    <row r="109" spans="1:11" ht="14.4">
      <c r="A109" s="324"/>
      <c r="B109" s="386"/>
      <c r="C109" s="387"/>
      <c r="D109" s="388"/>
      <c r="E109" s="388"/>
      <c r="F109" s="388"/>
      <c r="G109" s="388"/>
      <c r="H109" s="388"/>
      <c r="I109" s="385"/>
      <c r="J109" s="385"/>
      <c r="K109" s="324"/>
    </row>
    <row r="110" spans="1:11" ht="14.4">
      <c r="A110" s="324"/>
      <c r="B110" s="389"/>
      <c r="C110" s="390"/>
      <c r="D110" s="391"/>
      <c r="E110" s="391"/>
      <c r="F110" s="391"/>
      <c r="G110" s="391"/>
      <c r="H110" s="391"/>
      <c r="I110" s="381"/>
      <c r="J110" s="381"/>
      <c r="K110" s="324"/>
    </row>
    <row r="111" spans="1:11" ht="14.4">
      <c r="A111" s="324"/>
      <c r="B111" s="386"/>
      <c r="C111" s="387"/>
      <c r="D111" s="388"/>
      <c r="E111" s="388"/>
      <c r="F111" s="388"/>
      <c r="G111" s="388"/>
      <c r="H111" s="388"/>
      <c r="I111" s="385"/>
      <c r="J111" s="385"/>
      <c r="K111" s="324"/>
    </row>
    <row r="112" spans="1:11" ht="14.4">
      <c r="A112" s="324"/>
      <c r="B112" s="389"/>
      <c r="C112" s="390"/>
      <c r="D112" s="391"/>
      <c r="E112" s="391"/>
      <c r="F112" s="391"/>
      <c r="G112" s="391"/>
      <c r="H112" s="391"/>
      <c r="I112" s="381"/>
      <c r="J112" s="381"/>
      <c r="K112" s="324"/>
    </row>
    <row r="113" spans="1:11" ht="14.4">
      <c r="A113" s="324"/>
      <c r="B113" s="386"/>
      <c r="C113" s="387"/>
      <c r="D113" s="388"/>
      <c r="E113" s="388"/>
      <c r="F113" s="388"/>
      <c r="G113" s="388"/>
      <c r="H113" s="388"/>
      <c r="I113" s="385"/>
      <c r="J113" s="385"/>
      <c r="K113" s="324"/>
    </row>
    <row r="114" spans="1:11" ht="14.4">
      <c r="A114" s="324"/>
      <c r="B114" s="389"/>
      <c r="C114" s="390"/>
      <c r="D114" s="391"/>
      <c r="E114" s="391"/>
      <c r="F114" s="391"/>
      <c r="G114" s="391"/>
      <c r="H114" s="391"/>
      <c r="I114" s="381"/>
      <c r="J114" s="381"/>
      <c r="K114" s="324"/>
    </row>
    <row r="115" spans="1:11" ht="14.4">
      <c r="A115" s="324"/>
      <c r="B115" s="386"/>
      <c r="C115" s="387"/>
      <c r="D115" s="388"/>
      <c r="E115" s="388"/>
      <c r="F115" s="388"/>
      <c r="G115" s="388"/>
      <c r="H115" s="388"/>
      <c r="I115" s="385"/>
      <c r="J115" s="385"/>
      <c r="K115" s="324"/>
    </row>
    <row r="116" spans="1:11" ht="14.4">
      <c r="A116" s="324"/>
      <c r="B116" s="389"/>
      <c r="C116" s="390"/>
      <c r="D116" s="391"/>
      <c r="E116" s="391"/>
      <c r="F116" s="391"/>
      <c r="G116" s="391"/>
      <c r="H116" s="391"/>
      <c r="I116" s="381"/>
      <c r="J116" s="381"/>
      <c r="K116" s="324"/>
    </row>
    <row r="117" spans="1:11" ht="14.4">
      <c r="A117" s="324"/>
      <c r="B117" s="386"/>
      <c r="C117" s="387"/>
      <c r="D117" s="388"/>
      <c r="E117" s="388"/>
      <c r="F117" s="388"/>
      <c r="G117" s="388"/>
      <c r="H117" s="388"/>
      <c r="I117" s="385"/>
      <c r="J117" s="385"/>
      <c r="K117" s="324"/>
    </row>
    <row r="118" spans="1:11" ht="14.4">
      <c r="A118" s="324"/>
      <c r="B118" s="389"/>
      <c r="C118" s="390"/>
      <c r="D118" s="391"/>
      <c r="E118" s="391"/>
      <c r="F118" s="391"/>
      <c r="G118" s="391"/>
      <c r="H118" s="391"/>
      <c r="I118" s="381"/>
      <c r="J118" s="381"/>
      <c r="K118" s="324"/>
    </row>
    <row r="119" spans="1:11" ht="14.4">
      <c r="A119" s="324"/>
      <c r="B119" s="386"/>
      <c r="C119" s="387"/>
      <c r="D119" s="388"/>
      <c r="E119" s="388"/>
      <c r="F119" s="388"/>
      <c r="G119" s="388"/>
      <c r="H119" s="388"/>
      <c r="I119" s="385"/>
      <c r="J119" s="385"/>
      <c r="K119" s="324"/>
    </row>
    <row r="120" spans="1:11" ht="14.4">
      <c r="A120" s="324"/>
      <c r="B120" s="389"/>
      <c r="C120" s="390"/>
      <c r="D120" s="391"/>
      <c r="E120" s="391"/>
      <c r="F120" s="391"/>
      <c r="G120" s="391"/>
      <c r="H120" s="391"/>
      <c r="I120" s="381"/>
      <c r="J120" s="381"/>
      <c r="K120" s="324"/>
    </row>
    <row r="121" spans="1:11" ht="14.4">
      <c r="A121" s="324"/>
      <c r="B121" s="386"/>
      <c r="C121" s="387"/>
      <c r="D121" s="388"/>
      <c r="E121" s="388"/>
      <c r="F121" s="388"/>
      <c r="G121" s="388"/>
      <c r="H121" s="388"/>
      <c r="I121" s="385"/>
      <c r="J121" s="385"/>
      <c r="K121" s="324"/>
    </row>
    <row r="122" spans="1:11" ht="14.4">
      <c r="A122" s="324"/>
      <c r="B122" s="389"/>
      <c r="C122" s="390"/>
      <c r="D122" s="391"/>
      <c r="E122" s="391"/>
      <c r="F122" s="391"/>
      <c r="G122" s="391"/>
      <c r="H122" s="391"/>
      <c r="I122" s="381"/>
      <c r="J122" s="381"/>
      <c r="K122" s="324"/>
    </row>
    <row r="123" spans="1:11" ht="14.4">
      <c r="A123" s="324"/>
      <c r="B123" s="386"/>
      <c r="C123" s="387"/>
      <c r="D123" s="388"/>
      <c r="E123" s="388"/>
      <c r="F123" s="388"/>
      <c r="G123" s="388"/>
      <c r="H123" s="388"/>
      <c r="I123" s="385"/>
      <c r="J123" s="385"/>
      <c r="K123" s="324"/>
    </row>
    <row r="124" spans="1:11" ht="14.4">
      <c r="A124" s="324"/>
      <c r="B124" s="389"/>
      <c r="C124" s="390"/>
      <c r="D124" s="391"/>
      <c r="E124" s="391"/>
      <c r="F124" s="391"/>
      <c r="G124" s="391"/>
      <c r="H124" s="391"/>
      <c r="I124" s="381"/>
      <c r="J124" s="381"/>
      <c r="K124" s="324"/>
    </row>
    <row r="125" spans="1:11" ht="14.4">
      <c r="A125" s="324"/>
      <c r="B125" s="386"/>
      <c r="C125" s="387"/>
      <c r="D125" s="388"/>
      <c r="E125" s="388"/>
      <c r="F125" s="388"/>
      <c r="G125" s="388"/>
      <c r="H125" s="388"/>
      <c r="I125" s="385"/>
      <c r="J125" s="385"/>
      <c r="K125" s="324"/>
    </row>
    <row r="126" spans="1:11" ht="14.4">
      <c r="A126" s="324"/>
      <c r="B126" s="389"/>
      <c r="C126" s="390"/>
      <c r="D126" s="391"/>
      <c r="E126" s="391"/>
      <c r="F126" s="391"/>
      <c r="G126" s="391"/>
      <c r="H126" s="391"/>
      <c r="I126" s="381"/>
      <c r="J126" s="381"/>
      <c r="K126" s="324"/>
    </row>
    <row r="127" spans="1:11" ht="14.4">
      <c r="A127" s="324"/>
      <c r="B127" s="386"/>
      <c r="C127" s="387"/>
      <c r="D127" s="388"/>
      <c r="E127" s="388"/>
      <c r="F127" s="388"/>
      <c r="G127" s="388"/>
      <c r="H127" s="388"/>
      <c r="I127" s="385"/>
      <c r="J127" s="385"/>
      <c r="K127" s="324"/>
    </row>
    <row r="128" spans="1:11" ht="14.4">
      <c r="A128" s="324"/>
      <c r="B128" s="389"/>
      <c r="C128" s="390"/>
      <c r="D128" s="391"/>
      <c r="E128" s="391"/>
      <c r="F128" s="391"/>
      <c r="G128" s="391"/>
      <c r="H128" s="391"/>
      <c r="I128" s="381"/>
      <c r="J128" s="381"/>
      <c r="K128" s="324"/>
    </row>
    <row r="129" spans="1:11" ht="14.4">
      <c r="A129" s="324"/>
      <c r="B129" s="386"/>
      <c r="C129" s="387"/>
      <c r="D129" s="388"/>
      <c r="E129" s="388"/>
      <c r="F129" s="388"/>
      <c r="G129" s="388"/>
      <c r="H129" s="388"/>
      <c r="I129" s="385"/>
      <c r="J129" s="385"/>
      <c r="K129" s="324"/>
    </row>
    <row r="130" spans="1:11" ht="14.4">
      <c r="A130" s="324"/>
      <c r="B130" s="389"/>
      <c r="C130" s="390"/>
      <c r="D130" s="391"/>
      <c r="E130" s="391"/>
      <c r="F130" s="391"/>
      <c r="G130" s="391"/>
      <c r="H130" s="391"/>
      <c r="I130" s="381"/>
      <c r="J130" s="381"/>
      <c r="K130" s="324"/>
    </row>
    <row r="131" spans="1:11" ht="14.4">
      <c r="A131" s="324"/>
      <c r="B131" s="386"/>
      <c r="C131" s="387"/>
      <c r="D131" s="388"/>
      <c r="E131" s="388"/>
      <c r="F131" s="388"/>
      <c r="G131" s="388"/>
      <c r="H131" s="388"/>
      <c r="I131" s="385"/>
      <c r="J131" s="385"/>
      <c r="K131" s="324"/>
    </row>
    <row r="132" spans="1:11" ht="14.4">
      <c r="A132" s="324"/>
      <c r="B132" s="389"/>
      <c r="C132" s="390"/>
      <c r="D132" s="391"/>
      <c r="E132" s="391"/>
      <c r="F132" s="391"/>
      <c r="G132" s="391"/>
      <c r="H132" s="391"/>
      <c r="I132" s="381"/>
      <c r="J132" s="381"/>
      <c r="K132" s="324"/>
    </row>
    <row r="133" spans="1:11" ht="14.4">
      <c r="A133" s="324"/>
      <c r="B133" s="386"/>
      <c r="C133" s="387"/>
      <c r="D133" s="388"/>
      <c r="E133" s="388"/>
      <c r="F133" s="388"/>
      <c r="G133" s="388"/>
      <c r="H133" s="388"/>
      <c r="I133" s="385"/>
      <c r="J133" s="385"/>
      <c r="K133" s="324"/>
    </row>
    <row r="134" spans="1:11" ht="14.4">
      <c r="A134" s="324"/>
      <c r="B134" s="389"/>
      <c r="C134" s="390"/>
      <c r="D134" s="391"/>
      <c r="E134" s="391"/>
      <c r="F134" s="391"/>
      <c r="G134" s="391"/>
      <c r="H134" s="391"/>
      <c r="I134" s="381"/>
      <c r="J134" s="381"/>
      <c r="K134" s="324"/>
    </row>
    <row r="135" spans="1:11" ht="14.4">
      <c r="A135" s="324"/>
      <c r="B135" s="386"/>
      <c r="C135" s="387"/>
      <c r="D135" s="388"/>
      <c r="E135" s="388"/>
      <c r="F135" s="388"/>
      <c r="G135" s="388"/>
      <c r="H135" s="388"/>
      <c r="I135" s="385"/>
      <c r="J135" s="385"/>
      <c r="K135" s="324"/>
    </row>
    <row r="136" spans="1:11" ht="14.4">
      <c r="A136" s="324"/>
      <c r="B136" s="389"/>
      <c r="C136" s="390"/>
      <c r="D136" s="391"/>
      <c r="E136" s="391"/>
      <c r="F136" s="391"/>
      <c r="G136" s="391"/>
      <c r="H136" s="391"/>
      <c r="I136" s="381"/>
      <c r="J136" s="381"/>
      <c r="K136" s="324"/>
    </row>
    <row r="137" spans="1:11" ht="14.4">
      <c r="A137" s="324"/>
      <c r="B137" s="386"/>
      <c r="C137" s="387"/>
      <c r="D137" s="388"/>
      <c r="E137" s="388"/>
      <c r="F137" s="388"/>
      <c r="G137" s="388"/>
      <c r="H137" s="388"/>
      <c r="I137" s="385"/>
      <c r="J137" s="385"/>
      <c r="K137" s="324"/>
    </row>
    <row r="138" spans="1:11" ht="14.4">
      <c r="A138" s="324"/>
      <c r="B138" s="389"/>
      <c r="C138" s="390"/>
      <c r="D138" s="391"/>
      <c r="E138" s="391"/>
      <c r="F138" s="391"/>
      <c r="G138" s="391"/>
      <c r="H138" s="391"/>
      <c r="I138" s="381"/>
      <c r="J138" s="381"/>
      <c r="K138" s="324"/>
    </row>
    <row r="139" spans="1:11" ht="14.4">
      <c r="A139" s="324"/>
      <c r="B139" s="386"/>
      <c r="C139" s="387"/>
      <c r="D139" s="388"/>
      <c r="E139" s="388"/>
      <c r="F139" s="388"/>
      <c r="G139" s="388"/>
      <c r="H139" s="388"/>
      <c r="I139" s="385"/>
      <c r="J139" s="385"/>
      <c r="K139" s="324"/>
    </row>
    <row r="140" spans="1:11" ht="14.4">
      <c r="A140" s="324"/>
      <c r="B140" s="389"/>
      <c r="C140" s="390"/>
      <c r="D140" s="391"/>
      <c r="E140" s="391"/>
      <c r="F140" s="391"/>
      <c r="G140" s="391"/>
      <c r="H140" s="391"/>
      <c r="I140" s="381"/>
      <c r="J140" s="381"/>
      <c r="K140" s="324"/>
    </row>
    <row r="141" spans="1:11" ht="14.4">
      <c r="A141" s="324"/>
      <c r="B141" s="386"/>
      <c r="C141" s="387"/>
      <c r="D141" s="388"/>
      <c r="E141" s="388"/>
      <c r="F141" s="388"/>
      <c r="G141" s="388"/>
      <c r="H141" s="388"/>
      <c r="I141" s="385"/>
      <c r="J141" s="385"/>
      <c r="K141" s="324"/>
    </row>
    <row r="142" spans="1:11" ht="14.4">
      <c r="A142" s="324"/>
      <c r="B142" s="389"/>
      <c r="C142" s="390"/>
      <c r="D142" s="391"/>
      <c r="E142" s="391"/>
      <c r="F142" s="391"/>
      <c r="G142" s="391"/>
      <c r="H142" s="391"/>
      <c r="I142" s="381"/>
      <c r="J142" s="381"/>
      <c r="K142" s="324"/>
    </row>
    <row r="143" spans="1:11" ht="14.4">
      <c r="A143" s="324"/>
      <c r="B143" s="386"/>
      <c r="C143" s="387"/>
      <c r="D143" s="388"/>
      <c r="E143" s="388"/>
      <c r="F143" s="388"/>
      <c r="G143" s="388"/>
      <c r="H143" s="388"/>
      <c r="I143" s="385"/>
      <c r="J143" s="385"/>
      <c r="K143" s="324"/>
    </row>
    <row r="144" spans="1:11" ht="14.4">
      <c r="A144" s="324"/>
      <c r="B144" s="389"/>
      <c r="C144" s="390"/>
      <c r="D144" s="391"/>
      <c r="E144" s="391"/>
      <c r="F144" s="391"/>
      <c r="G144" s="391"/>
      <c r="H144" s="391"/>
      <c r="I144" s="381"/>
      <c r="J144" s="381"/>
      <c r="K144" s="324"/>
    </row>
    <row r="145" spans="1:11" ht="14.4">
      <c r="A145" s="324"/>
      <c r="B145" s="386"/>
      <c r="C145" s="387"/>
      <c r="D145" s="388"/>
      <c r="E145" s="388"/>
      <c r="F145" s="388"/>
      <c r="G145" s="388"/>
      <c r="H145" s="388"/>
      <c r="I145" s="385"/>
      <c r="J145" s="385"/>
      <c r="K145" s="324"/>
    </row>
    <row r="146" spans="1:11" ht="14.4">
      <c r="A146" s="324"/>
      <c r="B146" s="389"/>
      <c r="C146" s="390"/>
      <c r="D146" s="391"/>
      <c r="E146" s="391"/>
      <c r="F146" s="391"/>
      <c r="G146" s="391"/>
      <c r="H146" s="391"/>
      <c r="I146" s="381"/>
      <c r="J146" s="381"/>
      <c r="K146" s="324"/>
    </row>
    <row r="147" spans="1:11" ht="14.4">
      <c r="A147" s="324"/>
      <c r="B147" s="386"/>
      <c r="C147" s="387"/>
      <c r="D147" s="388"/>
      <c r="E147" s="388"/>
      <c r="F147" s="388"/>
      <c r="G147" s="388"/>
      <c r="H147" s="388"/>
      <c r="I147" s="385"/>
      <c r="J147" s="385"/>
      <c r="K147" s="324"/>
    </row>
    <row r="148" spans="1:11" ht="14.4">
      <c r="A148" s="324"/>
      <c r="B148" s="389"/>
      <c r="C148" s="390"/>
      <c r="D148" s="391"/>
      <c r="E148" s="391"/>
      <c r="F148" s="391"/>
      <c r="G148" s="391"/>
      <c r="H148" s="391"/>
      <c r="I148" s="381"/>
      <c r="J148" s="381"/>
      <c r="K148" s="324"/>
    </row>
    <row r="149" spans="1:11" ht="14.4">
      <c r="A149" s="324"/>
      <c r="B149" s="386"/>
      <c r="C149" s="387"/>
      <c r="D149" s="388"/>
      <c r="E149" s="388"/>
      <c r="F149" s="388"/>
      <c r="G149" s="388"/>
      <c r="H149" s="388"/>
      <c r="I149" s="385"/>
      <c r="J149" s="385"/>
      <c r="K149" s="324"/>
    </row>
    <row r="150" spans="1:11" ht="14.4">
      <c r="A150" s="324"/>
      <c r="B150" s="389"/>
      <c r="C150" s="390"/>
      <c r="D150" s="391"/>
      <c r="E150" s="391"/>
      <c r="F150" s="391"/>
      <c r="G150" s="391"/>
      <c r="H150" s="391"/>
      <c r="I150" s="381"/>
      <c r="J150" s="381"/>
      <c r="K150" s="324"/>
    </row>
    <row r="151" spans="1:11" ht="14.4">
      <c r="A151" s="324"/>
      <c r="B151" s="386"/>
      <c r="C151" s="387"/>
      <c r="D151" s="388"/>
      <c r="E151" s="388"/>
      <c r="F151" s="388"/>
      <c r="G151" s="388"/>
      <c r="H151" s="388"/>
      <c r="I151" s="385"/>
      <c r="J151" s="385"/>
      <c r="K151" s="324"/>
    </row>
    <row r="152" spans="1:11" ht="14.4">
      <c r="A152" s="324"/>
      <c r="B152" s="389"/>
      <c r="C152" s="390"/>
      <c r="D152" s="391"/>
      <c r="E152" s="391"/>
      <c r="F152" s="391"/>
      <c r="G152" s="391"/>
      <c r="H152" s="391"/>
      <c r="I152" s="381"/>
      <c r="J152" s="381"/>
      <c r="K152" s="324"/>
    </row>
    <row r="153" spans="1:11" ht="14.4">
      <c r="A153" s="324"/>
      <c r="B153" s="386"/>
      <c r="C153" s="387"/>
      <c r="D153" s="388"/>
      <c r="E153" s="388"/>
      <c r="F153" s="388"/>
      <c r="G153" s="388"/>
      <c r="H153" s="388"/>
      <c r="I153" s="385"/>
      <c r="J153" s="385"/>
      <c r="K153" s="324"/>
    </row>
    <row r="154" spans="1:11" ht="14.4">
      <c r="A154" s="324"/>
      <c r="B154" s="389"/>
      <c r="C154" s="390"/>
      <c r="D154" s="391"/>
      <c r="E154" s="391"/>
      <c r="F154" s="391"/>
      <c r="G154" s="391"/>
      <c r="H154" s="391"/>
      <c r="I154" s="381"/>
      <c r="J154" s="381"/>
      <c r="K154" s="324"/>
    </row>
    <row r="155" spans="1:11" ht="14.4">
      <c r="A155" s="324"/>
      <c r="B155" s="386"/>
      <c r="C155" s="387"/>
      <c r="D155" s="388"/>
      <c r="E155" s="388"/>
      <c r="F155" s="388"/>
      <c r="G155" s="388"/>
      <c r="H155" s="388"/>
      <c r="I155" s="385"/>
      <c r="J155" s="385"/>
      <c r="K155" s="324"/>
    </row>
    <row r="156" spans="1:11" ht="14.4">
      <c r="A156" s="324"/>
      <c r="B156" s="389"/>
      <c r="C156" s="390"/>
      <c r="D156" s="391"/>
      <c r="E156" s="391"/>
      <c r="F156" s="391"/>
      <c r="G156" s="391"/>
      <c r="H156" s="391"/>
      <c r="I156" s="381"/>
      <c r="J156" s="381"/>
      <c r="K156" s="324"/>
    </row>
    <row r="157" spans="1:11" ht="14.4">
      <c r="A157" s="324"/>
      <c r="B157" s="386"/>
      <c r="C157" s="387"/>
      <c r="D157" s="388"/>
      <c r="E157" s="388"/>
      <c r="F157" s="388"/>
      <c r="G157" s="388"/>
      <c r="H157" s="388"/>
      <c r="I157" s="385"/>
      <c r="J157" s="385"/>
      <c r="K157" s="324"/>
    </row>
    <row r="158" spans="1:11" ht="14.4">
      <c r="A158" s="324"/>
      <c r="B158" s="389"/>
      <c r="C158" s="390"/>
      <c r="D158" s="391"/>
      <c r="E158" s="391"/>
      <c r="F158" s="391"/>
      <c r="G158" s="391"/>
      <c r="H158" s="391"/>
      <c r="I158" s="381"/>
      <c r="J158" s="381"/>
      <c r="K158" s="324"/>
    </row>
    <row r="159" spans="1:11" ht="14.4">
      <c r="A159" s="324"/>
      <c r="B159" s="386"/>
      <c r="C159" s="387"/>
      <c r="D159" s="388"/>
      <c r="E159" s="388"/>
      <c r="F159" s="388"/>
      <c r="G159" s="388"/>
      <c r="H159" s="388"/>
      <c r="I159" s="385"/>
      <c r="J159" s="385"/>
      <c r="K159" s="324"/>
    </row>
    <row r="160" spans="1:11" ht="14.4">
      <c r="A160" s="324"/>
      <c r="B160" s="389"/>
      <c r="C160" s="390"/>
      <c r="D160" s="391"/>
      <c r="E160" s="391"/>
      <c r="F160" s="391"/>
      <c r="G160" s="391"/>
      <c r="H160" s="391"/>
      <c r="I160" s="381"/>
      <c r="J160" s="381"/>
      <c r="K160" s="324"/>
    </row>
    <row r="161" spans="1:11" ht="14.4">
      <c r="A161" s="324"/>
      <c r="B161" s="386"/>
      <c r="C161" s="387"/>
      <c r="D161" s="388"/>
      <c r="E161" s="388"/>
      <c r="F161" s="388"/>
      <c r="G161" s="388"/>
      <c r="H161" s="388"/>
      <c r="I161" s="385"/>
      <c r="J161" s="385"/>
      <c r="K161" s="324"/>
    </row>
    <row r="162" spans="1:11" ht="14.4">
      <c r="A162" s="324"/>
      <c r="B162" s="389"/>
      <c r="C162" s="390"/>
      <c r="D162" s="391"/>
      <c r="E162" s="391"/>
      <c r="F162" s="391"/>
      <c r="G162" s="391"/>
      <c r="H162" s="391"/>
      <c r="I162" s="381"/>
      <c r="J162" s="381"/>
      <c r="K162" s="324"/>
    </row>
    <row r="163" spans="1:11" ht="14.4">
      <c r="A163" s="324"/>
      <c r="B163" s="386"/>
      <c r="C163" s="387"/>
      <c r="D163" s="388"/>
      <c r="E163" s="388"/>
      <c r="F163" s="388"/>
      <c r="G163" s="388"/>
      <c r="H163" s="388"/>
      <c r="I163" s="385"/>
      <c r="J163" s="385"/>
      <c r="K163" s="324"/>
    </row>
    <row r="164" spans="1:11" ht="14.4">
      <c r="A164" s="324"/>
      <c r="B164" s="389"/>
      <c r="C164" s="390"/>
      <c r="D164" s="391"/>
      <c r="E164" s="391"/>
      <c r="F164" s="391"/>
      <c r="G164" s="391"/>
      <c r="H164" s="391"/>
      <c r="I164" s="381"/>
      <c r="J164" s="381"/>
      <c r="K164" s="324"/>
    </row>
    <row r="165" spans="1:11" ht="14.4">
      <c r="A165" s="324"/>
      <c r="B165" s="386"/>
      <c r="C165" s="387"/>
      <c r="D165" s="388"/>
      <c r="E165" s="388"/>
      <c r="F165" s="388"/>
      <c r="G165" s="388"/>
      <c r="H165" s="388"/>
      <c r="I165" s="385"/>
      <c r="J165" s="385"/>
      <c r="K165" s="324"/>
    </row>
    <row r="166" spans="1:11" ht="14.4">
      <c r="A166" s="324"/>
      <c r="B166" s="389"/>
      <c r="C166" s="390"/>
      <c r="D166" s="391"/>
      <c r="E166" s="391"/>
      <c r="F166" s="391"/>
      <c r="G166" s="391"/>
      <c r="H166" s="391"/>
      <c r="I166" s="381"/>
      <c r="J166" s="381"/>
      <c r="K166" s="324"/>
    </row>
    <row r="167" spans="1:11" ht="14.4">
      <c r="A167" s="324"/>
      <c r="B167" s="386"/>
      <c r="C167" s="387"/>
      <c r="D167" s="388"/>
      <c r="E167" s="388"/>
      <c r="F167" s="388"/>
      <c r="G167" s="388"/>
      <c r="H167" s="388"/>
      <c r="I167" s="385"/>
      <c r="J167" s="385"/>
      <c r="K167" s="324"/>
    </row>
    <row r="168" spans="1:11" ht="14.4">
      <c r="A168" s="324"/>
      <c r="B168" s="389"/>
      <c r="C168" s="390"/>
      <c r="D168" s="391"/>
      <c r="E168" s="391"/>
      <c r="F168" s="391"/>
      <c r="G168" s="391"/>
      <c r="H168" s="391"/>
      <c r="I168" s="381"/>
      <c r="J168" s="381"/>
      <c r="K168" s="324"/>
    </row>
    <row r="169" spans="1:11" ht="14.4">
      <c r="A169" s="324"/>
      <c r="B169" s="386"/>
      <c r="C169" s="387"/>
      <c r="D169" s="388"/>
      <c r="E169" s="388"/>
      <c r="F169" s="388"/>
      <c r="G169" s="388"/>
      <c r="H169" s="388"/>
      <c r="I169" s="385"/>
      <c r="J169" s="385"/>
      <c r="K169" s="324"/>
    </row>
    <row r="170" spans="1:11" ht="14.4">
      <c r="A170" s="324"/>
      <c r="B170" s="389"/>
      <c r="C170" s="390"/>
      <c r="D170" s="391"/>
      <c r="E170" s="391"/>
      <c r="F170" s="391"/>
      <c r="G170" s="391"/>
      <c r="H170" s="391"/>
      <c r="I170" s="381"/>
      <c r="J170" s="381"/>
      <c r="K170" s="324"/>
    </row>
    <row r="171" spans="1:11" ht="14.4">
      <c r="A171" s="324"/>
      <c r="B171" s="386"/>
      <c r="C171" s="387"/>
      <c r="D171" s="388"/>
      <c r="E171" s="388"/>
      <c r="F171" s="388"/>
      <c r="G171" s="388"/>
      <c r="H171" s="388"/>
      <c r="I171" s="385"/>
      <c r="J171" s="385"/>
      <c r="K171" s="324"/>
    </row>
    <row r="172" spans="1:11" ht="14.4">
      <c r="A172" s="324"/>
      <c r="B172" s="389"/>
      <c r="C172" s="390"/>
      <c r="D172" s="391"/>
      <c r="E172" s="391"/>
      <c r="F172" s="391"/>
      <c r="G172" s="391"/>
      <c r="H172" s="391"/>
      <c r="I172" s="381"/>
      <c r="J172" s="381"/>
      <c r="K172" s="324"/>
    </row>
    <row r="173" spans="1:11" ht="14.4">
      <c r="A173" s="324"/>
      <c r="B173" s="386"/>
      <c r="C173" s="387"/>
      <c r="D173" s="388"/>
      <c r="E173" s="388"/>
      <c r="F173" s="388"/>
      <c r="G173" s="388"/>
      <c r="H173" s="388"/>
      <c r="I173" s="385"/>
      <c r="J173" s="385"/>
      <c r="K173" s="324"/>
    </row>
    <row r="174" spans="1:11" ht="14.4">
      <c r="A174" s="324"/>
      <c r="B174" s="389"/>
      <c r="C174" s="390"/>
      <c r="D174" s="391"/>
      <c r="E174" s="391"/>
      <c r="F174" s="391"/>
      <c r="G174" s="391"/>
      <c r="H174" s="391"/>
      <c r="I174" s="381"/>
      <c r="J174" s="381"/>
      <c r="K174" s="324"/>
    </row>
    <row r="175" spans="1:11" ht="14.4">
      <c r="A175" s="324"/>
      <c r="B175" s="386"/>
      <c r="C175" s="387"/>
      <c r="D175" s="388"/>
      <c r="E175" s="388"/>
      <c r="F175" s="388"/>
      <c r="G175" s="388"/>
      <c r="H175" s="388"/>
      <c r="I175" s="385"/>
      <c r="J175" s="385"/>
      <c r="K175" s="324"/>
    </row>
    <row r="176" spans="1:11" ht="14.4">
      <c r="A176" s="324"/>
      <c r="B176" s="389"/>
      <c r="C176" s="390"/>
      <c r="D176" s="391"/>
      <c r="E176" s="391"/>
      <c r="F176" s="391"/>
      <c r="G176" s="391"/>
      <c r="H176" s="391"/>
      <c r="I176" s="381"/>
      <c r="J176" s="381"/>
      <c r="K176" s="324"/>
    </row>
    <row r="177" spans="1:11" ht="14.4">
      <c r="A177" s="324"/>
      <c r="B177" s="386"/>
      <c r="C177" s="387"/>
      <c r="D177" s="388"/>
      <c r="E177" s="388"/>
      <c r="F177" s="388"/>
      <c r="G177" s="388"/>
      <c r="H177" s="388"/>
      <c r="I177" s="385"/>
      <c r="J177" s="385"/>
      <c r="K177" s="324"/>
    </row>
    <row r="178" spans="1:11" ht="14.4">
      <c r="A178" s="324"/>
      <c r="B178" s="389"/>
      <c r="C178" s="390"/>
      <c r="D178" s="391"/>
      <c r="E178" s="391"/>
      <c r="F178" s="391"/>
      <c r="G178" s="391"/>
      <c r="H178" s="391"/>
      <c r="I178" s="381"/>
      <c r="J178" s="381"/>
      <c r="K178" s="324"/>
    </row>
    <row r="179" spans="1:11" ht="14.4">
      <c r="A179" s="324"/>
      <c r="B179" s="386"/>
      <c r="C179" s="387"/>
      <c r="D179" s="388"/>
      <c r="E179" s="388"/>
      <c r="F179" s="388"/>
      <c r="G179" s="388"/>
      <c r="H179" s="388"/>
      <c r="I179" s="385"/>
      <c r="J179" s="385"/>
      <c r="K179" s="324"/>
    </row>
    <row r="180" spans="1:11" ht="14.4">
      <c r="A180" s="324"/>
      <c r="B180" s="389"/>
      <c r="C180" s="390"/>
      <c r="D180" s="391"/>
      <c r="E180" s="391"/>
      <c r="F180" s="391"/>
      <c r="G180" s="391"/>
      <c r="H180" s="391"/>
      <c r="I180" s="381"/>
      <c r="J180" s="381"/>
      <c r="K180" s="324"/>
    </row>
    <row r="181" spans="1:11" ht="14.4">
      <c r="A181" s="324"/>
      <c r="B181" s="386"/>
      <c r="C181" s="387"/>
      <c r="D181" s="388"/>
      <c r="E181" s="388"/>
      <c r="F181" s="388"/>
      <c r="G181" s="388"/>
      <c r="H181" s="388"/>
      <c r="I181" s="385"/>
      <c r="J181" s="385"/>
      <c r="K181" s="324"/>
    </row>
    <row r="182" spans="1:11" ht="14.4">
      <c r="A182" s="324"/>
      <c r="B182" s="389"/>
      <c r="C182" s="390"/>
      <c r="D182" s="391"/>
      <c r="E182" s="391"/>
      <c r="F182" s="391"/>
      <c r="G182" s="391"/>
      <c r="H182" s="391"/>
      <c r="I182" s="381"/>
      <c r="J182" s="381"/>
      <c r="K182" s="324"/>
    </row>
    <row r="183" spans="1:11" ht="14.4">
      <c r="A183" s="324"/>
      <c r="B183" s="386"/>
      <c r="C183" s="387"/>
      <c r="D183" s="388"/>
      <c r="E183" s="388"/>
      <c r="F183" s="388"/>
      <c r="G183" s="388"/>
      <c r="H183" s="388"/>
      <c r="I183" s="385"/>
      <c r="J183" s="385"/>
      <c r="K183" s="324"/>
    </row>
    <row r="184" spans="1:11" ht="14.4">
      <c r="A184" s="324"/>
      <c r="B184" s="389"/>
      <c r="C184" s="390"/>
      <c r="D184" s="391"/>
      <c r="E184" s="391"/>
      <c r="F184" s="391"/>
      <c r="G184" s="391"/>
      <c r="H184" s="391"/>
      <c r="I184" s="381"/>
      <c r="J184" s="381"/>
      <c r="K184" s="324"/>
    </row>
    <row r="185" spans="1:11" ht="14.4">
      <c r="A185" s="324"/>
      <c r="B185" s="386"/>
      <c r="C185" s="387"/>
      <c r="D185" s="388"/>
      <c r="E185" s="388"/>
      <c r="F185" s="388"/>
      <c r="G185" s="388"/>
      <c r="H185" s="388"/>
      <c r="I185" s="385"/>
      <c r="J185" s="385"/>
      <c r="K185" s="324"/>
    </row>
    <row r="186" spans="1:11" ht="14.4">
      <c r="A186" s="324"/>
      <c r="B186" s="389"/>
      <c r="C186" s="390"/>
      <c r="D186" s="391"/>
      <c r="E186" s="391"/>
      <c r="F186" s="391"/>
      <c r="G186" s="391"/>
      <c r="H186" s="391"/>
      <c r="I186" s="381"/>
      <c r="J186" s="381"/>
      <c r="K186" s="324"/>
    </row>
    <row r="187" spans="1:11" ht="14.4">
      <c r="A187" s="324"/>
      <c r="B187" s="386"/>
      <c r="C187" s="387"/>
      <c r="D187" s="388"/>
      <c r="E187" s="388"/>
      <c r="F187" s="388"/>
      <c r="G187" s="388"/>
      <c r="H187" s="388"/>
      <c r="I187" s="385"/>
      <c r="J187" s="385"/>
      <c r="K187" s="324"/>
    </row>
    <row r="188" spans="1:11" ht="14.4">
      <c r="A188" s="324"/>
      <c r="B188" s="389"/>
      <c r="C188" s="390"/>
      <c r="D188" s="391"/>
      <c r="E188" s="391"/>
      <c r="F188" s="391"/>
      <c r="G188" s="391"/>
      <c r="H188" s="391"/>
      <c r="I188" s="381"/>
      <c r="J188" s="381"/>
      <c r="K188" s="324"/>
    </row>
    <row r="189" spans="1:11" ht="14.4">
      <c r="A189" s="324"/>
      <c r="B189" s="386"/>
      <c r="C189" s="387"/>
      <c r="D189" s="388"/>
      <c r="E189" s="388"/>
      <c r="F189" s="388"/>
      <c r="G189" s="388"/>
      <c r="H189" s="388"/>
      <c r="I189" s="385"/>
      <c r="J189" s="385"/>
      <c r="K189" s="324"/>
    </row>
    <row r="190" spans="1:11" ht="14.4">
      <c r="A190" s="324"/>
      <c r="B190" s="389"/>
      <c r="C190" s="390"/>
      <c r="D190" s="391"/>
      <c r="E190" s="391"/>
      <c r="F190" s="391"/>
      <c r="G190" s="391"/>
      <c r="H190" s="391"/>
      <c r="I190" s="381"/>
      <c r="J190" s="381"/>
      <c r="K190" s="324"/>
    </row>
    <row r="191" spans="1:11" ht="14.4">
      <c r="A191" s="324"/>
      <c r="B191" s="386"/>
      <c r="C191" s="387"/>
      <c r="D191" s="388"/>
      <c r="E191" s="388"/>
      <c r="F191" s="388"/>
      <c r="G191" s="388"/>
      <c r="H191" s="388"/>
      <c r="I191" s="385"/>
      <c r="J191" s="385"/>
      <c r="K191" s="324"/>
    </row>
    <row r="192" spans="1:11" ht="14.4">
      <c r="A192" s="324"/>
      <c r="B192" s="389"/>
      <c r="C192" s="390"/>
      <c r="D192" s="391"/>
      <c r="E192" s="391"/>
      <c r="F192" s="391"/>
      <c r="G192" s="391"/>
      <c r="H192" s="391"/>
      <c r="I192" s="381"/>
      <c r="J192" s="381"/>
      <c r="K192" s="324"/>
    </row>
    <row r="193" spans="1:11" ht="14.4">
      <c r="A193" s="324"/>
      <c r="B193" s="386"/>
      <c r="C193" s="387"/>
      <c r="D193" s="388"/>
      <c r="E193" s="388"/>
      <c r="F193" s="388"/>
      <c r="G193" s="388"/>
      <c r="H193" s="388"/>
      <c r="I193" s="385"/>
      <c r="J193" s="385"/>
      <c r="K193" s="324"/>
    </row>
    <row r="194" spans="1:11" ht="14.4">
      <c r="A194" s="324"/>
      <c r="B194" s="389"/>
      <c r="C194" s="390"/>
      <c r="D194" s="391"/>
      <c r="E194" s="391"/>
      <c r="F194" s="391"/>
      <c r="G194" s="391"/>
      <c r="H194" s="391"/>
      <c r="I194" s="381"/>
      <c r="J194" s="381"/>
      <c r="K194" s="324"/>
    </row>
    <row r="195" spans="1:11" ht="14.4">
      <c r="A195" s="324"/>
      <c r="B195" s="386"/>
      <c r="C195" s="387"/>
      <c r="D195" s="388"/>
      <c r="E195" s="388"/>
      <c r="F195" s="388"/>
      <c r="G195" s="388"/>
      <c r="H195" s="388"/>
      <c r="I195" s="385"/>
      <c r="J195" s="385"/>
      <c r="K195" s="324"/>
    </row>
    <row r="196" spans="1:11" ht="14.4">
      <c r="A196" s="324"/>
      <c r="B196" s="389"/>
      <c r="C196" s="390"/>
      <c r="D196" s="391"/>
      <c r="E196" s="391"/>
      <c r="F196" s="391"/>
      <c r="G196" s="391"/>
      <c r="H196" s="391"/>
      <c r="I196" s="381"/>
      <c r="J196" s="381"/>
      <c r="K196" s="324"/>
    </row>
    <row r="197" spans="1:11" ht="14.4">
      <c r="A197" s="324"/>
      <c r="B197" s="386"/>
      <c r="C197" s="387"/>
      <c r="D197" s="388"/>
      <c r="E197" s="388"/>
      <c r="F197" s="388"/>
      <c r="G197" s="388"/>
      <c r="H197" s="388"/>
      <c r="I197" s="385"/>
      <c r="J197" s="385"/>
      <c r="K197" s="324"/>
    </row>
    <row r="198" spans="1:11" ht="14.4">
      <c r="A198" s="324"/>
      <c r="B198" s="389"/>
      <c r="C198" s="390"/>
      <c r="D198" s="391"/>
      <c r="E198" s="391"/>
      <c r="F198" s="391"/>
      <c r="G198" s="391"/>
      <c r="H198" s="391"/>
      <c r="I198" s="381"/>
      <c r="J198" s="381"/>
      <c r="K198" s="324"/>
    </row>
    <row r="199" spans="1:11" ht="14.4">
      <c r="A199" s="324"/>
      <c r="B199" s="386"/>
      <c r="C199" s="387"/>
      <c r="D199" s="388"/>
      <c r="E199" s="388"/>
      <c r="F199" s="388"/>
      <c r="G199" s="388"/>
      <c r="H199" s="388"/>
      <c r="I199" s="385"/>
      <c r="J199" s="385"/>
      <c r="K199" s="324"/>
    </row>
  </sheetData>
  <autoFilter ref="B3:J81" xr:uid="{00000000-0009-0000-0000-000006000000}"/>
  <mergeCells count="1">
    <mergeCell ref="B2:J2"/>
  </mergeCells>
  <dataValidations count="1">
    <dataValidation type="list" allowBlank="1" sqref="C4:C199" xr:uid="{00000000-0002-0000-0600-000000000000}">
      <formula1>"ENTRADA,SAÍDA"</formula1>
    </dataValidation>
  </dataValidations>
  <hyperlinks>
    <hyperlink ref="J12" r:id="rId1" xr:uid="{00000000-0004-0000-0600-000000000000}"/>
    <hyperlink ref="J25" r:id="rId2" xr:uid="{00000000-0004-0000-0600-000001000000}"/>
    <hyperlink ref="J48" r:id="rId3" xr:uid="{00000000-0004-0000-0600-000002000000}"/>
    <hyperlink ref="H67" r:id="rId4" xr:uid="{00000000-0004-0000-0600-000003000000}"/>
    <hyperlink ref="H68" r:id="rId5" xr:uid="{00000000-0004-0000-0600-000004000000}"/>
    <hyperlink ref="H69" r:id="rId6" xr:uid="{00000000-0004-0000-0600-000005000000}"/>
    <hyperlink ref="H70" r:id="rId7" xr:uid="{00000000-0004-0000-0600-000006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1000000}">
          <x14:formula1>
            <xm:f>'ESTOQUE-GERAL'!$A$2:$A$8</xm:f>
          </x14:formula1>
          <xm:sqref>D4:D199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  <outlinePr summaryBelow="0" summaryRight="0"/>
    <pageSetUpPr fitToPage="1"/>
  </sheetPr>
  <dimension ref="A1:K199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 outlineLevelRow="1"/>
  <cols>
    <col min="1" max="1" width="3.33203125" customWidth="1"/>
    <col min="2" max="2" width="12" customWidth="1"/>
    <col min="3" max="3" width="14.33203125" customWidth="1"/>
    <col min="4" max="4" width="38" customWidth="1"/>
    <col min="5" max="5" width="14.33203125" customWidth="1"/>
    <col min="6" max="6" width="20.88671875" customWidth="1"/>
    <col min="7" max="7" width="11.44140625" customWidth="1"/>
    <col min="8" max="8" width="13.44140625" customWidth="1"/>
    <col min="9" max="9" width="18" customWidth="1"/>
    <col min="10" max="10" width="38.109375" customWidth="1"/>
    <col min="11" max="11" width="3.33203125" customWidth="1"/>
  </cols>
  <sheetData>
    <row r="1" spans="1:11" ht="14.4">
      <c r="A1" s="372"/>
      <c r="B1" s="373"/>
      <c r="D1" s="373"/>
      <c r="E1" s="373"/>
      <c r="F1" s="373"/>
      <c r="G1" s="373"/>
      <c r="H1" s="373"/>
      <c r="I1" s="373"/>
      <c r="J1" s="373"/>
      <c r="K1" s="372"/>
    </row>
    <row r="2" spans="1:11" ht="18">
      <c r="A2" s="372"/>
      <c r="B2" s="551" t="s">
        <v>1401</v>
      </c>
      <c r="C2" s="552"/>
      <c r="D2" s="552"/>
      <c r="E2" s="552"/>
      <c r="F2" s="552"/>
      <c r="G2" s="552"/>
      <c r="H2" s="552"/>
      <c r="I2" s="552"/>
      <c r="J2" s="553"/>
      <c r="K2" s="372"/>
    </row>
    <row r="3" spans="1:11" ht="28.8">
      <c r="A3" s="372"/>
      <c r="B3" s="374" t="s">
        <v>1221</v>
      </c>
      <c r="C3" s="375" t="s">
        <v>1222</v>
      </c>
      <c r="D3" s="374" t="s">
        <v>1223</v>
      </c>
      <c r="E3" s="374" t="s">
        <v>1224</v>
      </c>
      <c r="F3" s="376" t="s">
        <v>1225</v>
      </c>
      <c r="G3" s="376" t="s">
        <v>1328</v>
      </c>
      <c r="H3" s="374" t="s">
        <v>1157</v>
      </c>
      <c r="I3" s="374" t="s">
        <v>1227</v>
      </c>
      <c r="J3" s="374" t="s">
        <v>1228</v>
      </c>
      <c r="K3" s="372"/>
    </row>
    <row r="4" spans="1:11" ht="14.4" outlineLevel="1">
      <c r="A4" s="377"/>
      <c r="B4" s="378">
        <v>44607</v>
      </c>
      <c r="C4" s="379" t="s">
        <v>1229</v>
      </c>
      <c r="D4" s="379" t="s">
        <v>404</v>
      </c>
      <c r="E4" s="379">
        <v>620</v>
      </c>
      <c r="F4" s="380"/>
      <c r="G4" s="380"/>
      <c r="H4" s="379"/>
      <c r="I4" s="381" t="s">
        <v>1402</v>
      </c>
      <c r="J4" s="381" t="s">
        <v>1232</v>
      </c>
      <c r="K4" s="377"/>
    </row>
    <row r="5" spans="1:11" ht="14.4" outlineLevel="1">
      <c r="A5" s="377"/>
      <c r="B5" s="382">
        <v>44607</v>
      </c>
      <c r="C5" s="383" t="s">
        <v>1229</v>
      </c>
      <c r="D5" s="383" t="s">
        <v>405</v>
      </c>
      <c r="E5" s="383">
        <v>569</v>
      </c>
      <c r="F5" s="384"/>
      <c r="G5" s="384"/>
      <c r="H5" s="383"/>
      <c r="I5" s="385" t="s">
        <v>1402</v>
      </c>
      <c r="J5" s="385" t="s">
        <v>1232</v>
      </c>
      <c r="K5" s="377"/>
    </row>
    <row r="6" spans="1:11" ht="14.4" outlineLevel="1">
      <c r="A6" s="377"/>
      <c r="B6" s="378">
        <v>44607</v>
      </c>
      <c r="C6" s="379" t="s">
        <v>1229</v>
      </c>
      <c r="D6" s="379" t="s">
        <v>1219</v>
      </c>
      <c r="E6" s="379">
        <v>36</v>
      </c>
      <c r="F6" s="380"/>
      <c r="G6" s="380"/>
      <c r="H6" s="379"/>
      <c r="I6" s="381" t="s">
        <v>1402</v>
      </c>
      <c r="J6" s="381" t="s">
        <v>1232</v>
      </c>
      <c r="K6" s="377"/>
    </row>
    <row r="7" spans="1:11" ht="14.4" outlineLevel="1">
      <c r="A7" s="377"/>
      <c r="B7" s="382">
        <v>44607</v>
      </c>
      <c r="C7" s="383" t="s">
        <v>1229</v>
      </c>
      <c r="D7" s="383" t="s">
        <v>402</v>
      </c>
      <c r="E7" s="383">
        <v>498</v>
      </c>
      <c r="F7" s="383"/>
      <c r="G7" s="383"/>
      <c r="H7" s="383"/>
      <c r="I7" s="385" t="s">
        <v>1402</v>
      </c>
      <c r="J7" s="385" t="s">
        <v>1232</v>
      </c>
      <c r="K7" s="377"/>
    </row>
    <row r="8" spans="1:11" ht="14.4" outlineLevel="1">
      <c r="A8" s="377"/>
      <c r="B8" s="378">
        <v>44607</v>
      </c>
      <c r="C8" s="379" t="s">
        <v>1229</v>
      </c>
      <c r="D8" s="379" t="s">
        <v>406</v>
      </c>
      <c r="E8" s="379">
        <v>558</v>
      </c>
      <c r="F8" s="379"/>
      <c r="G8" s="379"/>
      <c r="H8" s="379"/>
      <c r="I8" s="381" t="s">
        <v>1402</v>
      </c>
      <c r="J8" s="381" t="s">
        <v>1232</v>
      </c>
      <c r="K8" s="377"/>
    </row>
    <row r="9" spans="1:11" ht="14.4" outlineLevel="1">
      <c r="A9" s="377"/>
      <c r="B9" s="386">
        <v>44623</v>
      </c>
      <c r="C9" s="387" t="s">
        <v>1229</v>
      </c>
      <c r="D9" s="383" t="s">
        <v>1219</v>
      </c>
      <c r="E9" s="388">
        <v>100</v>
      </c>
      <c r="F9" s="388"/>
      <c r="G9" s="388"/>
      <c r="H9" s="388"/>
      <c r="I9" s="385" t="s">
        <v>1402</v>
      </c>
      <c r="J9" s="385" t="s">
        <v>1232</v>
      </c>
      <c r="K9" s="377"/>
    </row>
    <row r="10" spans="1:11" ht="14.4" outlineLevel="1">
      <c r="A10" s="377"/>
      <c r="B10" s="389">
        <v>44685</v>
      </c>
      <c r="C10" s="390" t="s">
        <v>1233</v>
      </c>
      <c r="D10" s="379" t="s">
        <v>1219</v>
      </c>
      <c r="E10" s="391">
        <v>-3</v>
      </c>
      <c r="F10" s="391" t="s">
        <v>1403</v>
      </c>
      <c r="G10" s="391"/>
      <c r="H10" s="391"/>
      <c r="I10" s="381" t="s">
        <v>1402</v>
      </c>
      <c r="J10" s="381"/>
      <c r="K10" s="377"/>
    </row>
    <row r="11" spans="1:11" ht="14.4" outlineLevel="1">
      <c r="A11" s="377"/>
      <c r="B11" s="386">
        <v>44685</v>
      </c>
      <c r="C11" s="387" t="s">
        <v>1233</v>
      </c>
      <c r="D11" s="383" t="s">
        <v>402</v>
      </c>
      <c r="E11" s="388">
        <v>-41</v>
      </c>
      <c r="F11" s="388" t="s">
        <v>12</v>
      </c>
      <c r="G11" s="388"/>
      <c r="H11" s="388" t="s">
        <v>1404</v>
      </c>
      <c r="I11" s="385" t="s">
        <v>1402</v>
      </c>
      <c r="J11" s="385"/>
      <c r="K11" s="377"/>
    </row>
    <row r="12" spans="1:11" ht="14.4" outlineLevel="1">
      <c r="A12" s="377"/>
      <c r="B12" s="389">
        <v>44685</v>
      </c>
      <c r="C12" s="390" t="s">
        <v>1233</v>
      </c>
      <c r="D12" s="379" t="s">
        <v>406</v>
      </c>
      <c r="E12" s="391">
        <v>-16</v>
      </c>
      <c r="F12" s="391" t="s">
        <v>12</v>
      </c>
      <c r="G12" s="391"/>
      <c r="H12" s="391" t="s">
        <v>1404</v>
      </c>
      <c r="I12" s="381" t="s">
        <v>1402</v>
      </c>
      <c r="J12" s="381"/>
      <c r="K12" s="377"/>
    </row>
    <row r="13" spans="1:11" ht="14.4" outlineLevel="1">
      <c r="A13" s="377"/>
      <c r="B13" s="386">
        <v>44685</v>
      </c>
      <c r="C13" s="387" t="s">
        <v>1233</v>
      </c>
      <c r="D13" s="383" t="s">
        <v>404</v>
      </c>
      <c r="E13" s="388">
        <v>-41</v>
      </c>
      <c r="F13" s="388" t="s">
        <v>12</v>
      </c>
      <c r="G13" s="388"/>
      <c r="H13" s="388" t="s">
        <v>1404</v>
      </c>
      <c r="I13" s="385" t="s">
        <v>1402</v>
      </c>
      <c r="J13" s="385"/>
      <c r="K13" s="377"/>
    </row>
    <row r="14" spans="1:11" ht="14.4" outlineLevel="1">
      <c r="A14" s="377"/>
      <c r="B14" s="389">
        <v>44685</v>
      </c>
      <c r="C14" s="390" t="s">
        <v>1233</v>
      </c>
      <c r="D14" s="391" t="s">
        <v>405</v>
      </c>
      <c r="E14" s="391">
        <v>-16</v>
      </c>
      <c r="F14" s="391" t="s">
        <v>12</v>
      </c>
      <c r="G14" s="391"/>
      <c r="H14" s="391" t="s">
        <v>1404</v>
      </c>
      <c r="I14" s="381" t="s">
        <v>1402</v>
      </c>
      <c r="J14" s="381"/>
      <c r="K14" s="377"/>
    </row>
    <row r="15" spans="1:11" ht="14.4" outlineLevel="1">
      <c r="A15" s="377"/>
      <c r="B15" s="386">
        <v>44686</v>
      </c>
      <c r="C15" s="387" t="s">
        <v>1233</v>
      </c>
      <c r="D15" s="383" t="s">
        <v>404</v>
      </c>
      <c r="E15" s="388">
        <v>-37</v>
      </c>
      <c r="F15" s="388" t="s">
        <v>12</v>
      </c>
      <c r="G15" s="388"/>
      <c r="H15" s="388" t="s">
        <v>1405</v>
      </c>
      <c r="I15" s="385" t="s">
        <v>1402</v>
      </c>
      <c r="J15" s="385"/>
      <c r="K15" s="377"/>
    </row>
    <row r="16" spans="1:11" ht="14.4" outlineLevel="1">
      <c r="A16" s="377"/>
      <c r="B16" s="389">
        <v>44686</v>
      </c>
      <c r="C16" s="390" t="s">
        <v>1233</v>
      </c>
      <c r="D16" s="391" t="s">
        <v>405</v>
      </c>
      <c r="E16" s="391">
        <v>-25</v>
      </c>
      <c r="F16" s="391" t="s">
        <v>12</v>
      </c>
      <c r="G16" s="391"/>
      <c r="H16" s="391" t="s">
        <v>1405</v>
      </c>
      <c r="I16" s="381" t="s">
        <v>1402</v>
      </c>
      <c r="J16" s="381"/>
      <c r="K16" s="377"/>
    </row>
    <row r="17" spans="1:11" ht="14.4" outlineLevel="1">
      <c r="A17" s="377"/>
      <c r="B17" s="386">
        <v>44686</v>
      </c>
      <c r="C17" s="387" t="s">
        <v>1233</v>
      </c>
      <c r="D17" s="383" t="s">
        <v>402</v>
      </c>
      <c r="E17" s="388">
        <v>-37</v>
      </c>
      <c r="F17" s="388" t="s">
        <v>12</v>
      </c>
      <c r="G17" s="388"/>
      <c r="H17" s="388" t="s">
        <v>1405</v>
      </c>
      <c r="I17" s="385" t="s">
        <v>1402</v>
      </c>
      <c r="J17" s="385"/>
      <c r="K17" s="377"/>
    </row>
    <row r="18" spans="1:11" ht="14.4" outlineLevel="1">
      <c r="A18" s="377"/>
      <c r="B18" s="389">
        <v>44686</v>
      </c>
      <c r="C18" s="390" t="s">
        <v>1233</v>
      </c>
      <c r="D18" s="379" t="s">
        <v>406</v>
      </c>
      <c r="E18" s="391">
        <v>-25</v>
      </c>
      <c r="F18" s="391" t="s">
        <v>12</v>
      </c>
      <c r="G18" s="391"/>
      <c r="H18" s="391" t="s">
        <v>1405</v>
      </c>
      <c r="I18" s="381" t="s">
        <v>1402</v>
      </c>
      <c r="J18" s="381"/>
      <c r="K18" s="377"/>
    </row>
    <row r="19" spans="1:11" ht="14.4" outlineLevel="1">
      <c r="A19" s="377"/>
      <c r="B19" s="386">
        <v>44687</v>
      </c>
      <c r="C19" s="387" t="s">
        <v>1233</v>
      </c>
      <c r="D19" s="383" t="s">
        <v>1219</v>
      </c>
      <c r="E19" s="388">
        <v>-6</v>
      </c>
      <c r="F19" s="388" t="s">
        <v>145</v>
      </c>
      <c r="G19" s="388"/>
      <c r="H19" s="388"/>
      <c r="I19" s="385" t="s">
        <v>1402</v>
      </c>
      <c r="J19" s="385"/>
      <c r="K19" s="377"/>
    </row>
    <row r="20" spans="1:11" ht="14.4" outlineLevel="1">
      <c r="A20" s="377"/>
      <c r="B20" s="389">
        <v>44687</v>
      </c>
      <c r="C20" s="390" t="s">
        <v>1233</v>
      </c>
      <c r="D20" s="379" t="s">
        <v>404</v>
      </c>
      <c r="E20" s="391">
        <v>-2</v>
      </c>
      <c r="F20" s="391" t="s">
        <v>1406</v>
      </c>
      <c r="G20" s="391"/>
      <c r="H20" s="391"/>
      <c r="I20" s="381" t="s">
        <v>1402</v>
      </c>
      <c r="J20" s="381"/>
      <c r="K20" s="377"/>
    </row>
    <row r="21" spans="1:11" ht="14.4" outlineLevel="1">
      <c r="A21" s="377"/>
      <c r="B21" s="386">
        <v>44687</v>
      </c>
      <c r="C21" s="387" t="s">
        <v>1233</v>
      </c>
      <c r="D21" s="383" t="s">
        <v>402</v>
      </c>
      <c r="E21" s="388">
        <v>-2</v>
      </c>
      <c r="F21" s="388" t="s">
        <v>1406</v>
      </c>
      <c r="G21" s="388"/>
      <c r="H21" s="388"/>
      <c r="I21" s="385" t="s">
        <v>1402</v>
      </c>
      <c r="J21" s="385"/>
      <c r="K21" s="377"/>
    </row>
    <row r="22" spans="1:11" ht="14.4" outlineLevel="1">
      <c r="A22" s="377"/>
      <c r="B22" s="389">
        <v>44687</v>
      </c>
      <c r="C22" s="390" t="s">
        <v>1233</v>
      </c>
      <c r="D22" s="391" t="s">
        <v>405</v>
      </c>
      <c r="E22" s="391">
        <v>-6</v>
      </c>
      <c r="F22" s="391" t="s">
        <v>12</v>
      </c>
      <c r="G22" s="391"/>
      <c r="H22" s="391"/>
      <c r="I22" s="381" t="s">
        <v>1402</v>
      </c>
      <c r="J22" s="381"/>
      <c r="K22" s="377"/>
    </row>
    <row r="23" spans="1:11" ht="14.4" outlineLevel="1">
      <c r="A23" s="377"/>
      <c r="B23" s="386">
        <v>44687</v>
      </c>
      <c r="C23" s="387" t="s">
        <v>1233</v>
      </c>
      <c r="D23" s="383" t="s">
        <v>406</v>
      </c>
      <c r="E23" s="388">
        <v>-6</v>
      </c>
      <c r="F23" s="388" t="s">
        <v>12</v>
      </c>
      <c r="G23" s="388"/>
      <c r="H23" s="388"/>
      <c r="I23" s="385" t="s">
        <v>1402</v>
      </c>
      <c r="J23" s="385"/>
      <c r="K23" s="377"/>
    </row>
    <row r="24" spans="1:11" ht="14.4" outlineLevel="1">
      <c r="A24" s="377"/>
      <c r="B24" s="389">
        <v>44687</v>
      </c>
      <c r="C24" s="390" t="s">
        <v>1233</v>
      </c>
      <c r="D24" s="379" t="s">
        <v>404</v>
      </c>
      <c r="E24" s="391">
        <v>-11</v>
      </c>
      <c r="F24" s="391" t="s">
        <v>12</v>
      </c>
      <c r="G24" s="391"/>
      <c r="H24" s="391"/>
      <c r="I24" s="381" t="s">
        <v>1402</v>
      </c>
      <c r="J24" s="381"/>
      <c r="K24" s="377"/>
    </row>
    <row r="25" spans="1:11" ht="14.4" outlineLevel="1">
      <c r="A25" s="377"/>
      <c r="B25" s="386">
        <v>44687</v>
      </c>
      <c r="C25" s="387" t="s">
        <v>1233</v>
      </c>
      <c r="D25" s="383" t="s">
        <v>402</v>
      </c>
      <c r="E25" s="388">
        <v>-11</v>
      </c>
      <c r="F25" s="388" t="s">
        <v>12</v>
      </c>
      <c r="G25" s="388"/>
      <c r="H25" s="388"/>
      <c r="I25" s="385" t="s">
        <v>1402</v>
      </c>
      <c r="J25" s="385"/>
      <c r="K25" s="377"/>
    </row>
    <row r="26" spans="1:11" ht="14.4" outlineLevel="1">
      <c r="A26" s="377"/>
      <c r="B26" s="389">
        <v>44687</v>
      </c>
      <c r="C26" s="390" t="s">
        <v>1233</v>
      </c>
      <c r="D26" s="379" t="s">
        <v>404</v>
      </c>
      <c r="E26" s="391">
        <v>-255</v>
      </c>
      <c r="F26" s="391" t="s">
        <v>1407</v>
      </c>
      <c r="G26" s="391"/>
      <c r="H26" s="391" t="s">
        <v>1408</v>
      </c>
      <c r="I26" s="381" t="s">
        <v>1402</v>
      </c>
      <c r="J26" s="381"/>
      <c r="K26" s="377"/>
    </row>
    <row r="27" spans="1:11" ht="14.4" outlineLevel="1">
      <c r="A27" s="377"/>
      <c r="B27" s="386">
        <v>44687</v>
      </c>
      <c r="C27" s="387" t="s">
        <v>1229</v>
      </c>
      <c r="D27" s="383" t="s">
        <v>404</v>
      </c>
      <c r="E27" s="388">
        <v>139</v>
      </c>
      <c r="F27" s="388" t="s">
        <v>1409</v>
      </c>
      <c r="G27" s="388"/>
      <c r="H27" s="388" t="s">
        <v>1408</v>
      </c>
      <c r="I27" s="385" t="s">
        <v>1402</v>
      </c>
      <c r="J27" s="385"/>
      <c r="K27" s="377"/>
    </row>
    <row r="28" spans="1:11" ht="14.4" outlineLevel="1">
      <c r="A28" s="377"/>
      <c r="B28" s="389">
        <v>44687</v>
      </c>
      <c r="C28" s="390" t="s">
        <v>1233</v>
      </c>
      <c r="D28" s="379" t="s">
        <v>1219</v>
      </c>
      <c r="E28" s="391">
        <v>-4</v>
      </c>
      <c r="F28" s="391" t="s">
        <v>12</v>
      </c>
      <c r="G28" s="391"/>
      <c r="H28" s="391"/>
      <c r="I28" s="381" t="s">
        <v>1402</v>
      </c>
      <c r="J28" s="381"/>
      <c r="K28" s="377"/>
    </row>
    <row r="29" spans="1:11" ht="14.4" outlineLevel="1">
      <c r="A29" s="324"/>
      <c r="B29" s="386">
        <v>44690</v>
      </c>
      <c r="C29" s="387" t="s">
        <v>1233</v>
      </c>
      <c r="D29" s="383" t="s">
        <v>1219</v>
      </c>
      <c r="E29" s="388">
        <v>-1</v>
      </c>
      <c r="F29" s="388" t="s">
        <v>1410</v>
      </c>
      <c r="G29" s="388"/>
      <c r="H29" s="388"/>
      <c r="I29" s="385" t="s">
        <v>1402</v>
      </c>
      <c r="J29" s="385"/>
      <c r="K29" s="324"/>
    </row>
    <row r="30" spans="1:11" ht="14.4" outlineLevel="1">
      <c r="A30" s="324"/>
      <c r="B30" s="389">
        <v>44690</v>
      </c>
      <c r="C30" s="390" t="s">
        <v>1233</v>
      </c>
      <c r="D30" s="379" t="s">
        <v>1219</v>
      </c>
      <c r="E30" s="391">
        <v>-1</v>
      </c>
      <c r="F30" s="391" t="s">
        <v>1411</v>
      </c>
      <c r="G30" s="391"/>
      <c r="H30" s="391"/>
      <c r="I30" s="381" t="s">
        <v>1402</v>
      </c>
      <c r="J30" s="381"/>
      <c r="K30" s="324"/>
    </row>
    <row r="31" spans="1:11" ht="14.4" outlineLevel="1">
      <c r="A31" s="324"/>
      <c r="B31" s="386">
        <v>44691</v>
      </c>
      <c r="C31" s="387" t="s">
        <v>1233</v>
      </c>
      <c r="D31" s="383" t="s">
        <v>1219</v>
      </c>
      <c r="E31" s="388">
        <v>-1</v>
      </c>
      <c r="F31" s="388" t="s">
        <v>1412</v>
      </c>
      <c r="G31" s="388"/>
      <c r="H31" s="388"/>
      <c r="I31" s="385" t="s">
        <v>1402</v>
      </c>
      <c r="J31" s="385"/>
      <c r="K31" s="324"/>
    </row>
    <row r="32" spans="1:11" ht="14.4" outlineLevel="1">
      <c r="A32" s="324"/>
      <c r="B32" s="389">
        <v>44691</v>
      </c>
      <c r="C32" s="390" t="s">
        <v>1233</v>
      </c>
      <c r="D32" s="379" t="s">
        <v>402</v>
      </c>
      <c r="E32" s="391">
        <v>-16</v>
      </c>
      <c r="F32" s="391" t="s">
        <v>1406</v>
      </c>
      <c r="G32" s="391"/>
      <c r="H32" s="391" t="s">
        <v>1413</v>
      </c>
      <c r="I32" s="381" t="s">
        <v>1402</v>
      </c>
      <c r="J32" s="381"/>
      <c r="K32" s="324"/>
    </row>
    <row r="33" spans="1:11" ht="14.4" outlineLevel="1">
      <c r="A33" s="324"/>
      <c r="B33" s="386">
        <v>44691</v>
      </c>
      <c r="C33" s="387" t="s">
        <v>1233</v>
      </c>
      <c r="D33" s="383" t="s">
        <v>406</v>
      </c>
      <c r="E33" s="388">
        <v>-7</v>
      </c>
      <c r="F33" s="388" t="s">
        <v>1406</v>
      </c>
      <c r="G33" s="388"/>
      <c r="H33" s="388" t="s">
        <v>1413</v>
      </c>
      <c r="I33" s="385" t="s">
        <v>1402</v>
      </c>
      <c r="J33" s="385"/>
      <c r="K33" s="324"/>
    </row>
    <row r="34" spans="1:11" ht="14.4" outlineLevel="1">
      <c r="A34" s="324"/>
      <c r="B34" s="389">
        <v>44691</v>
      </c>
      <c r="C34" s="390" t="s">
        <v>1233</v>
      </c>
      <c r="D34" s="379" t="s">
        <v>404</v>
      </c>
      <c r="E34" s="391">
        <v>-16</v>
      </c>
      <c r="F34" s="391" t="s">
        <v>1406</v>
      </c>
      <c r="G34" s="391"/>
      <c r="H34" s="391" t="s">
        <v>1413</v>
      </c>
      <c r="I34" s="381" t="s">
        <v>1402</v>
      </c>
      <c r="J34" s="381"/>
      <c r="K34" s="324"/>
    </row>
    <row r="35" spans="1:11" ht="14.4" outlineLevel="1">
      <c r="A35" s="324"/>
      <c r="B35" s="386">
        <v>44691</v>
      </c>
      <c r="C35" s="387" t="s">
        <v>1233</v>
      </c>
      <c r="D35" s="388" t="s">
        <v>405</v>
      </c>
      <c r="E35" s="388">
        <v>-7</v>
      </c>
      <c r="F35" s="388" t="s">
        <v>1406</v>
      </c>
      <c r="G35" s="388"/>
      <c r="H35" s="388" t="s">
        <v>1413</v>
      </c>
      <c r="I35" s="385" t="s">
        <v>1402</v>
      </c>
      <c r="J35" s="385"/>
      <c r="K35" s="324"/>
    </row>
    <row r="36" spans="1:11" ht="14.4" outlineLevel="1">
      <c r="A36" s="324"/>
      <c r="B36" s="389">
        <v>44691</v>
      </c>
      <c r="C36" s="390" t="s">
        <v>1233</v>
      </c>
      <c r="D36" s="379" t="s">
        <v>1219</v>
      </c>
      <c r="E36" s="391">
        <v>-1</v>
      </c>
      <c r="F36" s="391" t="s">
        <v>1406</v>
      </c>
      <c r="G36" s="391"/>
      <c r="H36" s="391"/>
      <c r="I36" s="381" t="s">
        <v>1402</v>
      </c>
      <c r="J36" s="381"/>
      <c r="K36" s="324"/>
    </row>
    <row r="37" spans="1:11" ht="14.4" outlineLevel="1">
      <c r="A37" s="324"/>
      <c r="B37" s="386">
        <v>44691</v>
      </c>
      <c r="C37" s="387" t="s">
        <v>1233</v>
      </c>
      <c r="D37" s="383" t="s">
        <v>1219</v>
      </c>
      <c r="E37" s="388">
        <v>-2</v>
      </c>
      <c r="F37" s="388" t="s">
        <v>4</v>
      </c>
      <c r="G37" s="388"/>
      <c r="H37" s="388"/>
      <c r="I37" s="385" t="s">
        <v>1402</v>
      </c>
      <c r="J37" s="385"/>
      <c r="K37" s="324"/>
    </row>
    <row r="38" spans="1:11" ht="14.4" outlineLevel="1">
      <c r="A38" s="324"/>
      <c r="B38" s="389">
        <v>44691</v>
      </c>
      <c r="C38" s="390" t="s">
        <v>1233</v>
      </c>
      <c r="D38" s="379" t="s">
        <v>1219</v>
      </c>
      <c r="E38" s="391">
        <v>-2</v>
      </c>
      <c r="F38" s="391" t="s">
        <v>48</v>
      </c>
      <c r="G38" s="391"/>
      <c r="H38" s="391"/>
      <c r="I38" s="381" t="s">
        <v>1402</v>
      </c>
      <c r="J38" s="381"/>
      <c r="K38" s="324"/>
    </row>
    <row r="39" spans="1:11" ht="14.4" outlineLevel="1">
      <c r="A39" s="324"/>
      <c r="B39" s="386">
        <v>44691</v>
      </c>
      <c r="C39" s="387" t="s">
        <v>1233</v>
      </c>
      <c r="D39" s="383" t="s">
        <v>402</v>
      </c>
      <c r="E39" s="388">
        <v>-77</v>
      </c>
      <c r="F39" s="388" t="s">
        <v>48</v>
      </c>
      <c r="G39" s="388"/>
      <c r="H39" s="388" t="s">
        <v>1414</v>
      </c>
      <c r="I39" s="385" t="s">
        <v>1402</v>
      </c>
      <c r="J39" s="385"/>
      <c r="K39" s="324"/>
    </row>
    <row r="40" spans="1:11" ht="14.4" outlineLevel="1">
      <c r="A40" s="324"/>
      <c r="B40" s="389">
        <v>44691</v>
      </c>
      <c r="C40" s="390" t="s">
        <v>1233</v>
      </c>
      <c r="D40" s="379" t="s">
        <v>406</v>
      </c>
      <c r="E40" s="391">
        <v>-77</v>
      </c>
      <c r="F40" s="391" t="s">
        <v>48</v>
      </c>
      <c r="G40" s="391"/>
      <c r="H40" s="391" t="s">
        <v>1414</v>
      </c>
      <c r="I40" s="381" t="s">
        <v>1402</v>
      </c>
      <c r="J40" s="381"/>
      <c r="K40" s="324"/>
    </row>
    <row r="41" spans="1:11" ht="14.4" outlineLevel="1">
      <c r="A41" s="324"/>
      <c r="B41" s="386">
        <v>44691</v>
      </c>
      <c r="C41" s="387" t="s">
        <v>1233</v>
      </c>
      <c r="D41" s="383" t="s">
        <v>404</v>
      </c>
      <c r="E41" s="388">
        <v>-77</v>
      </c>
      <c r="F41" s="388" t="s">
        <v>48</v>
      </c>
      <c r="G41" s="388"/>
      <c r="H41" s="388" t="s">
        <v>1414</v>
      </c>
      <c r="I41" s="385" t="s">
        <v>1402</v>
      </c>
      <c r="J41" s="385"/>
      <c r="K41" s="324"/>
    </row>
    <row r="42" spans="1:11" ht="14.4" outlineLevel="1">
      <c r="A42" s="324"/>
      <c r="B42" s="389">
        <v>44691</v>
      </c>
      <c r="C42" s="390" t="s">
        <v>1233</v>
      </c>
      <c r="D42" s="391" t="s">
        <v>405</v>
      </c>
      <c r="E42" s="391">
        <v>-77</v>
      </c>
      <c r="F42" s="391" t="s">
        <v>48</v>
      </c>
      <c r="G42" s="391"/>
      <c r="H42" s="391" t="s">
        <v>1414</v>
      </c>
      <c r="I42" s="381" t="s">
        <v>1402</v>
      </c>
      <c r="J42" s="381"/>
      <c r="K42" s="324"/>
    </row>
    <row r="43" spans="1:11" ht="14.4" outlineLevel="1">
      <c r="A43" s="324"/>
      <c r="B43" s="386">
        <v>44691</v>
      </c>
      <c r="C43" s="387" t="s">
        <v>1233</v>
      </c>
      <c r="D43" s="383" t="s">
        <v>1219</v>
      </c>
      <c r="E43" s="388">
        <v>-1</v>
      </c>
      <c r="F43" s="388" t="s">
        <v>1415</v>
      </c>
      <c r="G43" s="388"/>
      <c r="H43" s="388"/>
      <c r="I43" s="385" t="s">
        <v>1402</v>
      </c>
      <c r="J43" s="385"/>
      <c r="K43" s="324"/>
    </row>
    <row r="44" spans="1:11" ht="14.4" outlineLevel="1">
      <c r="A44" s="324"/>
      <c r="B44" s="389">
        <v>44692</v>
      </c>
      <c r="C44" s="390" t="s">
        <v>1229</v>
      </c>
      <c r="D44" s="379" t="s">
        <v>404</v>
      </c>
      <c r="E44" s="391">
        <v>116</v>
      </c>
      <c r="F44" s="391" t="s">
        <v>1409</v>
      </c>
      <c r="G44" s="391"/>
      <c r="H44" s="391" t="s">
        <v>1408</v>
      </c>
      <c r="I44" s="381" t="s">
        <v>1402</v>
      </c>
      <c r="J44" s="381"/>
      <c r="K44" s="324"/>
    </row>
    <row r="45" spans="1:11" ht="14.4" outlineLevel="1">
      <c r="A45" s="324"/>
      <c r="B45" s="386">
        <v>44691</v>
      </c>
      <c r="C45" s="387" t="s">
        <v>1233</v>
      </c>
      <c r="D45" s="383" t="s">
        <v>404</v>
      </c>
      <c r="E45" s="388">
        <v>-48</v>
      </c>
      <c r="F45" s="388" t="s">
        <v>145</v>
      </c>
      <c r="G45" s="388"/>
      <c r="H45" s="388" t="s">
        <v>1416</v>
      </c>
      <c r="I45" s="385" t="s">
        <v>1402</v>
      </c>
      <c r="J45" s="385"/>
      <c r="K45" s="324"/>
    </row>
    <row r="46" spans="1:11" ht="14.4" outlineLevel="1">
      <c r="A46" s="324"/>
      <c r="B46" s="389">
        <v>44691</v>
      </c>
      <c r="C46" s="390" t="s">
        <v>1233</v>
      </c>
      <c r="D46" s="391" t="s">
        <v>405</v>
      </c>
      <c r="E46" s="391">
        <v>-33</v>
      </c>
      <c r="F46" s="391" t="s">
        <v>145</v>
      </c>
      <c r="G46" s="391"/>
      <c r="H46" s="391" t="s">
        <v>1416</v>
      </c>
      <c r="I46" s="381" t="s">
        <v>1402</v>
      </c>
      <c r="J46" s="381"/>
      <c r="K46" s="324"/>
    </row>
    <row r="47" spans="1:11" ht="14.4" outlineLevel="1">
      <c r="A47" s="324"/>
      <c r="B47" s="386">
        <v>44691</v>
      </c>
      <c r="C47" s="387" t="s">
        <v>1233</v>
      </c>
      <c r="D47" s="383" t="s">
        <v>402</v>
      </c>
      <c r="E47" s="388">
        <v>-49</v>
      </c>
      <c r="F47" s="388" t="s">
        <v>145</v>
      </c>
      <c r="G47" s="388"/>
      <c r="H47" s="388" t="s">
        <v>1416</v>
      </c>
      <c r="I47" s="385" t="s">
        <v>1402</v>
      </c>
      <c r="J47" s="385"/>
      <c r="K47" s="324"/>
    </row>
    <row r="48" spans="1:11" ht="14.4" outlineLevel="1">
      <c r="A48" s="324"/>
      <c r="B48" s="389">
        <v>44691</v>
      </c>
      <c r="C48" s="390" t="s">
        <v>1233</v>
      </c>
      <c r="D48" s="379" t="s">
        <v>406</v>
      </c>
      <c r="E48" s="391">
        <v>-37</v>
      </c>
      <c r="F48" s="391" t="s">
        <v>145</v>
      </c>
      <c r="G48" s="391"/>
      <c r="H48" s="391" t="s">
        <v>1416</v>
      </c>
      <c r="I48" s="381" t="s">
        <v>1402</v>
      </c>
      <c r="J48" s="381"/>
      <c r="K48" s="324"/>
    </row>
    <row r="49" spans="1:11" ht="14.4" outlineLevel="1">
      <c r="A49" s="324"/>
      <c r="B49" s="386">
        <v>44693</v>
      </c>
      <c r="C49" s="387" t="s">
        <v>1233</v>
      </c>
      <c r="D49" s="383" t="s">
        <v>1219</v>
      </c>
      <c r="E49" s="388">
        <v>-2</v>
      </c>
      <c r="F49" s="388" t="s">
        <v>1417</v>
      </c>
      <c r="G49" s="388"/>
      <c r="H49" s="388"/>
      <c r="I49" s="385" t="s">
        <v>1402</v>
      </c>
      <c r="J49" s="385"/>
      <c r="K49" s="324"/>
    </row>
    <row r="50" spans="1:11" ht="14.4" outlineLevel="1">
      <c r="A50" s="324"/>
      <c r="B50" s="389">
        <v>44699</v>
      </c>
      <c r="C50" s="390" t="s">
        <v>1233</v>
      </c>
      <c r="D50" s="379" t="s">
        <v>402</v>
      </c>
      <c r="E50" s="391">
        <v>-55</v>
      </c>
      <c r="F50" s="391" t="s">
        <v>1415</v>
      </c>
      <c r="G50" s="391"/>
      <c r="H50" s="391" t="s">
        <v>1418</v>
      </c>
      <c r="I50" s="381" t="s">
        <v>1402</v>
      </c>
      <c r="J50" s="381"/>
      <c r="K50" s="324"/>
    </row>
    <row r="51" spans="1:11" ht="14.4" outlineLevel="1">
      <c r="A51" s="324"/>
      <c r="B51" s="386">
        <v>44699</v>
      </c>
      <c r="C51" s="387" t="s">
        <v>1233</v>
      </c>
      <c r="D51" s="383" t="s">
        <v>406</v>
      </c>
      <c r="E51" s="388">
        <v>-43</v>
      </c>
      <c r="F51" s="388" t="s">
        <v>1415</v>
      </c>
      <c r="G51" s="388"/>
      <c r="H51" s="388" t="s">
        <v>1418</v>
      </c>
      <c r="I51" s="385" t="s">
        <v>1402</v>
      </c>
      <c r="J51" s="385"/>
      <c r="K51" s="324"/>
    </row>
    <row r="52" spans="1:11" ht="14.4" outlineLevel="1">
      <c r="A52" s="324"/>
      <c r="B52" s="389">
        <v>44699</v>
      </c>
      <c r="C52" s="390" t="s">
        <v>1233</v>
      </c>
      <c r="D52" s="379" t="s">
        <v>404</v>
      </c>
      <c r="E52" s="391">
        <v>-55</v>
      </c>
      <c r="F52" s="391" t="s">
        <v>1415</v>
      </c>
      <c r="G52" s="391"/>
      <c r="H52" s="391" t="s">
        <v>1418</v>
      </c>
      <c r="I52" s="381" t="s">
        <v>1402</v>
      </c>
      <c r="J52" s="381"/>
      <c r="K52" s="324"/>
    </row>
    <row r="53" spans="1:11" ht="14.4" outlineLevel="1">
      <c r="A53" s="324"/>
      <c r="B53" s="386">
        <v>44699</v>
      </c>
      <c r="C53" s="387" t="s">
        <v>1233</v>
      </c>
      <c r="D53" s="388" t="s">
        <v>405</v>
      </c>
      <c r="E53" s="388">
        <v>-43</v>
      </c>
      <c r="F53" s="388" t="s">
        <v>1415</v>
      </c>
      <c r="G53" s="388"/>
      <c r="H53" s="388" t="s">
        <v>1418</v>
      </c>
      <c r="I53" s="385" t="s">
        <v>1402</v>
      </c>
      <c r="J53" s="385"/>
      <c r="K53" s="324"/>
    </row>
    <row r="54" spans="1:11" ht="14.4" outlineLevel="1">
      <c r="A54" s="324"/>
      <c r="B54" s="389">
        <v>44736</v>
      </c>
      <c r="C54" s="390" t="s">
        <v>1233</v>
      </c>
      <c r="D54" s="379" t="s">
        <v>404</v>
      </c>
      <c r="E54" s="391">
        <v>-40</v>
      </c>
      <c r="F54" s="391" t="s">
        <v>1419</v>
      </c>
      <c r="G54" s="391"/>
      <c r="H54" s="391" t="s">
        <v>1420</v>
      </c>
      <c r="I54" s="381" t="s">
        <v>1421</v>
      </c>
      <c r="J54" s="381"/>
      <c r="K54" s="324"/>
    </row>
    <row r="55" spans="1:11" ht="14.4" outlineLevel="1">
      <c r="A55" s="324"/>
      <c r="B55" s="386">
        <v>44736</v>
      </c>
      <c r="C55" s="387" t="s">
        <v>1233</v>
      </c>
      <c r="D55" s="388" t="s">
        <v>405</v>
      </c>
      <c r="E55" s="388">
        <v>-20</v>
      </c>
      <c r="F55" s="388" t="s">
        <v>1419</v>
      </c>
      <c r="G55" s="388"/>
      <c r="H55" s="388" t="s">
        <v>1420</v>
      </c>
      <c r="I55" s="385" t="s">
        <v>1421</v>
      </c>
      <c r="J55" s="385"/>
      <c r="K55" s="324"/>
    </row>
    <row r="56" spans="1:11" ht="14.4" outlineLevel="1">
      <c r="A56" s="324"/>
      <c r="B56" s="389">
        <v>44736</v>
      </c>
      <c r="C56" s="390" t="s">
        <v>1233</v>
      </c>
      <c r="D56" s="379" t="s">
        <v>402</v>
      </c>
      <c r="E56" s="391">
        <v>-39</v>
      </c>
      <c r="F56" s="391" t="s">
        <v>1419</v>
      </c>
      <c r="G56" s="391"/>
      <c r="H56" s="391" t="s">
        <v>1420</v>
      </c>
      <c r="I56" s="381" t="s">
        <v>1421</v>
      </c>
      <c r="J56" s="381"/>
      <c r="K56" s="324"/>
    </row>
    <row r="57" spans="1:11" ht="14.4" outlineLevel="1">
      <c r="A57" s="324"/>
      <c r="B57" s="386">
        <v>44736</v>
      </c>
      <c r="C57" s="387" t="s">
        <v>1233</v>
      </c>
      <c r="D57" s="383" t="s">
        <v>406</v>
      </c>
      <c r="E57" s="388">
        <v>-22</v>
      </c>
      <c r="F57" s="388" t="s">
        <v>1419</v>
      </c>
      <c r="G57" s="388"/>
      <c r="H57" s="388" t="s">
        <v>1420</v>
      </c>
      <c r="I57" s="385" t="s">
        <v>1421</v>
      </c>
      <c r="J57" s="385"/>
      <c r="K57" s="324"/>
    </row>
    <row r="58" spans="1:11" ht="14.4" outlineLevel="1">
      <c r="A58" s="324"/>
      <c r="B58" s="389">
        <v>44740</v>
      </c>
      <c r="C58" s="390" t="s">
        <v>1233</v>
      </c>
      <c r="D58" s="379" t="s">
        <v>1219</v>
      </c>
      <c r="E58" s="391">
        <v>-1</v>
      </c>
      <c r="F58" s="391" t="s">
        <v>1412</v>
      </c>
      <c r="G58" s="391"/>
      <c r="H58" s="391"/>
      <c r="I58" s="381" t="s">
        <v>1421</v>
      </c>
      <c r="J58" s="381"/>
      <c r="K58" s="324"/>
    </row>
    <row r="59" spans="1:11" ht="14.4" outlineLevel="1">
      <c r="A59" s="324"/>
      <c r="B59" s="386">
        <v>44750</v>
      </c>
      <c r="C59" s="387" t="s">
        <v>1233</v>
      </c>
      <c r="D59" s="383" t="s">
        <v>1219</v>
      </c>
      <c r="E59" s="388">
        <v>-3</v>
      </c>
      <c r="F59" s="388" t="s">
        <v>12</v>
      </c>
      <c r="G59" s="388"/>
      <c r="H59" s="388"/>
      <c r="I59" s="385" t="s">
        <v>1421</v>
      </c>
      <c r="J59" s="385"/>
      <c r="K59" s="324"/>
    </row>
    <row r="60" spans="1:11" ht="14.4" outlineLevel="1">
      <c r="A60" s="324"/>
      <c r="B60" s="389">
        <v>44750</v>
      </c>
      <c r="C60" s="390" t="s">
        <v>1233</v>
      </c>
      <c r="D60" s="379" t="s">
        <v>1219</v>
      </c>
      <c r="E60" s="391">
        <v>-2</v>
      </c>
      <c r="F60" s="391" t="s">
        <v>1422</v>
      </c>
      <c r="G60" s="391"/>
      <c r="H60" s="391"/>
      <c r="I60" s="381" t="s">
        <v>1421</v>
      </c>
      <c r="J60" s="381"/>
      <c r="K60" s="324"/>
    </row>
    <row r="61" spans="1:11" ht="14.4" outlineLevel="1">
      <c r="A61" s="324"/>
      <c r="B61" s="386">
        <v>44750</v>
      </c>
      <c r="C61" s="387" t="s">
        <v>1233</v>
      </c>
      <c r="D61" s="383" t="s">
        <v>1219</v>
      </c>
      <c r="E61" s="388">
        <v>-1</v>
      </c>
      <c r="F61" s="388" t="s">
        <v>1410</v>
      </c>
      <c r="G61" s="388"/>
      <c r="H61" s="388"/>
      <c r="I61" s="385" t="s">
        <v>1421</v>
      </c>
      <c r="J61" s="385"/>
      <c r="K61" s="324"/>
    </row>
    <row r="62" spans="1:11" ht="14.4" outlineLevel="1">
      <c r="A62" s="324"/>
      <c r="B62" s="389">
        <v>44753</v>
      </c>
      <c r="C62" s="390" t="s">
        <v>1233</v>
      </c>
      <c r="D62" s="379" t="s">
        <v>1219</v>
      </c>
      <c r="E62" s="391">
        <v>-1</v>
      </c>
      <c r="F62" s="391" t="s">
        <v>1423</v>
      </c>
      <c r="G62" s="391"/>
      <c r="H62" s="391"/>
      <c r="I62" s="381" t="s">
        <v>1421</v>
      </c>
      <c r="J62" s="381"/>
      <c r="K62" s="324"/>
    </row>
    <row r="63" spans="1:11" ht="14.4" outlineLevel="1">
      <c r="A63" s="324"/>
      <c r="B63" s="386">
        <v>44755</v>
      </c>
      <c r="C63" s="387" t="s">
        <v>1233</v>
      </c>
      <c r="D63" s="383" t="s">
        <v>1219</v>
      </c>
      <c r="E63" s="388">
        <v>-1</v>
      </c>
      <c r="F63" s="388" t="s">
        <v>1415</v>
      </c>
      <c r="G63" s="388"/>
      <c r="H63" s="388"/>
      <c r="I63" s="385" t="s">
        <v>1421</v>
      </c>
      <c r="J63" s="385"/>
      <c r="K63" s="324"/>
    </row>
    <row r="64" spans="1:11" ht="14.4" outlineLevel="1">
      <c r="A64" s="324"/>
      <c r="B64" s="389">
        <v>44756</v>
      </c>
      <c r="C64" s="390" t="s">
        <v>1233</v>
      </c>
      <c r="D64" s="379" t="s">
        <v>1219</v>
      </c>
      <c r="E64" s="391">
        <v>-2</v>
      </c>
      <c r="F64" s="391" t="s">
        <v>1424</v>
      </c>
      <c r="G64" s="391"/>
      <c r="H64" s="391"/>
      <c r="I64" s="381" t="s">
        <v>1421</v>
      </c>
      <c r="J64" s="381"/>
      <c r="K64" s="324"/>
    </row>
    <row r="65" spans="1:11" ht="14.4" outlineLevel="1">
      <c r="A65" s="324"/>
      <c r="B65" s="387" t="s">
        <v>1425</v>
      </c>
      <c r="C65" s="387" t="s">
        <v>1233</v>
      </c>
      <c r="D65" s="383" t="s">
        <v>1219</v>
      </c>
      <c r="E65" s="388">
        <v>-2</v>
      </c>
      <c r="F65" s="388" t="s">
        <v>1426</v>
      </c>
      <c r="G65" s="388"/>
      <c r="H65" s="388"/>
      <c r="I65" s="385" t="s">
        <v>1421</v>
      </c>
      <c r="J65" s="385"/>
      <c r="K65" s="324"/>
    </row>
    <row r="66" spans="1:11" ht="14.4" outlineLevel="1">
      <c r="A66" s="324"/>
      <c r="B66" s="389">
        <v>44775</v>
      </c>
      <c r="C66" s="390" t="s">
        <v>1233</v>
      </c>
      <c r="D66" s="379" t="s">
        <v>1219</v>
      </c>
      <c r="E66" s="391">
        <v>-2</v>
      </c>
      <c r="F66" s="391" t="s">
        <v>1427</v>
      </c>
      <c r="G66" s="391"/>
      <c r="H66" s="391"/>
      <c r="I66" s="381" t="s">
        <v>1421</v>
      </c>
      <c r="J66" s="381"/>
      <c r="K66" s="324"/>
    </row>
    <row r="67" spans="1:11" ht="14.4" outlineLevel="1">
      <c r="A67" s="324"/>
      <c r="B67" s="386">
        <v>44786</v>
      </c>
      <c r="C67" s="387" t="s">
        <v>1233</v>
      </c>
      <c r="D67" s="383" t="s">
        <v>404</v>
      </c>
      <c r="E67" s="388">
        <v>-171</v>
      </c>
      <c r="F67" s="388" t="s">
        <v>1428</v>
      </c>
      <c r="G67" s="388"/>
      <c r="H67" s="388"/>
      <c r="I67" s="385" t="s">
        <v>1278</v>
      </c>
      <c r="J67" s="385" t="s">
        <v>1429</v>
      </c>
      <c r="K67" s="324"/>
    </row>
    <row r="68" spans="1:11" ht="28.8" outlineLevel="1">
      <c r="A68" s="324"/>
      <c r="B68" s="389">
        <v>44786</v>
      </c>
      <c r="C68" s="390" t="s">
        <v>1233</v>
      </c>
      <c r="D68" s="391" t="s">
        <v>405</v>
      </c>
      <c r="E68" s="391">
        <v>-41</v>
      </c>
      <c r="F68" s="391" t="s">
        <v>1428</v>
      </c>
      <c r="G68" s="391"/>
      <c r="H68" s="391"/>
      <c r="I68" s="396" t="s">
        <v>1430</v>
      </c>
      <c r="J68" s="381" t="s">
        <v>1429</v>
      </c>
      <c r="K68" s="324"/>
    </row>
    <row r="69" spans="1:11" ht="14.4" outlineLevel="1">
      <c r="A69" s="324"/>
      <c r="B69" s="386">
        <v>44786</v>
      </c>
      <c r="C69" s="387" t="s">
        <v>1233</v>
      </c>
      <c r="D69" s="383" t="s">
        <v>402</v>
      </c>
      <c r="E69" s="388">
        <v>-171</v>
      </c>
      <c r="F69" s="388" t="s">
        <v>1428</v>
      </c>
      <c r="G69" s="388"/>
      <c r="H69" s="388"/>
      <c r="I69" s="385" t="s">
        <v>1278</v>
      </c>
      <c r="J69" s="385" t="s">
        <v>1429</v>
      </c>
      <c r="K69" s="324"/>
    </row>
    <row r="70" spans="1:11" ht="28.8" outlineLevel="1">
      <c r="A70" s="324"/>
      <c r="B70" s="389">
        <v>44786</v>
      </c>
      <c r="C70" s="390" t="s">
        <v>1233</v>
      </c>
      <c r="D70" s="379" t="s">
        <v>406</v>
      </c>
      <c r="E70" s="391">
        <v>-41</v>
      </c>
      <c r="F70" s="391" t="s">
        <v>1428</v>
      </c>
      <c r="G70" s="391"/>
      <c r="H70" s="391"/>
      <c r="I70" s="396" t="s">
        <v>1430</v>
      </c>
      <c r="J70" s="381" t="s">
        <v>1429</v>
      </c>
      <c r="K70" s="324"/>
    </row>
    <row r="71" spans="1:11" ht="14.4" outlineLevel="1">
      <c r="A71" s="324"/>
      <c r="B71" s="386">
        <v>44795</v>
      </c>
      <c r="C71" s="387" t="s">
        <v>1233</v>
      </c>
      <c r="D71" s="383" t="s">
        <v>406</v>
      </c>
      <c r="E71" s="388">
        <v>-57</v>
      </c>
      <c r="F71" s="388" t="s">
        <v>1428</v>
      </c>
      <c r="G71" s="388"/>
      <c r="H71" s="388"/>
      <c r="I71" s="385" t="s">
        <v>1421</v>
      </c>
      <c r="J71" s="385" t="s">
        <v>1429</v>
      </c>
      <c r="K71" s="324"/>
    </row>
    <row r="72" spans="1:11" ht="14.4" outlineLevel="1">
      <c r="A72" s="324"/>
      <c r="B72" s="389">
        <v>44795</v>
      </c>
      <c r="C72" s="390" t="s">
        <v>1233</v>
      </c>
      <c r="D72" s="391" t="s">
        <v>405</v>
      </c>
      <c r="E72" s="391">
        <v>-57</v>
      </c>
      <c r="F72" s="391" t="s">
        <v>1428</v>
      </c>
      <c r="G72" s="391"/>
      <c r="H72" s="391"/>
      <c r="I72" s="381" t="s">
        <v>1421</v>
      </c>
      <c r="J72" s="381" t="s">
        <v>1429</v>
      </c>
      <c r="K72" s="324"/>
    </row>
    <row r="73" spans="1:11" ht="14.4" outlineLevel="1">
      <c r="A73" s="324"/>
      <c r="B73" s="386">
        <v>44795</v>
      </c>
      <c r="C73" s="387" t="s">
        <v>1229</v>
      </c>
      <c r="D73" s="383" t="s">
        <v>406</v>
      </c>
      <c r="E73" s="388">
        <v>6</v>
      </c>
      <c r="F73" s="388" t="s">
        <v>12</v>
      </c>
      <c r="G73" s="388"/>
      <c r="H73" s="388"/>
      <c r="I73" s="385" t="s">
        <v>1421</v>
      </c>
      <c r="J73" s="385" t="s">
        <v>1431</v>
      </c>
      <c r="K73" s="324"/>
    </row>
    <row r="74" spans="1:11" ht="14.4" outlineLevel="1">
      <c r="A74" s="324"/>
      <c r="B74" s="389">
        <v>44813</v>
      </c>
      <c r="C74" s="390" t="s">
        <v>1233</v>
      </c>
      <c r="D74" s="379" t="s">
        <v>1219</v>
      </c>
      <c r="E74" s="391">
        <v>-2</v>
      </c>
      <c r="F74" s="391" t="s">
        <v>1432</v>
      </c>
      <c r="G74" s="391"/>
      <c r="H74" s="391"/>
      <c r="I74" s="381" t="s">
        <v>1421</v>
      </c>
      <c r="J74" s="381"/>
      <c r="K74" s="324"/>
    </row>
    <row r="75" spans="1:11" ht="14.4" outlineLevel="1">
      <c r="A75" s="324"/>
      <c r="B75" s="386">
        <v>44833</v>
      </c>
      <c r="C75" s="387" t="s">
        <v>1233</v>
      </c>
      <c r="D75" s="383" t="s">
        <v>1219</v>
      </c>
      <c r="E75" s="388">
        <v>-2</v>
      </c>
      <c r="F75" s="388" t="s">
        <v>1433</v>
      </c>
      <c r="G75" s="388"/>
      <c r="H75" s="388"/>
      <c r="I75" s="385" t="s">
        <v>1421</v>
      </c>
      <c r="J75" s="385"/>
      <c r="K75" s="324"/>
    </row>
    <row r="76" spans="1:11" ht="43.2" outlineLevel="1">
      <c r="A76" s="324"/>
      <c r="B76" s="389">
        <v>44858</v>
      </c>
      <c r="C76" s="390" t="s">
        <v>1233</v>
      </c>
      <c r="D76" s="379" t="s">
        <v>1219</v>
      </c>
      <c r="E76" s="391">
        <v>-12</v>
      </c>
      <c r="F76" s="414" t="s">
        <v>1434</v>
      </c>
      <c r="G76" s="391"/>
      <c r="H76" s="398" t="s">
        <v>1435</v>
      </c>
      <c r="I76" s="381" t="s">
        <v>1436</v>
      </c>
      <c r="J76" s="381"/>
      <c r="K76" s="324"/>
    </row>
    <row r="77" spans="1:11" ht="14.4" outlineLevel="1">
      <c r="A77" s="324"/>
      <c r="B77" s="386">
        <v>44888</v>
      </c>
      <c r="C77" s="387" t="s">
        <v>1233</v>
      </c>
      <c r="D77" s="383" t="s">
        <v>1219</v>
      </c>
      <c r="E77" s="388">
        <v>-6</v>
      </c>
      <c r="F77" s="388" t="s">
        <v>58</v>
      </c>
      <c r="G77" s="388"/>
      <c r="H77" s="400" t="s">
        <v>1437</v>
      </c>
      <c r="I77" s="385" t="s">
        <v>1278</v>
      </c>
      <c r="J77" s="385"/>
      <c r="K77" s="324"/>
    </row>
    <row r="78" spans="1:11" ht="14.4" outlineLevel="1">
      <c r="A78" s="324"/>
      <c r="B78" s="389">
        <v>44893</v>
      </c>
      <c r="C78" s="390" t="s">
        <v>1233</v>
      </c>
      <c r="D78" s="391" t="s">
        <v>405</v>
      </c>
      <c r="E78" s="391">
        <v>-35</v>
      </c>
      <c r="F78" s="391" t="s">
        <v>1438</v>
      </c>
      <c r="G78" s="391"/>
      <c r="H78" s="398" t="s">
        <v>1296</v>
      </c>
      <c r="I78" s="381" t="s">
        <v>1278</v>
      </c>
      <c r="J78" s="391"/>
      <c r="K78" s="324"/>
    </row>
    <row r="79" spans="1:11" ht="14.4" outlineLevel="1">
      <c r="A79" s="324"/>
      <c r="B79" s="386">
        <v>44893</v>
      </c>
      <c r="C79" s="387" t="s">
        <v>1233</v>
      </c>
      <c r="D79" s="383" t="s">
        <v>406</v>
      </c>
      <c r="E79" s="388">
        <v>-34</v>
      </c>
      <c r="F79" s="388" t="s">
        <v>1438</v>
      </c>
      <c r="G79" s="388"/>
      <c r="H79" s="393" t="s">
        <v>1296</v>
      </c>
      <c r="I79" s="385" t="s">
        <v>1278</v>
      </c>
      <c r="J79" s="388"/>
      <c r="K79" s="324"/>
    </row>
    <row r="80" spans="1:11" ht="14.4" outlineLevel="1">
      <c r="A80" s="324"/>
      <c r="B80" s="389">
        <v>44893</v>
      </c>
      <c r="C80" s="390" t="s">
        <v>1233</v>
      </c>
      <c r="D80" s="379" t="s">
        <v>404</v>
      </c>
      <c r="E80" s="391">
        <v>-30</v>
      </c>
      <c r="F80" s="391" t="s">
        <v>1438</v>
      </c>
      <c r="G80" s="391"/>
      <c r="H80" s="393" t="s">
        <v>1296</v>
      </c>
      <c r="I80" s="381" t="s">
        <v>1278</v>
      </c>
      <c r="J80" s="391"/>
      <c r="K80" s="324"/>
    </row>
    <row r="81" spans="1:11" ht="15.75" customHeight="1" outlineLevel="1">
      <c r="A81" s="324"/>
      <c r="B81" s="386">
        <v>44895</v>
      </c>
      <c r="C81" s="387" t="s">
        <v>1233</v>
      </c>
      <c r="D81" s="388" t="s">
        <v>405</v>
      </c>
      <c r="E81" s="388">
        <v>-43</v>
      </c>
      <c r="F81" s="388" t="s">
        <v>65</v>
      </c>
      <c r="G81" s="388"/>
      <c r="H81" s="394" t="s">
        <v>1298</v>
      </c>
      <c r="I81" s="385" t="s">
        <v>1278</v>
      </c>
      <c r="J81" s="388"/>
      <c r="K81" s="324"/>
    </row>
    <row r="82" spans="1:11" ht="15.75" customHeight="1" outlineLevel="1">
      <c r="A82" s="324"/>
      <c r="B82" s="389">
        <v>44895</v>
      </c>
      <c r="C82" s="390" t="s">
        <v>1233</v>
      </c>
      <c r="D82" s="379" t="s">
        <v>404</v>
      </c>
      <c r="E82" s="391">
        <v>-61</v>
      </c>
      <c r="F82" s="391" t="s">
        <v>65</v>
      </c>
      <c r="G82" s="391"/>
      <c r="H82" s="394" t="s">
        <v>1298</v>
      </c>
      <c r="I82" s="381" t="s">
        <v>1278</v>
      </c>
      <c r="J82" s="391"/>
      <c r="K82" s="324"/>
    </row>
    <row r="83" spans="1:11" ht="15.75" customHeight="1" outlineLevel="1">
      <c r="A83" s="324"/>
      <c r="B83" s="386">
        <v>44895</v>
      </c>
      <c r="C83" s="387" t="s">
        <v>1233</v>
      </c>
      <c r="D83" s="383" t="s">
        <v>406</v>
      </c>
      <c r="E83" s="388">
        <v>-45</v>
      </c>
      <c r="F83" s="388" t="s">
        <v>65</v>
      </c>
      <c r="G83" s="388"/>
      <c r="H83" s="394" t="s">
        <v>1298</v>
      </c>
      <c r="I83" s="385" t="s">
        <v>1278</v>
      </c>
      <c r="J83" s="388"/>
      <c r="K83" s="324"/>
    </row>
    <row r="84" spans="1:11" ht="14.4" outlineLevel="1">
      <c r="A84" s="324"/>
      <c r="B84" s="389">
        <v>44896</v>
      </c>
      <c r="C84" s="390" t="s">
        <v>1233</v>
      </c>
      <c r="D84" s="379" t="s">
        <v>406</v>
      </c>
      <c r="E84" s="391">
        <v>-154</v>
      </c>
      <c r="F84" s="391" t="s">
        <v>1273</v>
      </c>
      <c r="G84" s="391" t="s">
        <v>1439</v>
      </c>
      <c r="H84" s="391" t="s">
        <v>1393</v>
      </c>
      <c r="I84" s="391" t="s">
        <v>1301</v>
      </c>
      <c r="J84" s="391"/>
      <c r="K84" s="324"/>
    </row>
    <row r="85" spans="1:11" ht="14.4" outlineLevel="1">
      <c r="A85" s="324"/>
      <c r="B85" s="386">
        <v>44896</v>
      </c>
      <c r="C85" s="387" t="s">
        <v>1233</v>
      </c>
      <c r="D85" s="388" t="s">
        <v>405</v>
      </c>
      <c r="E85" s="388">
        <v>-154</v>
      </c>
      <c r="F85" s="388" t="s">
        <v>1273</v>
      </c>
      <c r="G85" s="388" t="s">
        <v>1439</v>
      </c>
      <c r="H85" s="388" t="s">
        <v>1393</v>
      </c>
      <c r="I85" s="388" t="s">
        <v>1301</v>
      </c>
      <c r="J85" s="388"/>
      <c r="K85" s="324"/>
    </row>
    <row r="86" spans="1:11" ht="14.4" outlineLevel="1">
      <c r="A86" s="324"/>
      <c r="B86" s="389">
        <v>44896</v>
      </c>
      <c r="C86" s="390" t="s">
        <v>1233</v>
      </c>
      <c r="D86" s="379" t="s">
        <v>404</v>
      </c>
      <c r="E86" s="391">
        <v>-31</v>
      </c>
      <c r="F86" s="391" t="s">
        <v>1302</v>
      </c>
      <c r="G86" s="391" t="s">
        <v>1440</v>
      </c>
      <c r="H86" s="391" t="s">
        <v>1304</v>
      </c>
      <c r="I86" s="381" t="s">
        <v>1301</v>
      </c>
      <c r="J86" s="391"/>
      <c r="K86" s="324"/>
    </row>
    <row r="87" spans="1:11" ht="14.4" outlineLevel="1">
      <c r="A87" s="324"/>
      <c r="B87" s="386">
        <v>44896</v>
      </c>
      <c r="C87" s="387" t="s">
        <v>1233</v>
      </c>
      <c r="D87" s="388" t="s">
        <v>405</v>
      </c>
      <c r="E87" s="388">
        <v>-12</v>
      </c>
      <c r="F87" s="388" t="s">
        <v>1302</v>
      </c>
      <c r="G87" s="388" t="s">
        <v>1440</v>
      </c>
      <c r="H87" s="388" t="s">
        <v>1304</v>
      </c>
      <c r="I87" s="385" t="s">
        <v>1301</v>
      </c>
      <c r="J87" s="388"/>
      <c r="K87" s="324"/>
    </row>
    <row r="88" spans="1:11" ht="14.4" outlineLevel="1">
      <c r="A88" s="324"/>
      <c r="B88" s="389">
        <v>44901</v>
      </c>
      <c r="C88" s="390" t="s">
        <v>1233</v>
      </c>
      <c r="D88" s="379" t="s">
        <v>1219</v>
      </c>
      <c r="E88" s="391">
        <v>-8</v>
      </c>
      <c r="F88" s="391" t="s">
        <v>58</v>
      </c>
      <c r="G88" s="391" t="s">
        <v>549</v>
      </c>
      <c r="H88" s="398" t="s">
        <v>1441</v>
      </c>
      <c r="I88" s="381" t="s">
        <v>1278</v>
      </c>
      <c r="J88" s="381"/>
      <c r="K88" s="324"/>
    </row>
    <row r="89" spans="1:11" ht="14.4" outlineLevel="1">
      <c r="A89" s="324"/>
      <c r="B89" s="386">
        <v>44911</v>
      </c>
      <c r="C89" s="387" t="s">
        <v>1229</v>
      </c>
      <c r="D89" s="383" t="s">
        <v>404</v>
      </c>
      <c r="E89" s="388">
        <v>378</v>
      </c>
      <c r="F89" s="388" t="s">
        <v>1399</v>
      </c>
      <c r="G89" s="388"/>
      <c r="H89" s="388"/>
      <c r="I89" s="385" t="s">
        <v>1278</v>
      </c>
      <c r="J89" s="385" t="s">
        <v>1442</v>
      </c>
      <c r="K89" s="324"/>
    </row>
    <row r="90" spans="1:11" ht="14.4" outlineLevel="1">
      <c r="A90" s="324"/>
      <c r="B90" s="389">
        <v>44911</v>
      </c>
      <c r="C90" s="390" t="s">
        <v>1229</v>
      </c>
      <c r="D90" s="379" t="s">
        <v>402</v>
      </c>
      <c r="E90" s="391">
        <v>500</v>
      </c>
      <c r="F90" s="391" t="s">
        <v>1399</v>
      </c>
      <c r="G90" s="391"/>
      <c r="H90" s="391"/>
      <c r="I90" s="381" t="s">
        <v>1278</v>
      </c>
      <c r="J90" s="381" t="s">
        <v>1442</v>
      </c>
      <c r="K90" s="324"/>
    </row>
    <row r="91" spans="1:11" ht="14.4" outlineLevel="1">
      <c r="A91" s="324"/>
      <c r="B91" s="386">
        <v>44911</v>
      </c>
      <c r="C91" s="387" t="s">
        <v>1229</v>
      </c>
      <c r="D91" s="388" t="s">
        <v>405</v>
      </c>
      <c r="E91" s="388">
        <v>256</v>
      </c>
      <c r="F91" s="388" t="s">
        <v>1399</v>
      </c>
      <c r="G91" s="388"/>
      <c r="H91" s="388"/>
      <c r="I91" s="385" t="s">
        <v>1278</v>
      </c>
      <c r="J91" s="385" t="s">
        <v>1442</v>
      </c>
      <c r="K91" s="324"/>
    </row>
    <row r="92" spans="1:11" ht="14.4" outlineLevel="1">
      <c r="A92" s="324"/>
      <c r="B92" s="389">
        <v>44911</v>
      </c>
      <c r="C92" s="390" t="s">
        <v>1229</v>
      </c>
      <c r="D92" s="379" t="s">
        <v>406</v>
      </c>
      <c r="E92" s="391">
        <v>267</v>
      </c>
      <c r="F92" s="391" t="s">
        <v>1399</v>
      </c>
      <c r="G92" s="391"/>
      <c r="H92" s="391"/>
      <c r="I92" s="381" t="s">
        <v>1278</v>
      </c>
      <c r="J92" s="381" t="s">
        <v>1442</v>
      </c>
      <c r="K92" s="324"/>
    </row>
    <row r="93" spans="1:11" ht="14.4">
      <c r="A93" s="324"/>
      <c r="B93" s="386">
        <v>44946</v>
      </c>
      <c r="C93" s="387" t="s">
        <v>1233</v>
      </c>
      <c r="D93" s="388" t="s">
        <v>405</v>
      </c>
      <c r="E93" s="388">
        <v>-8</v>
      </c>
      <c r="F93" s="388" t="s">
        <v>1412</v>
      </c>
      <c r="G93" s="388" t="s">
        <v>1122</v>
      </c>
      <c r="H93" s="388" t="s">
        <v>1443</v>
      </c>
      <c r="I93" s="385" t="s">
        <v>1278</v>
      </c>
      <c r="J93" s="385"/>
      <c r="K93" s="324"/>
    </row>
    <row r="94" spans="1:11" ht="14.4">
      <c r="A94" s="324"/>
      <c r="B94" s="389">
        <v>44946</v>
      </c>
      <c r="C94" s="390" t="s">
        <v>1233</v>
      </c>
      <c r="D94" s="391" t="s">
        <v>404</v>
      </c>
      <c r="E94" s="391">
        <v>-8</v>
      </c>
      <c r="F94" s="391" t="s">
        <v>1412</v>
      </c>
      <c r="G94" s="391"/>
      <c r="H94" s="391"/>
      <c r="I94" s="381" t="s">
        <v>1278</v>
      </c>
      <c r="J94" s="381"/>
      <c r="K94" s="324"/>
    </row>
    <row r="95" spans="1:11" ht="14.4">
      <c r="A95" s="324"/>
      <c r="B95" s="386">
        <v>44946</v>
      </c>
      <c r="C95" s="387" t="s">
        <v>1233</v>
      </c>
      <c r="D95" s="388" t="s">
        <v>406</v>
      </c>
      <c r="E95" s="388">
        <v>-8</v>
      </c>
      <c r="F95" s="388" t="s">
        <v>1412</v>
      </c>
      <c r="G95" s="388"/>
      <c r="H95" s="388"/>
      <c r="I95" s="385" t="s">
        <v>1278</v>
      </c>
      <c r="J95" s="385"/>
      <c r="K95" s="324"/>
    </row>
    <row r="96" spans="1:11" ht="14.4">
      <c r="A96" s="324"/>
      <c r="B96" s="389">
        <v>44946</v>
      </c>
      <c r="C96" s="390" t="s">
        <v>1233</v>
      </c>
      <c r="D96" s="391" t="s">
        <v>402</v>
      </c>
      <c r="E96" s="391">
        <v>-8</v>
      </c>
      <c r="F96" s="391" t="s">
        <v>1412</v>
      </c>
      <c r="G96" s="391"/>
      <c r="H96" s="391"/>
      <c r="I96" s="381" t="s">
        <v>1278</v>
      </c>
      <c r="J96" s="381"/>
      <c r="K96" s="324"/>
    </row>
    <row r="97" spans="1:11" ht="14.4">
      <c r="A97" s="324"/>
      <c r="B97" s="386">
        <v>44949</v>
      </c>
      <c r="C97" s="387" t="s">
        <v>1233</v>
      </c>
      <c r="D97" s="388" t="s">
        <v>404</v>
      </c>
      <c r="E97" s="388">
        <v>-150</v>
      </c>
      <c r="F97" s="388" t="s">
        <v>1444</v>
      </c>
      <c r="G97" s="388" t="s">
        <v>693</v>
      </c>
      <c r="H97" s="400" t="s">
        <v>1115</v>
      </c>
      <c r="I97" s="385" t="s">
        <v>1278</v>
      </c>
      <c r="J97" s="385"/>
      <c r="K97" s="324"/>
    </row>
    <row r="98" spans="1:11" ht="14.4">
      <c r="A98" s="324"/>
      <c r="B98" s="389">
        <v>44949</v>
      </c>
      <c r="C98" s="390" t="s">
        <v>1233</v>
      </c>
      <c r="D98" s="391" t="s">
        <v>405</v>
      </c>
      <c r="E98" s="391">
        <v>-100</v>
      </c>
      <c r="F98" s="391" t="s">
        <v>1444</v>
      </c>
      <c r="G98" s="391" t="s">
        <v>693</v>
      </c>
      <c r="H98" s="398" t="s">
        <v>1115</v>
      </c>
      <c r="I98" s="381" t="s">
        <v>1278</v>
      </c>
      <c r="J98" s="381"/>
      <c r="K98" s="324"/>
    </row>
    <row r="99" spans="1:11" ht="14.4">
      <c r="A99" s="324"/>
      <c r="B99" s="386">
        <v>44949</v>
      </c>
      <c r="C99" s="387" t="s">
        <v>1233</v>
      </c>
      <c r="D99" s="388" t="s">
        <v>402</v>
      </c>
      <c r="E99" s="388">
        <v>-150</v>
      </c>
      <c r="F99" s="388" t="s">
        <v>1444</v>
      </c>
      <c r="G99" s="388" t="s">
        <v>693</v>
      </c>
      <c r="H99" s="400" t="s">
        <v>1115</v>
      </c>
      <c r="I99" s="385" t="s">
        <v>1278</v>
      </c>
      <c r="J99" s="385"/>
      <c r="K99" s="324"/>
    </row>
    <row r="100" spans="1:11" ht="14.4">
      <c r="A100" s="324"/>
      <c r="B100" s="389">
        <v>44949</v>
      </c>
      <c r="C100" s="390" t="s">
        <v>1233</v>
      </c>
      <c r="D100" s="391" t="s">
        <v>406</v>
      </c>
      <c r="E100" s="391">
        <v>-100</v>
      </c>
      <c r="F100" s="391" t="s">
        <v>1444</v>
      </c>
      <c r="G100" s="391" t="s">
        <v>693</v>
      </c>
      <c r="H100" s="398" t="s">
        <v>1115</v>
      </c>
      <c r="I100" s="381" t="s">
        <v>1278</v>
      </c>
      <c r="J100" s="381"/>
      <c r="K100" s="324"/>
    </row>
    <row r="101" spans="1:11" ht="14.4">
      <c r="A101" s="324"/>
      <c r="B101" s="386">
        <v>44958</v>
      </c>
      <c r="C101" s="387" t="s">
        <v>1233</v>
      </c>
      <c r="D101" s="388" t="s">
        <v>1219</v>
      </c>
      <c r="E101" s="388">
        <v>-1</v>
      </c>
      <c r="F101" s="388"/>
      <c r="G101" s="388"/>
      <c r="H101" s="400" t="s">
        <v>1445</v>
      </c>
      <c r="I101" s="385" t="s">
        <v>1278</v>
      </c>
      <c r="J101" s="385"/>
      <c r="K101" s="324"/>
    </row>
    <row r="102" spans="1:11" ht="14.4">
      <c r="A102" s="324"/>
      <c r="B102" s="389">
        <v>44960</v>
      </c>
      <c r="C102" s="390" t="s">
        <v>1233</v>
      </c>
      <c r="D102" s="391" t="s">
        <v>402</v>
      </c>
      <c r="E102" s="391">
        <v>-62</v>
      </c>
      <c r="F102" s="391" t="s">
        <v>1446</v>
      </c>
      <c r="G102" s="391" t="s">
        <v>1447</v>
      </c>
      <c r="H102" s="391" t="s">
        <v>1136</v>
      </c>
      <c r="I102" s="381" t="s">
        <v>1278</v>
      </c>
      <c r="J102" s="381"/>
      <c r="K102" s="324"/>
    </row>
    <row r="103" spans="1:11" ht="14.4">
      <c r="A103" s="324"/>
      <c r="B103" s="386">
        <v>44960</v>
      </c>
      <c r="C103" s="387" t="s">
        <v>1233</v>
      </c>
      <c r="D103" s="388" t="s">
        <v>404</v>
      </c>
      <c r="E103" s="388">
        <v>-62</v>
      </c>
      <c r="F103" s="388" t="s">
        <v>1446</v>
      </c>
      <c r="G103" s="388" t="s">
        <v>1447</v>
      </c>
      <c r="H103" s="388" t="s">
        <v>1136</v>
      </c>
      <c r="I103" s="385" t="s">
        <v>1278</v>
      </c>
      <c r="J103" s="385"/>
      <c r="K103" s="324"/>
    </row>
    <row r="104" spans="1:11" ht="14.4">
      <c r="A104" s="324"/>
      <c r="B104" s="389">
        <v>44960</v>
      </c>
      <c r="C104" s="390" t="s">
        <v>1233</v>
      </c>
      <c r="D104" s="391" t="s">
        <v>406</v>
      </c>
      <c r="E104" s="391">
        <v>-42</v>
      </c>
      <c r="F104" s="391" t="s">
        <v>1446</v>
      </c>
      <c r="G104" s="391" t="s">
        <v>1447</v>
      </c>
      <c r="H104" s="391" t="s">
        <v>1136</v>
      </c>
      <c r="I104" s="381" t="s">
        <v>1278</v>
      </c>
      <c r="J104" s="381"/>
      <c r="K104" s="324"/>
    </row>
    <row r="105" spans="1:11" ht="14.4">
      <c r="A105" s="324"/>
      <c r="B105" s="386">
        <v>44960</v>
      </c>
      <c r="C105" s="387" t="s">
        <v>1233</v>
      </c>
      <c r="D105" s="388" t="s">
        <v>405</v>
      </c>
      <c r="E105" s="388">
        <v>-42</v>
      </c>
      <c r="F105" s="388" t="s">
        <v>1446</v>
      </c>
      <c r="G105" s="388" t="s">
        <v>1447</v>
      </c>
      <c r="H105" s="388" t="s">
        <v>1136</v>
      </c>
      <c r="I105" s="385" t="s">
        <v>1278</v>
      </c>
      <c r="J105" s="385"/>
      <c r="K105" s="324"/>
    </row>
    <row r="106" spans="1:11" ht="14.4">
      <c r="A106" s="324"/>
      <c r="B106" s="389">
        <v>44960</v>
      </c>
      <c r="C106" s="390" t="s">
        <v>1233</v>
      </c>
      <c r="D106" s="391" t="s">
        <v>402</v>
      </c>
      <c r="E106" s="391">
        <v>-14</v>
      </c>
      <c r="F106" s="391" t="s">
        <v>1448</v>
      </c>
      <c r="G106" s="391" t="s">
        <v>1449</v>
      </c>
      <c r="H106" s="391" t="s">
        <v>1140</v>
      </c>
      <c r="I106" s="381" t="s">
        <v>1278</v>
      </c>
      <c r="J106" s="381"/>
      <c r="K106" s="324"/>
    </row>
    <row r="107" spans="1:11" ht="14.4">
      <c r="A107" s="324"/>
      <c r="B107" s="386">
        <v>44960</v>
      </c>
      <c r="C107" s="387" t="s">
        <v>1233</v>
      </c>
      <c r="D107" s="388" t="s">
        <v>404</v>
      </c>
      <c r="E107" s="388">
        <v>-14</v>
      </c>
      <c r="F107" s="388" t="s">
        <v>1448</v>
      </c>
      <c r="G107" s="388" t="s">
        <v>1449</v>
      </c>
      <c r="H107" s="388" t="s">
        <v>1140</v>
      </c>
      <c r="I107" s="385" t="s">
        <v>1278</v>
      </c>
      <c r="J107" s="385"/>
      <c r="K107" s="324"/>
    </row>
    <row r="108" spans="1:11" ht="14.4">
      <c r="A108" s="324"/>
      <c r="B108" s="389">
        <v>44960</v>
      </c>
      <c r="C108" s="390" t="s">
        <v>1233</v>
      </c>
      <c r="D108" s="391" t="s">
        <v>406</v>
      </c>
      <c r="E108" s="391">
        <v>-12</v>
      </c>
      <c r="F108" s="391" t="s">
        <v>1448</v>
      </c>
      <c r="G108" s="391" t="s">
        <v>1449</v>
      </c>
      <c r="H108" s="391" t="s">
        <v>1140</v>
      </c>
      <c r="I108" s="381" t="s">
        <v>1278</v>
      </c>
      <c r="J108" s="381"/>
      <c r="K108" s="324"/>
    </row>
    <row r="109" spans="1:11" ht="14.4">
      <c r="A109" s="324"/>
      <c r="B109" s="386">
        <v>44960</v>
      </c>
      <c r="C109" s="387" t="s">
        <v>1233</v>
      </c>
      <c r="D109" s="388" t="s">
        <v>405</v>
      </c>
      <c r="E109" s="388">
        <v>-12</v>
      </c>
      <c r="F109" s="388" t="s">
        <v>1448</v>
      </c>
      <c r="G109" s="388" t="s">
        <v>1449</v>
      </c>
      <c r="H109" s="388" t="s">
        <v>1140</v>
      </c>
      <c r="I109" s="385" t="s">
        <v>1278</v>
      </c>
      <c r="J109" s="385"/>
      <c r="K109" s="324"/>
    </row>
    <row r="110" spans="1:11" ht="14.4">
      <c r="A110" s="324"/>
      <c r="B110" s="389">
        <v>44964</v>
      </c>
      <c r="C110" s="390" t="s">
        <v>1233</v>
      </c>
      <c r="D110" s="391" t="s">
        <v>402</v>
      </c>
      <c r="E110" s="391">
        <v>-25</v>
      </c>
      <c r="F110" s="391" t="s">
        <v>1450</v>
      </c>
      <c r="G110" s="391" t="s">
        <v>654</v>
      </c>
      <c r="H110" s="391" t="s">
        <v>1143</v>
      </c>
      <c r="I110" s="381" t="s">
        <v>1278</v>
      </c>
      <c r="J110" s="381"/>
      <c r="K110" s="324"/>
    </row>
    <row r="111" spans="1:11" ht="14.4">
      <c r="A111" s="324"/>
      <c r="B111" s="386">
        <v>44964</v>
      </c>
      <c r="C111" s="387" t="s">
        <v>1233</v>
      </c>
      <c r="D111" s="388" t="s">
        <v>406</v>
      </c>
      <c r="E111" s="388">
        <v>-22</v>
      </c>
      <c r="F111" s="388" t="s">
        <v>1450</v>
      </c>
      <c r="G111" s="388" t="s">
        <v>654</v>
      </c>
      <c r="H111" s="388" t="s">
        <v>1143</v>
      </c>
      <c r="I111" s="385" t="s">
        <v>1278</v>
      </c>
      <c r="J111" s="385"/>
      <c r="K111" s="324"/>
    </row>
    <row r="112" spans="1:11" ht="14.4">
      <c r="A112" s="324"/>
      <c r="B112" s="389">
        <v>44964</v>
      </c>
      <c r="C112" s="390" t="s">
        <v>1233</v>
      </c>
      <c r="D112" s="391" t="s">
        <v>404</v>
      </c>
      <c r="E112" s="391">
        <v>-25</v>
      </c>
      <c r="F112" s="391" t="s">
        <v>1450</v>
      </c>
      <c r="G112" s="391" t="s">
        <v>654</v>
      </c>
      <c r="H112" s="391" t="s">
        <v>1143</v>
      </c>
      <c r="I112" s="381" t="s">
        <v>1278</v>
      </c>
      <c r="J112" s="381"/>
      <c r="K112" s="324"/>
    </row>
    <row r="113" spans="1:11" ht="14.4">
      <c r="A113" s="324"/>
      <c r="B113" s="386">
        <v>44964</v>
      </c>
      <c r="C113" s="387" t="s">
        <v>1233</v>
      </c>
      <c r="D113" s="388" t="s">
        <v>405</v>
      </c>
      <c r="E113" s="388">
        <v>-22</v>
      </c>
      <c r="F113" s="388" t="s">
        <v>1450</v>
      </c>
      <c r="G113" s="388" t="s">
        <v>654</v>
      </c>
      <c r="H113" s="388" t="s">
        <v>1143</v>
      </c>
      <c r="I113" s="385" t="s">
        <v>1278</v>
      </c>
      <c r="J113" s="385"/>
      <c r="K113" s="324"/>
    </row>
    <row r="114" spans="1:11" ht="14.4">
      <c r="A114" s="324"/>
      <c r="B114" s="389"/>
      <c r="C114" s="390"/>
      <c r="D114" s="391"/>
      <c r="E114" s="391"/>
      <c r="F114" s="391"/>
      <c r="G114" s="391"/>
      <c r="H114" s="391"/>
      <c r="I114" s="381"/>
      <c r="J114" s="381"/>
      <c r="K114" s="324"/>
    </row>
    <row r="115" spans="1:11" ht="14.4">
      <c r="A115" s="324"/>
      <c r="B115" s="386"/>
      <c r="C115" s="387"/>
      <c r="D115" s="388"/>
      <c r="E115" s="388"/>
      <c r="F115" s="388"/>
      <c r="G115" s="388"/>
      <c r="H115" s="388"/>
      <c r="I115" s="385"/>
      <c r="J115" s="385"/>
      <c r="K115" s="324"/>
    </row>
    <row r="116" spans="1:11" ht="14.4">
      <c r="A116" s="324"/>
      <c r="B116" s="389"/>
      <c r="C116" s="390"/>
      <c r="D116" s="391"/>
      <c r="E116" s="391"/>
      <c r="F116" s="391"/>
      <c r="G116" s="391"/>
      <c r="H116" s="391"/>
      <c r="I116" s="381"/>
      <c r="J116" s="381"/>
      <c r="K116" s="324"/>
    </row>
    <row r="117" spans="1:11" ht="14.4">
      <c r="A117" s="324"/>
      <c r="B117" s="386"/>
      <c r="C117" s="387"/>
      <c r="D117" s="388"/>
      <c r="E117" s="388"/>
      <c r="F117" s="388"/>
      <c r="G117" s="388"/>
      <c r="H117" s="388"/>
      <c r="I117" s="385"/>
      <c r="J117" s="385"/>
      <c r="K117" s="324"/>
    </row>
    <row r="118" spans="1:11" ht="14.4">
      <c r="A118" s="324"/>
      <c r="B118" s="389"/>
      <c r="C118" s="390"/>
      <c r="D118" s="391"/>
      <c r="E118" s="391"/>
      <c r="F118" s="391"/>
      <c r="G118" s="391"/>
      <c r="H118" s="391"/>
      <c r="I118" s="381"/>
      <c r="J118" s="381"/>
      <c r="K118" s="324"/>
    </row>
    <row r="119" spans="1:11" ht="14.4">
      <c r="A119" s="324"/>
      <c r="B119" s="386"/>
      <c r="C119" s="387"/>
      <c r="D119" s="388"/>
      <c r="E119" s="388"/>
      <c r="F119" s="388"/>
      <c r="G119" s="388"/>
      <c r="H119" s="388"/>
      <c r="I119" s="385"/>
      <c r="J119" s="385"/>
      <c r="K119" s="324"/>
    </row>
    <row r="120" spans="1:11" ht="14.4">
      <c r="A120" s="324"/>
      <c r="B120" s="389"/>
      <c r="C120" s="390"/>
      <c r="D120" s="391"/>
      <c r="E120" s="391"/>
      <c r="F120" s="391"/>
      <c r="G120" s="391"/>
      <c r="H120" s="391"/>
      <c r="I120" s="381"/>
      <c r="J120" s="381"/>
      <c r="K120" s="324"/>
    </row>
    <row r="121" spans="1:11" ht="14.4">
      <c r="A121" s="324"/>
      <c r="B121" s="386"/>
      <c r="C121" s="387"/>
      <c r="D121" s="388"/>
      <c r="E121" s="388"/>
      <c r="F121" s="388"/>
      <c r="G121" s="388"/>
      <c r="H121" s="388"/>
      <c r="I121" s="385"/>
      <c r="J121" s="385"/>
      <c r="K121" s="324"/>
    </row>
    <row r="122" spans="1:11" ht="14.4">
      <c r="A122" s="324"/>
      <c r="B122" s="389"/>
      <c r="C122" s="390"/>
      <c r="D122" s="391"/>
      <c r="E122" s="391"/>
      <c r="F122" s="391"/>
      <c r="G122" s="391"/>
      <c r="H122" s="391"/>
      <c r="I122" s="381"/>
      <c r="J122" s="381"/>
      <c r="K122" s="324"/>
    </row>
    <row r="123" spans="1:11" ht="14.4">
      <c r="A123" s="324"/>
      <c r="B123" s="386"/>
      <c r="C123" s="387"/>
      <c r="D123" s="388"/>
      <c r="E123" s="388"/>
      <c r="F123" s="388"/>
      <c r="G123" s="388"/>
      <c r="H123" s="388"/>
      <c r="I123" s="385"/>
      <c r="J123" s="385"/>
      <c r="K123" s="324"/>
    </row>
    <row r="124" spans="1:11" ht="14.4">
      <c r="A124" s="324"/>
      <c r="B124" s="389"/>
      <c r="C124" s="390"/>
      <c r="D124" s="391"/>
      <c r="E124" s="391"/>
      <c r="F124" s="391"/>
      <c r="G124" s="391"/>
      <c r="H124" s="391"/>
      <c r="I124" s="381"/>
      <c r="J124" s="381"/>
      <c r="K124" s="324"/>
    </row>
    <row r="125" spans="1:11" ht="14.4">
      <c r="A125" s="324"/>
      <c r="B125" s="386"/>
      <c r="C125" s="387"/>
      <c r="D125" s="388"/>
      <c r="E125" s="388"/>
      <c r="F125" s="388"/>
      <c r="G125" s="388"/>
      <c r="H125" s="388"/>
      <c r="I125" s="385"/>
      <c r="J125" s="385"/>
      <c r="K125" s="324"/>
    </row>
    <row r="126" spans="1:11" ht="14.4">
      <c r="A126" s="324"/>
      <c r="B126" s="389"/>
      <c r="C126" s="390"/>
      <c r="D126" s="391"/>
      <c r="E126" s="391"/>
      <c r="F126" s="391"/>
      <c r="G126" s="391"/>
      <c r="H126" s="391"/>
      <c r="I126" s="381"/>
      <c r="J126" s="381"/>
      <c r="K126" s="324"/>
    </row>
    <row r="127" spans="1:11" ht="14.4">
      <c r="A127" s="324"/>
      <c r="B127" s="386"/>
      <c r="C127" s="387"/>
      <c r="D127" s="388"/>
      <c r="E127" s="388"/>
      <c r="F127" s="388"/>
      <c r="G127" s="388"/>
      <c r="H127" s="388"/>
      <c r="I127" s="385"/>
      <c r="J127" s="385"/>
      <c r="K127" s="324"/>
    </row>
    <row r="128" spans="1:11" ht="14.4">
      <c r="A128" s="324"/>
      <c r="B128" s="389"/>
      <c r="C128" s="390"/>
      <c r="D128" s="391"/>
      <c r="E128" s="391"/>
      <c r="F128" s="391"/>
      <c r="G128" s="391"/>
      <c r="H128" s="391"/>
      <c r="I128" s="381"/>
      <c r="J128" s="381"/>
      <c r="K128" s="324"/>
    </row>
    <row r="129" spans="1:11" ht="14.4">
      <c r="A129" s="324"/>
      <c r="B129" s="386"/>
      <c r="C129" s="387"/>
      <c r="D129" s="388"/>
      <c r="E129" s="388"/>
      <c r="F129" s="388"/>
      <c r="G129" s="388"/>
      <c r="H129" s="388"/>
      <c r="I129" s="385"/>
      <c r="J129" s="385"/>
      <c r="K129" s="324"/>
    </row>
    <row r="130" spans="1:11" ht="14.4">
      <c r="A130" s="324"/>
      <c r="B130" s="389"/>
      <c r="C130" s="390"/>
      <c r="D130" s="391"/>
      <c r="E130" s="391"/>
      <c r="F130" s="391"/>
      <c r="G130" s="391"/>
      <c r="H130" s="391"/>
      <c r="I130" s="381"/>
      <c r="J130" s="381"/>
      <c r="K130" s="324"/>
    </row>
    <row r="131" spans="1:11" ht="14.4">
      <c r="A131" s="324"/>
      <c r="B131" s="386"/>
      <c r="C131" s="387"/>
      <c r="D131" s="388"/>
      <c r="E131" s="388"/>
      <c r="F131" s="388"/>
      <c r="G131" s="388"/>
      <c r="H131" s="388"/>
      <c r="I131" s="385"/>
      <c r="J131" s="385"/>
      <c r="K131" s="324"/>
    </row>
    <row r="132" spans="1:11" ht="14.4">
      <c r="A132" s="324"/>
      <c r="B132" s="389"/>
      <c r="C132" s="390"/>
      <c r="D132" s="391"/>
      <c r="E132" s="391"/>
      <c r="F132" s="391"/>
      <c r="G132" s="391"/>
      <c r="H132" s="391"/>
      <c r="I132" s="381"/>
      <c r="J132" s="381"/>
      <c r="K132" s="324"/>
    </row>
    <row r="133" spans="1:11" ht="14.4">
      <c r="A133" s="324"/>
      <c r="B133" s="386"/>
      <c r="C133" s="387"/>
      <c r="D133" s="388"/>
      <c r="E133" s="388"/>
      <c r="F133" s="388"/>
      <c r="G133" s="388"/>
      <c r="H133" s="388"/>
      <c r="I133" s="385"/>
      <c r="J133" s="385"/>
      <c r="K133" s="324"/>
    </row>
    <row r="134" spans="1:11" ht="14.4">
      <c r="A134" s="324"/>
      <c r="B134" s="389"/>
      <c r="C134" s="390"/>
      <c r="D134" s="391"/>
      <c r="E134" s="391"/>
      <c r="F134" s="391"/>
      <c r="G134" s="391"/>
      <c r="H134" s="391"/>
      <c r="I134" s="381"/>
      <c r="J134" s="381"/>
      <c r="K134" s="324"/>
    </row>
    <row r="135" spans="1:11" ht="14.4">
      <c r="A135" s="324"/>
      <c r="B135" s="386"/>
      <c r="C135" s="387"/>
      <c r="D135" s="388"/>
      <c r="E135" s="388"/>
      <c r="F135" s="388"/>
      <c r="G135" s="388"/>
      <c r="H135" s="388"/>
      <c r="I135" s="385"/>
      <c r="J135" s="385"/>
      <c r="K135" s="324"/>
    </row>
    <row r="136" spans="1:11" ht="14.4">
      <c r="A136" s="324"/>
      <c r="B136" s="389"/>
      <c r="C136" s="390"/>
      <c r="D136" s="391"/>
      <c r="E136" s="391"/>
      <c r="F136" s="391"/>
      <c r="G136" s="391"/>
      <c r="H136" s="391"/>
      <c r="I136" s="381"/>
      <c r="J136" s="381"/>
      <c r="K136" s="324"/>
    </row>
    <row r="137" spans="1:11" ht="14.4">
      <c r="A137" s="324"/>
      <c r="B137" s="386"/>
      <c r="C137" s="387"/>
      <c r="D137" s="388"/>
      <c r="E137" s="388"/>
      <c r="F137" s="388"/>
      <c r="G137" s="388"/>
      <c r="H137" s="388"/>
      <c r="I137" s="385"/>
      <c r="J137" s="385"/>
      <c r="K137" s="324"/>
    </row>
    <row r="138" spans="1:11" ht="14.4">
      <c r="A138" s="324"/>
      <c r="B138" s="389"/>
      <c r="C138" s="390"/>
      <c r="D138" s="391"/>
      <c r="E138" s="391"/>
      <c r="F138" s="391"/>
      <c r="G138" s="391"/>
      <c r="H138" s="391"/>
      <c r="I138" s="381"/>
      <c r="J138" s="381"/>
      <c r="K138" s="324"/>
    </row>
    <row r="139" spans="1:11" ht="14.4">
      <c r="A139" s="324"/>
      <c r="B139" s="386"/>
      <c r="C139" s="387"/>
      <c r="D139" s="388"/>
      <c r="E139" s="388"/>
      <c r="F139" s="388"/>
      <c r="G139" s="388"/>
      <c r="H139" s="388"/>
      <c r="I139" s="385"/>
      <c r="J139" s="385"/>
      <c r="K139" s="324"/>
    </row>
    <row r="140" spans="1:11" ht="14.4">
      <c r="A140" s="324"/>
      <c r="B140" s="389"/>
      <c r="C140" s="390"/>
      <c r="D140" s="391"/>
      <c r="E140" s="391"/>
      <c r="F140" s="391"/>
      <c r="G140" s="391"/>
      <c r="H140" s="391"/>
      <c r="I140" s="381"/>
      <c r="J140" s="381"/>
      <c r="K140" s="324"/>
    </row>
    <row r="141" spans="1:11" ht="14.4">
      <c r="A141" s="324"/>
      <c r="B141" s="386"/>
      <c r="C141" s="387"/>
      <c r="D141" s="388"/>
      <c r="E141" s="388"/>
      <c r="F141" s="388"/>
      <c r="G141" s="388"/>
      <c r="H141" s="388"/>
      <c r="I141" s="385"/>
      <c r="J141" s="385"/>
      <c r="K141" s="324"/>
    </row>
    <row r="142" spans="1:11" ht="14.4">
      <c r="A142" s="324"/>
      <c r="B142" s="389"/>
      <c r="C142" s="390"/>
      <c r="D142" s="391"/>
      <c r="E142" s="391"/>
      <c r="F142" s="391"/>
      <c r="G142" s="391"/>
      <c r="H142" s="391"/>
      <c r="I142" s="381"/>
      <c r="J142" s="381"/>
      <c r="K142" s="324"/>
    </row>
    <row r="143" spans="1:11" ht="14.4">
      <c r="A143" s="324"/>
      <c r="B143" s="386"/>
      <c r="C143" s="387"/>
      <c r="D143" s="388"/>
      <c r="E143" s="388"/>
      <c r="F143" s="388"/>
      <c r="G143" s="388"/>
      <c r="H143" s="388"/>
      <c r="I143" s="385"/>
      <c r="J143" s="385"/>
      <c r="K143" s="324"/>
    </row>
    <row r="144" spans="1:11" ht="14.4">
      <c r="A144" s="324"/>
      <c r="B144" s="389"/>
      <c r="C144" s="390"/>
      <c r="D144" s="391"/>
      <c r="E144" s="391"/>
      <c r="F144" s="391"/>
      <c r="G144" s="391"/>
      <c r="H144" s="391"/>
      <c r="I144" s="381"/>
      <c r="J144" s="381"/>
      <c r="K144" s="324"/>
    </row>
    <row r="145" spans="1:11" ht="14.4">
      <c r="A145" s="324"/>
      <c r="B145" s="386"/>
      <c r="C145" s="387"/>
      <c r="D145" s="388"/>
      <c r="E145" s="388"/>
      <c r="F145" s="388"/>
      <c r="G145" s="388"/>
      <c r="H145" s="388"/>
      <c r="I145" s="385"/>
      <c r="J145" s="385"/>
      <c r="K145" s="324"/>
    </row>
    <row r="146" spans="1:11" ht="14.4">
      <c r="A146" s="324"/>
      <c r="B146" s="389"/>
      <c r="C146" s="390"/>
      <c r="D146" s="391"/>
      <c r="E146" s="391"/>
      <c r="F146" s="391"/>
      <c r="G146" s="391"/>
      <c r="H146" s="391"/>
      <c r="I146" s="381"/>
      <c r="J146" s="381"/>
      <c r="K146" s="324"/>
    </row>
    <row r="147" spans="1:11" ht="14.4">
      <c r="A147" s="324"/>
      <c r="B147" s="386"/>
      <c r="C147" s="387"/>
      <c r="D147" s="388"/>
      <c r="E147" s="388"/>
      <c r="F147" s="388"/>
      <c r="G147" s="388"/>
      <c r="H147" s="388"/>
      <c r="I147" s="385"/>
      <c r="J147" s="385"/>
      <c r="K147" s="324"/>
    </row>
    <row r="148" spans="1:11" ht="14.4">
      <c r="A148" s="324"/>
      <c r="B148" s="389"/>
      <c r="C148" s="390"/>
      <c r="D148" s="391"/>
      <c r="E148" s="391"/>
      <c r="F148" s="391"/>
      <c r="G148" s="391"/>
      <c r="H148" s="391"/>
      <c r="I148" s="381"/>
      <c r="J148" s="381"/>
      <c r="K148" s="324"/>
    </row>
    <row r="149" spans="1:11" ht="14.4">
      <c r="A149" s="324"/>
      <c r="B149" s="386"/>
      <c r="C149" s="387"/>
      <c r="D149" s="388"/>
      <c r="E149" s="388"/>
      <c r="F149" s="388"/>
      <c r="G149" s="388"/>
      <c r="H149" s="388"/>
      <c r="I149" s="385"/>
      <c r="J149" s="385"/>
      <c r="K149" s="324"/>
    </row>
    <row r="150" spans="1:11" ht="14.4">
      <c r="A150" s="324"/>
      <c r="B150" s="389"/>
      <c r="C150" s="390"/>
      <c r="D150" s="391"/>
      <c r="E150" s="391"/>
      <c r="F150" s="391"/>
      <c r="G150" s="391"/>
      <c r="H150" s="391"/>
      <c r="I150" s="381"/>
      <c r="J150" s="381"/>
      <c r="K150" s="324"/>
    </row>
    <row r="151" spans="1:11" ht="14.4">
      <c r="A151" s="324"/>
      <c r="B151" s="386"/>
      <c r="C151" s="387"/>
      <c r="D151" s="388"/>
      <c r="E151" s="388"/>
      <c r="F151" s="388"/>
      <c r="G151" s="388"/>
      <c r="H151" s="388"/>
      <c r="I151" s="385"/>
      <c r="J151" s="385"/>
      <c r="K151" s="324"/>
    </row>
    <row r="152" spans="1:11" ht="14.4">
      <c r="A152" s="324"/>
      <c r="B152" s="389"/>
      <c r="C152" s="390"/>
      <c r="D152" s="391"/>
      <c r="E152" s="391"/>
      <c r="F152" s="391"/>
      <c r="G152" s="391"/>
      <c r="H152" s="391"/>
      <c r="I152" s="381"/>
      <c r="J152" s="381"/>
      <c r="K152" s="324"/>
    </row>
    <row r="153" spans="1:11" ht="14.4">
      <c r="A153" s="324"/>
      <c r="B153" s="386"/>
      <c r="C153" s="387"/>
      <c r="D153" s="388"/>
      <c r="E153" s="388"/>
      <c r="F153" s="388"/>
      <c r="G153" s="388"/>
      <c r="H153" s="388"/>
      <c r="I153" s="385"/>
      <c r="J153" s="385"/>
      <c r="K153" s="324"/>
    </row>
    <row r="154" spans="1:11" ht="14.4">
      <c r="A154" s="324"/>
      <c r="B154" s="389"/>
      <c r="C154" s="390"/>
      <c r="D154" s="391"/>
      <c r="E154" s="391"/>
      <c r="F154" s="391"/>
      <c r="G154" s="391"/>
      <c r="H154" s="391"/>
      <c r="I154" s="381"/>
      <c r="J154" s="381"/>
      <c r="K154" s="324"/>
    </row>
    <row r="155" spans="1:11" ht="14.4">
      <c r="A155" s="324"/>
      <c r="B155" s="386"/>
      <c r="C155" s="387"/>
      <c r="D155" s="388"/>
      <c r="E155" s="388"/>
      <c r="F155" s="388"/>
      <c r="G155" s="388"/>
      <c r="H155" s="388"/>
      <c r="I155" s="385"/>
      <c r="J155" s="385"/>
      <c r="K155" s="324"/>
    </row>
    <row r="156" spans="1:11" ht="14.4">
      <c r="A156" s="324"/>
      <c r="B156" s="389"/>
      <c r="C156" s="390"/>
      <c r="D156" s="391"/>
      <c r="E156" s="391"/>
      <c r="F156" s="391"/>
      <c r="G156" s="391"/>
      <c r="H156" s="391"/>
      <c r="I156" s="381"/>
      <c r="J156" s="381"/>
      <c r="K156" s="324"/>
    </row>
    <row r="157" spans="1:11" ht="14.4">
      <c r="A157" s="324"/>
      <c r="B157" s="386"/>
      <c r="C157" s="387"/>
      <c r="D157" s="388"/>
      <c r="E157" s="388"/>
      <c r="F157" s="388"/>
      <c r="G157" s="388"/>
      <c r="H157" s="388"/>
      <c r="I157" s="385"/>
      <c r="J157" s="385"/>
      <c r="K157" s="324"/>
    </row>
    <row r="158" spans="1:11" ht="14.4">
      <c r="A158" s="324"/>
      <c r="B158" s="389"/>
      <c r="C158" s="390"/>
      <c r="D158" s="391"/>
      <c r="E158" s="391"/>
      <c r="F158" s="391"/>
      <c r="G158" s="391"/>
      <c r="H158" s="391"/>
      <c r="I158" s="381"/>
      <c r="J158" s="381"/>
      <c r="K158" s="324"/>
    </row>
    <row r="159" spans="1:11" ht="14.4">
      <c r="A159" s="324"/>
      <c r="B159" s="386"/>
      <c r="C159" s="387"/>
      <c r="D159" s="388"/>
      <c r="E159" s="388"/>
      <c r="F159" s="388"/>
      <c r="G159" s="388"/>
      <c r="H159" s="388"/>
      <c r="I159" s="385"/>
      <c r="J159" s="385"/>
      <c r="K159" s="324"/>
    </row>
    <row r="160" spans="1:11" ht="14.4">
      <c r="A160" s="324"/>
      <c r="B160" s="389"/>
      <c r="C160" s="390"/>
      <c r="D160" s="391"/>
      <c r="E160" s="391"/>
      <c r="F160" s="391"/>
      <c r="G160" s="391"/>
      <c r="H160" s="391"/>
      <c r="I160" s="381"/>
      <c r="J160" s="381"/>
      <c r="K160" s="324"/>
    </row>
    <row r="161" spans="1:11" ht="14.4">
      <c r="A161" s="324"/>
      <c r="B161" s="386"/>
      <c r="C161" s="387"/>
      <c r="D161" s="388"/>
      <c r="E161" s="388"/>
      <c r="F161" s="388"/>
      <c r="G161" s="388"/>
      <c r="H161" s="388"/>
      <c r="I161" s="385"/>
      <c r="J161" s="385"/>
      <c r="K161" s="324"/>
    </row>
    <row r="162" spans="1:11" ht="14.4">
      <c r="A162" s="324"/>
      <c r="B162" s="389"/>
      <c r="C162" s="390"/>
      <c r="D162" s="391"/>
      <c r="E162" s="391"/>
      <c r="F162" s="391"/>
      <c r="G162" s="391"/>
      <c r="H162" s="391"/>
      <c r="I162" s="381"/>
      <c r="J162" s="381"/>
      <c r="K162" s="324"/>
    </row>
    <row r="163" spans="1:11" ht="14.4">
      <c r="A163" s="324"/>
      <c r="B163" s="386"/>
      <c r="C163" s="387"/>
      <c r="D163" s="388"/>
      <c r="E163" s="388"/>
      <c r="F163" s="388"/>
      <c r="G163" s="388"/>
      <c r="H163" s="388"/>
      <c r="I163" s="385"/>
      <c r="J163" s="385"/>
      <c r="K163" s="324"/>
    </row>
    <row r="164" spans="1:11" ht="14.4">
      <c r="A164" s="324"/>
      <c r="B164" s="389"/>
      <c r="C164" s="390"/>
      <c r="D164" s="391"/>
      <c r="E164" s="391"/>
      <c r="F164" s="391"/>
      <c r="G164" s="391"/>
      <c r="H164" s="391"/>
      <c r="I164" s="381"/>
      <c r="J164" s="381"/>
      <c r="K164" s="324"/>
    </row>
    <row r="165" spans="1:11" ht="14.4">
      <c r="A165" s="324"/>
      <c r="B165" s="386"/>
      <c r="C165" s="387"/>
      <c r="D165" s="388"/>
      <c r="E165" s="388"/>
      <c r="F165" s="388"/>
      <c r="G165" s="388"/>
      <c r="H165" s="388"/>
      <c r="I165" s="385"/>
      <c r="J165" s="385"/>
      <c r="K165" s="324"/>
    </row>
    <row r="166" spans="1:11" ht="14.4">
      <c r="A166" s="324"/>
      <c r="B166" s="389"/>
      <c r="C166" s="390"/>
      <c r="D166" s="391"/>
      <c r="E166" s="391"/>
      <c r="F166" s="391"/>
      <c r="G166" s="391"/>
      <c r="H166" s="391"/>
      <c r="I166" s="381"/>
      <c r="J166" s="381"/>
      <c r="K166" s="324"/>
    </row>
    <row r="167" spans="1:11" ht="14.4">
      <c r="A167" s="324"/>
      <c r="B167" s="386"/>
      <c r="C167" s="387"/>
      <c r="D167" s="388"/>
      <c r="E167" s="388"/>
      <c r="F167" s="388"/>
      <c r="G167" s="388"/>
      <c r="H167" s="388"/>
      <c r="I167" s="385"/>
      <c r="J167" s="385"/>
      <c r="K167" s="324"/>
    </row>
    <row r="168" spans="1:11" ht="14.4">
      <c r="A168" s="324"/>
      <c r="B168" s="389"/>
      <c r="C168" s="390"/>
      <c r="D168" s="391"/>
      <c r="E168" s="391"/>
      <c r="F168" s="391"/>
      <c r="G168" s="391"/>
      <c r="H168" s="391"/>
      <c r="I168" s="381"/>
      <c r="J168" s="381"/>
      <c r="K168" s="324"/>
    </row>
    <row r="169" spans="1:11" ht="14.4">
      <c r="A169" s="324"/>
      <c r="B169" s="386"/>
      <c r="C169" s="387"/>
      <c r="D169" s="388"/>
      <c r="E169" s="388"/>
      <c r="F169" s="388"/>
      <c r="G169" s="388"/>
      <c r="H169" s="388"/>
      <c r="I169" s="385"/>
      <c r="J169" s="385"/>
      <c r="K169" s="324"/>
    </row>
    <row r="170" spans="1:11" ht="14.4">
      <c r="A170" s="324"/>
      <c r="B170" s="389"/>
      <c r="C170" s="390"/>
      <c r="D170" s="391"/>
      <c r="E170" s="391"/>
      <c r="F170" s="391"/>
      <c r="G170" s="391"/>
      <c r="H170" s="391"/>
      <c r="I170" s="381"/>
      <c r="J170" s="381"/>
      <c r="K170" s="324"/>
    </row>
    <row r="171" spans="1:11" ht="14.4">
      <c r="A171" s="324"/>
      <c r="B171" s="386"/>
      <c r="C171" s="387"/>
      <c r="D171" s="388"/>
      <c r="E171" s="388"/>
      <c r="F171" s="388"/>
      <c r="G171" s="388"/>
      <c r="H171" s="388"/>
      <c r="I171" s="385"/>
      <c r="J171" s="385"/>
      <c r="K171" s="324"/>
    </row>
    <row r="172" spans="1:11" ht="14.4">
      <c r="A172" s="324"/>
      <c r="B172" s="389"/>
      <c r="C172" s="390"/>
      <c r="D172" s="391"/>
      <c r="E172" s="391"/>
      <c r="F172" s="391"/>
      <c r="G172" s="391"/>
      <c r="H172" s="391"/>
      <c r="I172" s="381"/>
      <c r="J172" s="381"/>
      <c r="K172" s="324"/>
    </row>
    <row r="173" spans="1:11" ht="14.4">
      <c r="A173" s="324"/>
      <c r="B173" s="386"/>
      <c r="C173" s="387"/>
      <c r="D173" s="388"/>
      <c r="E173" s="388"/>
      <c r="F173" s="388"/>
      <c r="G173" s="388"/>
      <c r="H173" s="388"/>
      <c r="I173" s="385"/>
      <c r="J173" s="385"/>
      <c r="K173" s="324"/>
    </row>
    <row r="174" spans="1:11" ht="14.4">
      <c r="A174" s="324"/>
      <c r="B174" s="389"/>
      <c r="C174" s="390"/>
      <c r="D174" s="391"/>
      <c r="E174" s="391"/>
      <c r="F174" s="391"/>
      <c r="G174" s="391"/>
      <c r="H174" s="391"/>
      <c r="I174" s="381"/>
      <c r="J174" s="381"/>
      <c r="K174" s="324"/>
    </row>
    <row r="175" spans="1:11" ht="14.4">
      <c r="A175" s="324"/>
      <c r="B175" s="386"/>
      <c r="C175" s="387"/>
      <c r="D175" s="388"/>
      <c r="E175" s="388"/>
      <c r="F175" s="388"/>
      <c r="G175" s="388"/>
      <c r="H175" s="388"/>
      <c r="I175" s="385"/>
      <c r="J175" s="385"/>
      <c r="K175" s="324"/>
    </row>
    <row r="176" spans="1:11" ht="14.4">
      <c r="A176" s="324"/>
      <c r="B176" s="389"/>
      <c r="C176" s="390"/>
      <c r="D176" s="391"/>
      <c r="E176" s="391"/>
      <c r="F176" s="391"/>
      <c r="G176" s="391"/>
      <c r="H176" s="391"/>
      <c r="I176" s="381"/>
      <c r="J176" s="381"/>
      <c r="K176" s="324"/>
    </row>
    <row r="177" spans="1:11" ht="14.4">
      <c r="A177" s="324"/>
      <c r="B177" s="386"/>
      <c r="C177" s="387"/>
      <c r="D177" s="388"/>
      <c r="E177" s="388"/>
      <c r="F177" s="388"/>
      <c r="G177" s="388"/>
      <c r="H177" s="388"/>
      <c r="I177" s="385"/>
      <c r="J177" s="385"/>
      <c r="K177" s="324"/>
    </row>
    <row r="178" spans="1:11" ht="14.4">
      <c r="A178" s="324"/>
      <c r="B178" s="389"/>
      <c r="C178" s="390"/>
      <c r="D178" s="391"/>
      <c r="E178" s="391"/>
      <c r="F178" s="391"/>
      <c r="G178" s="391"/>
      <c r="H178" s="391"/>
      <c r="I178" s="381"/>
      <c r="J178" s="381"/>
      <c r="K178" s="324"/>
    </row>
    <row r="179" spans="1:11" ht="14.4">
      <c r="A179" s="324"/>
      <c r="B179" s="386"/>
      <c r="C179" s="387"/>
      <c r="D179" s="388"/>
      <c r="E179" s="388"/>
      <c r="F179" s="388"/>
      <c r="G179" s="388"/>
      <c r="H179" s="388"/>
      <c r="I179" s="385"/>
      <c r="J179" s="385"/>
      <c r="K179" s="324"/>
    </row>
    <row r="180" spans="1:11" ht="14.4">
      <c r="A180" s="324"/>
      <c r="B180" s="389"/>
      <c r="C180" s="390"/>
      <c r="D180" s="391"/>
      <c r="E180" s="391"/>
      <c r="F180" s="391"/>
      <c r="G180" s="391"/>
      <c r="H180" s="391"/>
      <c r="I180" s="381"/>
      <c r="J180" s="381"/>
      <c r="K180" s="324"/>
    </row>
    <row r="181" spans="1:11" ht="14.4">
      <c r="A181" s="324"/>
      <c r="B181" s="386"/>
      <c r="C181" s="387"/>
      <c r="D181" s="388"/>
      <c r="E181" s="388"/>
      <c r="F181" s="388"/>
      <c r="G181" s="388"/>
      <c r="H181" s="388"/>
      <c r="I181" s="385"/>
      <c r="J181" s="385"/>
      <c r="K181" s="324"/>
    </row>
    <row r="182" spans="1:11" ht="14.4">
      <c r="A182" s="324"/>
      <c r="B182" s="389"/>
      <c r="C182" s="390"/>
      <c r="D182" s="391"/>
      <c r="E182" s="391"/>
      <c r="F182" s="391"/>
      <c r="G182" s="391"/>
      <c r="H182" s="391"/>
      <c r="I182" s="381"/>
      <c r="J182" s="381"/>
      <c r="K182" s="324"/>
    </row>
    <row r="183" spans="1:11" ht="14.4">
      <c r="A183" s="324"/>
      <c r="B183" s="386"/>
      <c r="C183" s="387"/>
      <c r="D183" s="388"/>
      <c r="E183" s="388"/>
      <c r="F183" s="388"/>
      <c r="G183" s="388"/>
      <c r="H183" s="388"/>
      <c r="I183" s="385"/>
      <c r="J183" s="385"/>
      <c r="K183" s="324"/>
    </row>
    <row r="184" spans="1:11" ht="14.4">
      <c r="A184" s="324"/>
      <c r="B184" s="389"/>
      <c r="C184" s="390"/>
      <c r="D184" s="391"/>
      <c r="E184" s="391"/>
      <c r="F184" s="391"/>
      <c r="G184" s="391"/>
      <c r="H184" s="391"/>
      <c r="I184" s="381"/>
      <c r="J184" s="381"/>
      <c r="K184" s="324"/>
    </row>
    <row r="185" spans="1:11" ht="14.4">
      <c r="A185" s="324"/>
      <c r="B185" s="386"/>
      <c r="C185" s="387"/>
      <c r="D185" s="388"/>
      <c r="E185" s="388"/>
      <c r="F185" s="388"/>
      <c r="G185" s="388"/>
      <c r="H185" s="388"/>
      <c r="I185" s="385"/>
      <c r="J185" s="385"/>
      <c r="K185" s="324"/>
    </row>
    <row r="186" spans="1:11" ht="14.4">
      <c r="A186" s="324"/>
      <c r="B186" s="389"/>
      <c r="C186" s="390"/>
      <c r="D186" s="391"/>
      <c r="E186" s="391"/>
      <c r="F186" s="391"/>
      <c r="G186" s="391"/>
      <c r="H186" s="391"/>
      <c r="I186" s="381"/>
      <c r="J186" s="381"/>
      <c r="K186" s="324"/>
    </row>
    <row r="187" spans="1:11" ht="14.4">
      <c r="A187" s="324"/>
      <c r="B187" s="386"/>
      <c r="C187" s="387"/>
      <c r="D187" s="388"/>
      <c r="E187" s="388"/>
      <c r="F187" s="388"/>
      <c r="G187" s="388"/>
      <c r="H187" s="388"/>
      <c r="I187" s="385"/>
      <c r="J187" s="385"/>
      <c r="K187" s="324"/>
    </row>
    <row r="188" spans="1:11" ht="14.4">
      <c r="A188" s="324"/>
      <c r="B188" s="389"/>
      <c r="C188" s="390"/>
      <c r="D188" s="391"/>
      <c r="E188" s="391"/>
      <c r="F188" s="391"/>
      <c r="G188" s="391"/>
      <c r="H188" s="391"/>
      <c r="I188" s="381"/>
      <c r="J188" s="381"/>
      <c r="K188" s="324"/>
    </row>
    <row r="189" spans="1:11" ht="14.4">
      <c r="A189" s="324"/>
      <c r="B189" s="386"/>
      <c r="C189" s="387"/>
      <c r="D189" s="388"/>
      <c r="E189" s="388"/>
      <c r="F189" s="388"/>
      <c r="G189" s="388"/>
      <c r="H189" s="388"/>
      <c r="I189" s="385"/>
      <c r="J189" s="385"/>
      <c r="K189" s="324"/>
    </row>
    <row r="190" spans="1:11" ht="14.4">
      <c r="A190" s="324"/>
      <c r="B190" s="389"/>
      <c r="C190" s="390"/>
      <c r="D190" s="391"/>
      <c r="E190" s="391"/>
      <c r="F190" s="391"/>
      <c r="G190" s="391"/>
      <c r="H190" s="391"/>
      <c r="I190" s="381"/>
      <c r="J190" s="381"/>
      <c r="K190" s="324"/>
    </row>
    <row r="191" spans="1:11" ht="14.4">
      <c r="A191" s="324"/>
      <c r="B191" s="386"/>
      <c r="C191" s="387"/>
      <c r="D191" s="388"/>
      <c r="E191" s="388"/>
      <c r="F191" s="388"/>
      <c r="G191" s="388"/>
      <c r="H191" s="388"/>
      <c r="I191" s="385"/>
      <c r="J191" s="385"/>
      <c r="K191" s="324"/>
    </row>
    <row r="192" spans="1:11" ht="14.4">
      <c r="A192" s="324"/>
      <c r="B192" s="389"/>
      <c r="C192" s="390"/>
      <c r="D192" s="391"/>
      <c r="E192" s="391"/>
      <c r="F192" s="391"/>
      <c r="G192" s="391"/>
      <c r="H192" s="391"/>
      <c r="I192" s="381"/>
      <c r="J192" s="381"/>
      <c r="K192" s="324"/>
    </row>
    <row r="193" spans="1:11" ht="14.4">
      <c r="A193" s="324"/>
      <c r="B193" s="386"/>
      <c r="C193" s="387"/>
      <c r="D193" s="388"/>
      <c r="E193" s="388"/>
      <c r="F193" s="388"/>
      <c r="G193" s="388"/>
      <c r="H193" s="388"/>
      <c r="I193" s="385"/>
      <c r="J193" s="385"/>
      <c r="K193" s="324"/>
    </row>
    <row r="194" spans="1:11" ht="14.4">
      <c r="A194" s="324"/>
      <c r="B194" s="389"/>
      <c r="C194" s="390"/>
      <c r="D194" s="391"/>
      <c r="E194" s="391"/>
      <c r="F194" s="391"/>
      <c r="G194" s="391"/>
      <c r="H194" s="391"/>
      <c r="I194" s="381"/>
      <c r="J194" s="381"/>
      <c r="K194" s="324"/>
    </row>
    <row r="195" spans="1:11" ht="14.4">
      <c r="A195" s="324"/>
      <c r="B195" s="386"/>
      <c r="C195" s="387"/>
      <c r="D195" s="388"/>
      <c r="E195" s="388"/>
      <c r="F195" s="388"/>
      <c r="G195" s="388"/>
      <c r="H195" s="388"/>
      <c r="I195" s="385"/>
      <c r="J195" s="385"/>
      <c r="K195" s="324"/>
    </row>
    <row r="196" spans="1:11" ht="14.4">
      <c r="A196" s="324"/>
      <c r="B196" s="389"/>
      <c r="C196" s="390"/>
      <c r="D196" s="391"/>
      <c r="E196" s="391"/>
      <c r="F196" s="391"/>
      <c r="G196" s="391"/>
      <c r="H196" s="391"/>
      <c r="I196" s="381"/>
      <c r="J196" s="381"/>
      <c r="K196" s="324"/>
    </row>
    <row r="197" spans="1:11" ht="14.4">
      <c r="A197" s="324"/>
      <c r="B197" s="386"/>
      <c r="C197" s="387"/>
      <c r="D197" s="388"/>
      <c r="E197" s="388"/>
      <c r="F197" s="388"/>
      <c r="G197" s="388"/>
      <c r="H197" s="388"/>
      <c r="I197" s="385"/>
      <c r="J197" s="385"/>
      <c r="K197" s="324"/>
    </row>
    <row r="198" spans="1:11" ht="14.4">
      <c r="A198" s="324"/>
      <c r="B198" s="389"/>
      <c r="C198" s="390"/>
      <c r="D198" s="391"/>
      <c r="E198" s="391"/>
      <c r="F198" s="391"/>
      <c r="G198" s="391"/>
      <c r="H198" s="391"/>
      <c r="I198" s="381"/>
      <c r="J198" s="381"/>
      <c r="K198" s="324"/>
    </row>
    <row r="199" spans="1:11" ht="14.4">
      <c r="A199" s="324"/>
      <c r="B199" s="386"/>
      <c r="C199" s="387"/>
      <c r="D199" s="388"/>
      <c r="E199" s="388"/>
      <c r="F199" s="388"/>
      <c r="G199" s="388"/>
      <c r="H199" s="388"/>
      <c r="I199" s="385"/>
      <c r="J199" s="385"/>
      <c r="K199" s="324"/>
    </row>
  </sheetData>
  <autoFilter ref="B3:J105" xr:uid="{00000000-0009-0000-0000-000007000000}"/>
  <mergeCells count="1">
    <mergeCell ref="B2:J2"/>
  </mergeCells>
  <dataValidations count="1">
    <dataValidation type="list" allowBlank="1" sqref="C4:C199" xr:uid="{00000000-0002-0000-0700-000000000000}">
      <formula1>"ENTRADA,SAÍDA"</formula1>
    </dataValidation>
  </dataValidations>
  <hyperlinks>
    <hyperlink ref="H76" r:id="rId1" xr:uid="{00000000-0004-0000-0700-000000000000}"/>
    <hyperlink ref="H77" r:id="rId2" xr:uid="{00000000-0004-0000-0700-000001000000}"/>
    <hyperlink ref="H78" r:id="rId3" xr:uid="{00000000-0004-0000-0700-000002000000}"/>
    <hyperlink ref="H79" r:id="rId4" xr:uid="{00000000-0004-0000-0700-000003000000}"/>
    <hyperlink ref="H80" r:id="rId5" xr:uid="{00000000-0004-0000-0700-000004000000}"/>
    <hyperlink ref="H81" r:id="rId6" xr:uid="{00000000-0004-0000-0700-000005000000}"/>
    <hyperlink ref="H82" r:id="rId7" xr:uid="{00000000-0004-0000-0700-000006000000}"/>
    <hyperlink ref="H83" r:id="rId8" xr:uid="{00000000-0004-0000-0700-000007000000}"/>
    <hyperlink ref="H88" r:id="rId9" xr:uid="{00000000-0004-0000-0700-000008000000}"/>
    <hyperlink ref="H97" r:id="rId10" xr:uid="{00000000-0004-0000-0700-000009000000}"/>
    <hyperlink ref="H98" r:id="rId11" xr:uid="{00000000-0004-0000-0700-00000A000000}"/>
    <hyperlink ref="H99" r:id="rId12" xr:uid="{00000000-0004-0000-0700-00000B000000}"/>
    <hyperlink ref="H100" r:id="rId13" xr:uid="{00000000-0004-0000-0700-00000C000000}"/>
    <hyperlink ref="H101" r:id="rId14" xr:uid="{00000000-0004-0000-0700-00000D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1000000}">
          <x14:formula1>
            <xm:f>'ESTOQUE-GERAL'!$A$2:$A$8</xm:f>
          </x14:formula1>
          <xm:sqref>D4:D199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  <outlinePr summaryBelow="0" summaryRight="0"/>
    <pageSetUpPr fitToPage="1"/>
  </sheetPr>
  <dimension ref="A1:K99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2.5546875" defaultRowHeight="15.75" customHeight="1"/>
  <cols>
    <col min="1" max="1" width="3.33203125" customWidth="1"/>
    <col min="2" max="2" width="12" customWidth="1"/>
    <col min="3" max="3" width="14.33203125" customWidth="1"/>
    <col min="4" max="4" width="38" customWidth="1"/>
    <col min="5" max="5" width="14.33203125" customWidth="1"/>
    <col min="6" max="6" width="20.88671875" customWidth="1"/>
    <col min="7" max="7" width="11.44140625" customWidth="1"/>
    <col min="8" max="8" width="13.44140625" customWidth="1"/>
    <col min="9" max="9" width="18" customWidth="1"/>
    <col min="10" max="10" width="38.109375" customWidth="1"/>
    <col min="11" max="11" width="3.33203125" customWidth="1"/>
  </cols>
  <sheetData>
    <row r="1" spans="1:11">
      <c r="A1" s="372"/>
      <c r="B1" s="373"/>
      <c r="D1" s="373"/>
      <c r="E1" s="373"/>
      <c r="F1" s="373"/>
      <c r="G1" s="373"/>
      <c r="H1" s="373"/>
      <c r="I1" s="373"/>
      <c r="J1" s="373"/>
      <c r="K1" s="372"/>
    </row>
    <row r="2" spans="1:11">
      <c r="A2" s="372"/>
      <c r="B2" s="551" t="s">
        <v>1451</v>
      </c>
      <c r="C2" s="552"/>
      <c r="D2" s="552"/>
      <c r="E2" s="552"/>
      <c r="F2" s="552"/>
      <c r="G2" s="552"/>
      <c r="H2" s="552"/>
      <c r="I2" s="552"/>
      <c r="J2" s="553"/>
      <c r="K2" s="372"/>
    </row>
    <row r="3" spans="1:11">
      <c r="A3" s="372"/>
      <c r="B3" s="374" t="s">
        <v>1221</v>
      </c>
      <c r="C3" s="375" t="s">
        <v>1222</v>
      </c>
      <c r="D3" s="374" t="s">
        <v>1223</v>
      </c>
      <c r="E3" s="374" t="s">
        <v>1224</v>
      </c>
      <c r="F3" s="376" t="s">
        <v>1225</v>
      </c>
      <c r="G3" s="376" t="s">
        <v>1328</v>
      </c>
      <c r="H3" s="374" t="s">
        <v>1157</v>
      </c>
      <c r="I3" s="374" t="s">
        <v>1227</v>
      </c>
      <c r="J3" s="374" t="s">
        <v>1228</v>
      </c>
      <c r="K3" s="372"/>
    </row>
    <row r="4" spans="1:11">
      <c r="A4" s="377"/>
      <c r="B4" s="378"/>
      <c r="C4" s="379" t="s">
        <v>1229</v>
      </c>
      <c r="D4" s="379" t="s">
        <v>1452</v>
      </c>
      <c r="E4" s="415">
        <v>30000</v>
      </c>
      <c r="F4" s="380" t="s">
        <v>1453</v>
      </c>
      <c r="G4" s="380"/>
      <c r="H4" s="379"/>
      <c r="I4" s="381" t="s">
        <v>1278</v>
      </c>
      <c r="J4" s="381"/>
      <c r="K4" s="377"/>
    </row>
    <row r="5" spans="1:11">
      <c r="A5" s="377"/>
      <c r="B5" s="382"/>
      <c r="C5" s="383" t="s">
        <v>1229</v>
      </c>
      <c r="D5" s="383" t="s">
        <v>1454</v>
      </c>
      <c r="E5" s="416">
        <v>8481</v>
      </c>
      <c r="F5" s="384"/>
      <c r="G5" s="384"/>
      <c r="H5" s="383"/>
      <c r="I5" s="385" t="s">
        <v>1278</v>
      </c>
      <c r="J5" s="385"/>
      <c r="K5" s="377"/>
    </row>
    <row r="6" spans="1:11">
      <c r="A6" s="377"/>
      <c r="B6" s="378"/>
      <c r="C6" s="379" t="s">
        <v>1229</v>
      </c>
      <c r="D6" s="379" t="s">
        <v>405</v>
      </c>
      <c r="E6" s="415">
        <v>3721</v>
      </c>
      <c r="F6" s="380"/>
      <c r="G6" s="380"/>
      <c r="H6" s="379"/>
      <c r="I6" s="381" t="s">
        <v>1278</v>
      </c>
      <c r="J6" s="381"/>
      <c r="K6" s="377"/>
    </row>
    <row r="7" spans="1:11">
      <c r="A7" s="377"/>
      <c r="B7" s="382"/>
      <c r="C7" s="383" t="s">
        <v>1229</v>
      </c>
      <c r="D7" s="383" t="s">
        <v>1455</v>
      </c>
      <c r="E7" s="416">
        <v>9784</v>
      </c>
      <c r="F7" s="383"/>
      <c r="G7" s="383"/>
      <c r="H7" s="383"/>
      <c r="I7" s="385" t="s">
        <v>1278</v>
      </c>
      <c r="J7" s="385"/>
      <c r="K7" s="377"/>
    </row>
    <row r="8" spans="1:11">
      <c r="A8" s="377"/>
      <c r="B8" s="378"/>
      <c r="C8" s="379" t="s">
        <v>1229</v>
      </c>
      <c r="D8" s="379" t="s">
        <v>1456</v>
      </c>
      <c r="E8" s="415">
        <v>5188</v>
      </c>
      <c r="F8" s="379"/>
      <c r="G8" s="379"/>
      <c r="H8" s="379"/>
      <c r="I8" s="381" t="s">
        <v>1278</v>
      </c>
      <c r="J8" s="381"/>
      <c r="K8" s="377"/>
    </row>
    <row r="9" spans="1:11">
      <c r="A9" s="377"/>
      <c r="B9" s="386">
        <v>44882</v>
      </c>
      <c r="C9" s="387" t="s">
        <v>1229</v>
      </c>
      <c r="D9" s="388" t="s">
        <v>376</v>
      </c>
      <c r="E9" s="383">
        <v>353</v>
      </c>
      <c r="F9" s="388" t="s">
        <v>1457</v>
      </c>
      <c r="G9" s="388"/>
      <c r="H9" s="400" t="s">
        <v>1458</v>
      </c>
      <c r="I9" s="385" t="s">
        <v>1278</v>
      </c>
      <c r="J9" s="417" t="s">
        <v>1459</v>
      </c>
      <c r="K9" s="377"/>
    </row>
    <row r="10" spans="1:11">
      <c r="A10" s="377"/>
      <c r="B10" s="389">
        <v>44882</v>
      </c>
      <c r="C10" s="390" t="s">
        <v>1229</v>
      </c>
      <c r="D10" s="391" t="s">
        <v>1460</v>
      </c>
      <c r="E10" s="379">
        <v>503</v>
      </c>
      <c r="F10" s="418" t="s">
        <v>1461</v>
      </c>
      <c r="G10" s="391"/>
      <c r="H10" s="419" t="s">
        <v>1462</v>
      </c>
      <c r="I10" s="381" t="s">
        <v>1278</v>
      </c>
      <c r="J10" s="420" t="s">
        <v>1463</v>
      </c>
      <c r="K10" s="377"/>
    </row>
    <row r="11" spans="1:11">
      <c r="A11" s="377"/>
      <c r="B11" s="386">
        <v>44882</v>
      </c>
      <c r="C11" s="387" t="s">
        <v>1229</v>
      </c>
      <c r="D11" s="388" t="s">
        <v>1464</v>
      </c>
      <c r="E11" s="383">
        <v>400</v>
      </c>
      <c r="F11" s="421" t="s">
        <v>1461</v>
      </c>
      <c r="G11" s="388"/>
      <c r="H11" s="422" t="s">
        <v>1462</v>
      </c>
      <c r="I11" s="385" t="s">
        <v>1278</v>
      </c>
      <c r="J11" s="417" t="s">
        <v>1465</v>
      </c>
      <c r="K11" s="377"/>
    </row>
    <row r="12" spans="1:11">
      <c r="A12" s="377"/>
      <c r="B12" s="389">
        <v>44882</v>
      </c>
      <c r="C12" s="390" t="s">
        <v>1229</v>
      </c>
      <c r="D12" s="391" t="s">
        <v>1466</v>
      </c>
      <c r="E12" s="379">
        <v>400</v>
      </c>
      <c r="F12" s="418" t="s">
        <v>1461</v>
      </c>
      <c r="G12" s="391"/>
      <c r="H12" s="419" t="s">
        <v>1462</v>
      </c>
      <c r="I12" s="381" t="s">
        <v>1278</v>
      </c>
      <c r="J12" s="420" t="s">
        <v>1467</v>
      </c>
      <c r="K12" s="377"/>
    </row>
    <row r="13" spans="1:11">
      <c r="A13" s="377"/>
      <c r="B13" s="386">
        <v>44882</v>
      </c>
      <c r="C13" s="387" t="s">
        <v>1229</v>
      </c>
      <c r="D13" s="388" t="s">
        <v>1468</v>
      </c>
      <c r="E13" s="383">
        <v>400</v>
      </c>
      <c r="F13" s="421" t="s">
        <v>1461</v>
      </c>
      <c r="G13" s="388"/>
      <c r="H13" s="422" t="s">
        <v>1462</v>
      </c>
      <c r="I13" s="385" t="s">
        <v>1278</v>
      </c>
      <c r="J13" s="417" t="s">
        <v>1469</v>
      </c>
      <c r="K13" s="377"/>
    </row>
    <row r="14" spans="1:11">
      <c r="A14" s="377"/>
      <c r="B14" s="389">
        <v>44882</v>
      </c>
      <c r="C14" s="390" t="s">
        <v>1229</v>
      </c>
      <c r="D14" s="391" t="s">
        <v>1452</v>
      </c>
      <c r="E14" s="415">
        <v>29897</v>
      </c>
      <c r="F14" s="418" t="s">
        <v>1470</v>
      </c>
      <c r="G14" s="423"/>
      <c r="H14" s="424" t="s">
        <v>1471</v>
      </c>
      <c r="I14" s="381" t="s">
        <v>1278</v>
      </c>
      <c r="J14" s="420" t="s">
        <v>1472</v>
      </c>
      <c r="K14" s="377"/>
    </row>
    <row r="15" spans="1:11">
      <c r="A15" s="377"/>
      <c r="B15" s="386">
        <v>44882</v>
      </c>
      <c r="C15" s="387" t="s">
        <v>1229</v>
      </c>
      <c r="D15" s="388" t="s">
        <v>1473</v>
      </c>
      <c r="E15" s="416">
        <v>10000</v>
      </c>
      <c r="F15" s="421" t="s">
        <v>1470</v>
      </c>
      <c r="G15" s="388"/>
      <c r="H15" s="425" t="s">
        <v>1471</v>
      </c>
      <c r="I15" s="385" t="s">
        <v>1278</v>
      </c>
      <c r="J15" s="417" t="s">
        <v>1474</v>
      </c>
      <c r="K15" s="377"/>
    </row>
    <row r="16" spans="1:11">
      <c r="A16" s="377"/>
      <c r="B16" s="389">
        <v>44882</v>
      </c>
      <c r="C16" s="390" t="s">
        <v>1229</v>
      </c>
      <c r="D16" s="391" t="s">
        <v>1475</v>
      </c>
      <c r="E16" s="415">
        <v>19843</v>
      </c>
      <c r="F16" s="418" t="s">
        <v>1470</v>
      </c>
      <c r="G16" s="391"/>
      <c r="H16" s="424" t="s">
        <v>1471</v>
      </c>
      <c r="I16" s="381" t="s">
        <v>1278</v>
      </c>
      <c r="J16" s="420" t="s">
        <v>1476</v>
      </c>
      <c r="K16" s="377"/>
    </row>
    <row r="17" spans="1:11">
      <c r="A17" s="377"/>
      <c r="B17" s="386">
        <v>44937</v>
      </c>
      <c r="C17" s="387" t="s">
        <v>1229</v>
      </c>
      <c r="D17" s="388" t="s">
        <v>424</v>
      </c>
      <c r="E17" s="416">
        <v>12500</v>
      </c>
      <c r="F17" s="388" t="s">
        <v>1477</v>
      </c>
      <c r="G17" s="388"/>
      <c r="H17" s="425" t="s">
        <v>1471</v>
      </c>
      <c r="I17" s="385" t="s">
        <v>1278</v>
      </c>
      <c r="J17" s="417" t="s">
        <v>1478</v>
      </c>
      <c r="K17" s="377"/>
    </row>
    <row r="18" spans="1:11">
      <c r="A18" s="377"/>
      <c r="B18" s="389">
        <v>44937</v>
      </c>
      <c r="C18" s="390" t="s">
        <v>1229</v>
      </c>
      <c r="D18" s="391"/>
      <c r="E18" s="379"/>
      <c r="F18" s="391"/>
      <c r="G18" s="391"/>
      <c r="H18" s="391"/>
      <c r="I18" s="381"/>
      <c r="J18" s="381"/>
      <c r="K18" s="377"/>
    </row>
    <row r="19" spans="1:11">
      <c r="A19" s="377"/>
      <c r="B19" s="386"/>
      <c r="C19" s="387"/>
      <c r="D19" s="388"/>
      <c r="E19" s="383"/>
      <c r="F19" s="388"/>
      <c r="G19" s="388"/>
      <c r="H19" s="388"/>
      <c r="I19" s="385"/>
      <c r="J19" s="385"/>
      <c r="K19" s="377"/>
    </row>
    <row r="20" spans="1:11">
      <c r="A20" s="377"/>
      <c r="B20" s="389"/>
      <c r="C20" s="390"/>
      <c r="D20" s="391"/>
      <c r="E20" s="379"/>
      <c r="F20" s="391"/>
      <c r="G20" s="391"/>
      <c r="H20" s="391"/>
      <c r="I20" s="381"/>
      <c r="J20" s="381"/>
      <c r="K20" s="377"/>
    </row>
    <row r="21" spans="1:11">
      <c r="A21" s="377"/>
      <c r="B21" s="386"/>
      <c r="C21" s="387"/>
      <c r="D21" s="388"/>
      <c r="E21" s="383"/>
      <c r="F21" s="388"/>
      <c r="G21" s="388"/>
      <c r="H21" s="388"/>
      <c r="I21" s="385"/>
      <c r="J21" s="385"/>
      <c r="K21" s="377"/>
    </row>
    <row r="22" spans="1:11">
      <c r="A22" s="377"/>
      <c r="B22" s="389"/>
      <c r="C22" s="390"/>
      <c r="D22" s="391"/>
      <c r="E22" s="379"/>
      <c r="F22" s="391"/>
      <c r="G22" s="391"/>
      <c r="H22" s="391"/>
      <c r="I22" s="381"/>
      <c r="J22" s="381"/>
      <c r="K22" s="377"/>
    </row>
    <row r="23" spans="1:11">
      <c r="A23" s="377"/>
      <c r="B23" s="386"/>
      <c r="C23" s="387"/>
      <c r="D23" s="388"/>
      <c r="E23" s="383"/>
      <c r="F23" s="388"/>
      <c r="G23" s="388"/>
      <c r="H23" s="388"/>
      <c r="I23" s="385"/>
      <c r="J23" s="385"/>
      <c r="K23" s="377"/>
    </row>
    <row r="24" spans="1:11">
      <c r="A24" s="377"/>
      <c r="B24" s="389"/>
      <c r="C24" s="390"/>
      <c r="D24" s="391"/>
      <c r="E24" s="379"/>
      <c r="F24" s="391"/>
      <c r="G24" s="391"/>
      <c r="H24" s="391"/>
      <c r="I24" s="381"/>
      <c r="J24" s="381"/>
      <c r="K24" s="377"/>
    </row>
    <row r="25" spans="1:11">
      <c r="A25" s="377"/>
      <c r="B25" s="386"/>
      <c r="C25" s="387"/>
      <c r="D25" s="388"/>
      <c r="E25" s="383"/>
      <c r="F25" s="388"/>
      <c r="G25" s="388"/>
      <c r="H25" s="388"/>
      <c r="I25" s="385"/>
      <c r="J25" s="385"/>
      <c r="K25" s="377"/>
    </row>
    <row r="26" spans="1:11">
      <c r="A26" s="377"/>
      <c r="B26" s="389"/>
      <c r="C26" s="390"/>
      <c r="D26" s="391"/>
      <c r="E26" s="379"/>
      <c r="F26" s="391"/>
      <c r="G26" s="391"/>
      <c r="H26" s="391"/>
      <c r="I26" s="381"/>
      <c r="J26" s="381"/>
      <c r="K26" s="377"/>
    </row>
    <row r="27" spans="1:11">
      <c r="A27" s="377"/>
      <c r="B27" s="386"/>
      <c r="C27" s="387"/>
      <c r="D27" s="388"/>
      <c r="E27" s="383"/>
      <c r="F27" s="388"/>
      <c r="G27" s="388"/>
      <c r="H27" s="388"/>
      <c r="I27" s="385"/>
      <c r="J27" s="385"/>
      <c r="K27" s="377"/>
    </row>
    <row r="28" spans="1:11">
      <c r="A28" s="377"/>
      <c r="B28" s="389"/>
      <c r="C28" s="390"/>
      <c r="D28" s="391"/>
      <c r="E28" s="379"/>
      <c r="F28" s="391"/>
      <c r="G28" s="391"/>
      <c r="H28" s="391"/>
      <c r="I28" s="381"/>
      <c r="J28" s="381"/>
      <c r="K28" s="377"/>
    </row>
    <row r="29" spans="1:11">
      <c r="A29" s="324"/>
      <c r="B29" s="386"/>
      <c r="C29" s="387"/>
      <c r="D29" s="388"/>
      <c r="E29" s="383"/>
      <c r="F29" s="388"/>
      <c r="G29" s="388"/>
      <c r="H29" s="388"/>
      <c r="I29" s="385"/>
      <c r="J29" s="385"/>
      <c r="K29" s="324"/>
    </row>
    <row r="30" spans="1:11">
      <c r="A30" s="324"/>
      <c r="B30" s="389"/>
      <c r="C30" s="390"/>
      <c r="D30" s="391"/>
      <c r="E30" s="379"/>
      <c r="F30" s="391"/>
      <c r="G30" s="391"/>
      <c r="H30" s="391"/>
      <c r="I30" s="381"/>
      <c r="J30" s="381"/>
      <c r="K30" s="324"/>
    </row>
    <row r="31" spans="1:11">
      <c r="A31" s="324"/>
      <c r="B31" s="386"/>
      <c r="C31" s="387"/>
      <c r="D31" s="388"/>
      <c r="E31" s="383"/>
      <c r="F31" s="388"/>
      <c r="G31" s="388"/>
      <c r="H31" s="388"/>
      <c r="I31" s="385"/>
      <c r="J31" s="385"/>
      <c r="K31" s="324"/>
    </row>
    <row r="32" spans="1:11">
      <c r="A32" s="324"/>
      <c r="B32" s="389"/>
      <c r="C32" s="390"/>
      <c r="D32" s="391"/>
      <c r="E32" s="379"/>
      <c r="F32" s="391"/>
      <c r="G32" s="391"/>
      <c r="H32" s="391"/>
      <c r="I32" s="381"/>
      <c r="J32" s="381"/>
      <c r="K32" s="324"/>
    </row>
    <row r="33" spans="1:11">
      <c r="A33" s="324"/>
      <c r="B33" s="386"/>
      <c r="C33" s="387"/>
      <c r="D33" s="388"/>
      <c r="E33" s="383"/>
      <c r="F33" s="388"/>
      <c r="G33" s="388"/>
      <c r="H33" s="388"/>
      <c r="I33" s="385"/>
      <c r="J33" s="385"/>
      <c r="K33" s="324"/>
    </row>
    <row r="34" spans="1:11">
      <c r="A34" s="324"/>
      <c r="B34" s="389"/>
      <c r="C34" s="390"/>
      <c r="D34" s="391"/>
      <c r="E34" s="379"/>
      <c r="F34" s="391"/>
      <c r="G34" s="391"/>
      <c r="H34" s="391"/>
      <c r="I34" s="381"/>
      <c r="J34" s="381"/>
      <c r="K34" s="324"/>
    </row>
    <row r="35" spans="1:11">
      <c r="A35" s="324"/>
      <c r="B35" s="386"/>
      <c r="C35" s="387"/>
      <c r="D35" s="388"/>
      <c r="E35" s="383"/>
      <c r="F35" s="388"/>
      <c r="G35" s="388"/>
      <c r="H35" s="388"/>
      <c r="I35" s="385"/>
      <c r="J35" s="385"/>
      <c r="K35" s="324"/>
    </row>
    <row r="36" spans="1:11">
      <c r="A36" s="324"/>
      <c r="B36" s="389"/>
      <c r="C36" s="390"/>
      <c r="D36" s="391"/>
      <c r="E36" s="379"/>
      <c r="F36" s="391"/>
      <c r="G36" s="391"/>
      <c r="H36" s="391"/>
      <c r="I36" s="381"/>
      <c r="J36" s="381"/>
      <c r="K36" s="324"/>
    </row>
    <row r="37" spans="1:11">
      <c r="A37" s="324"/>
      <c r="B37" s="386"/>
      <c r="C37" s="387"/>
      <c r="D37" s="388"/>
      <c r="E37" s="383"/>
      <c r="F37" s="388"/>
      <c r="G37" s="388"/>
      <c r="H37" s="388"/>
      <c r="I37" s="385"/>
      <c r="J37" s="385"/>
      <c r="K37" s="324"/>
    </row>
    <row r="38" spans="1:11">
      <c r="A38" s="324"/>
      <c r="B38" s="389"/>
      <c r="C38" s="390"/>
      <c r="D38" s="391"/>
      <c r="E38" s="379"/>
      <c r="F38" s="391"/>
      <c r="G38" s="391"/>
      <c r="H38" s="391"/>
      <c r="I38" s="381"/>
      <c r="J38" s="381"/>
      <c r="K38" s="324"/>
    </row>
    <row r="39" spans="1:11">
      <c r="A39" s="324"/>
      <c r="B39" s="386"/>
      <c r="C39" s="387"/>
      <c r="D39" s="388"/>
      <c r="E39" s="383"/>
      <c r="F39" s="388"/>
      <c r="G39" s="388"/>
      <c r="H39" s="388"/>
      <c r="I39" s="385"/>
      <c r="J39" s="385"/>
      <c r="K39" s="324"/>
    </row>
    <row r="40" spans="1:11">
      <c r="A40" s="324"/>
      <c r="B40" s="389"/>
      <c r="C40" s="390"/>
      <c r="D40" s="391"/>
      <c r="E40" s="379"/>
      <c r="F40" s="391"/>
      <c r="G40" s="391"/>
      <c r="H40" s="391"/>
      <c r="I40" s="381"/>
      <c r="J40" s="381"/>
      <c r="K40" s="324"/>
    </row>
    <row r="41" spans="1:11">
      <c r="A41" s="324"/>
      <c r="B41" s="386"/>
      <c r="C41" s="387"/>
      <c r="D41" s="388"/>
      <c r="E41" s="383"/>
      <c r="F41" s="388"/>
      <c r="G41" s="388"/>
      <c r="H41" s="388"/>
      <c r="I41" s="385"/>
      <c r="J41" s="385"/>
      <c r="K41" s="324"/>
    </row>
    <row r="42" spans="1:11">
      <c r="A42" s="324"/>
      <c r="B42" s="389"/>
      <c r="C42" s="390"/>
      <c r="D42" s="391"/>
      <c r="E42" s="379"/>
      <c r="F42" s="391"/>
      <c r="G42" s="391"/>
      <c r="H42" s="391"/>
      <c r="I42" s="381"/>
      <c r="J42" s="381"/>
      <c r="K42" s="324"/>
    </row>
    <row r="43" spans="1:11">
      <c r="A43" s="324"/>
      <c r="B43" s="386"/>
      <c r="C43" s="387"/>
      <c r="D43" s="388"/>
      <c r="E43" s="383"/>
      <c r="F43" s="388"/>
      <c r="G43" s="388"/>
      <c r="H43" s="388"/>
      <c r="I43" s="385"/>
      <c r="J43" s="385"/>
      <c r="K43" s="324"/>
    </row>
    <row r="44" spans="1:11">
      <c r="A44" s="324"/>
      <c r="B44" s="389"/>
      <c r="C44" s="390"/>
      <c r="D44" s="391"/>
      <c r="E44" s="379"/>
      <c r="F44" s="391"/>
      <c r="G44" s="391"/>
      <c r="H44" s="391"/>
      <c r="I44" s="381"/>
      <c r="J44" s="381"/>
      <c r="K44" s="324"/>
    </row>
    <row r="45" spans="1:11">
      <c r="A45" s="324"/>
      <c r="B45" s="386"/>
      <c r="C45" s="387"/>
      <c r="D45" s="388"/>
      <c r="E45" s="383"/>
      <c r="F45" s="388"/>
      <c r="G45" s="388"/>
      <c r="H45" s="388"/>
      <c r="I45" s="385"/>
      <c r="J45" s="385"/>
      <c r="K45" s="324"/>
    </row>
    <row r="46" spans="1:11">
      <c r="A46" s="324"/>
      <c r="B46" s="389"/>
      <c r="C46" s="390"/>
      <c r="D46" s="391"/>
      <c r="E46" s="379"/>
      <c r="F46" s="391"/>
      <c r="G46" s="391"/>
      <c r="H46" s="391"/>
      <c r="I46" s="381"/>
      <c r="J46" s="381"/>
      <c r="K46" s="324"/>
    </row>
    <row r="47" spans="1:11">
      <c r="A47" s="324"/>
      <c r="B47" s="386"/>
      <c r="C47" s="387"/>
      <c r="D47" s="388"/>
      <c r="E47" s="383"/>
      <c r="F47" s="388"/>
      <c r="G47" s="388"/>
      <c r="H47" s="388"/>
      <c r="I47" s="385"/>
      <c r="J47" s="385"/>
      <c r="K47" s="324"/>
    </row>
    <row r="48" spans="1:11">
      <c r="A48" s="324"/>
      <c r="B48" s="389"/>
      <c r="C48" s="390"/>
      <c r="D48" s="391"/>
      <c r="E48" s="379"/>
      <c r="F48" s="391"/>
      <c r="G48" s="391"/>
      <c r="H48" s="391"/>
      <c r="I48" s="381"/>
      <c r="J48" s="381"/>
      <c r="K48" s="324"/>
    </row>
    <row r="49" spans="1:11">
      <c r="A49" s="324"/>
      <c r="B49" s="386"/>
      <c r="C49" s="387"/>
      <c r="D49" s="388"/>
      <c r="E49" s="383"/>
      <c r="F49" s="388"/>
      <c r="G49" s="388"/>
      <c r="H49" s="388"/>
      <c r="I49" s="385"/>
      <c r="J49" s="385"/>
      <c r="K49" s="324"/>
    </row>
    <row r="50" spans="1:11">
      <c r="A50" s="324"/>
      <c r="B50" s="389"/>
      <c r="C50" s="390"/>
      <c r="D50" s="391"/>
      <c r="E50" s="379"/>
      <c r="F50" s="391"/>
      <c r="G50" s="391"/>
      <c r="H50" s="391"/>
      <c r="I50" s="381"/>
      <c r="J50" s="381"/>
      <c r="K50" s="324"/>
    </row>
    <row r="51" spans="1:11">
      <c r="A51" s="324"/>
      <c r="B51" s="386"/>
      <c r="C51" s="387"/>
      <c r="D51" s="388"/>
      <c r="E51" s="383"/>
      <c r="F51" s="388"/>
      <c r="G51" s="388"/>
      <c r="H51" s="388"/>
      <c r="I51" s="385"/>
      <c r="J51" s="385"/>
      <c r="K51" s="324"/>
    </row>
    <row r="52" spans="1:11">
      <c r="A52" s="324"/>
      <c r="B52" s="389"/>
      <c r="C52" s="390"/>
      <c r="D52" s="391"/>
      <c r="E52" s="379"/>
      <c r="F52" s="391"/>
      <c r="G52" s="391"/>
      <c r="H52" s="391"/>
      <c r="I52" s="381"/>
      <c r="J52" s="381"/>
      <c r="K52" s="324"/>
    </row>
    <row r="53" spans="1:11">
      <c r="A53" s="324"/>
      <c r="B53" s="386"/>
      <c r="C53" s="387"/>
      <c r="D53" s="388"/>
      <c r="E53" s="383"/>
      <c r="F53" s="388"/>
      <c r="G53" s="388"/>
      <c r="H53" s="388"/>
      <c r="I53" s="385"/>
      <c r="J53" s="385"/>
      <c r="K53" s="324"/>
    </row>
    <row r="54" spans="1:11">
      <c r="A54" s="324"/>
      <c r="B54" s="389"/>
      <c r="C54" s="390"/>
      <c r="D54" s="391"/>
      <c r="E54" s="379"/>
      <c r="F54" s="391"/>
      <c r="G54" s="391"/>
      <c r="H54" s="391"/>
      <c r="I54" s="381"/>
      <c r="J54" s="381"/>
      <c r="K54" s="324"/>
    </row>
    <row r="55" spans="1:11">
      <c r="A55" s="324"/>
      <c r="B55" s="386"/>
      <c r="C55" s="387"/>
      <c r="D55" s="388"/>
      <c r="E55" s="383"/>
      <c r="F55" s="388"/>
      <c r="G55" s="388"/>
      <c r="H55" s="388"/>
      <c r="I55" s="385"/>
      <c r="J55" s="385"/>
      <c r="K55" s="324"/>
    </row>
    <row r="56" spans="1:11">
      <c r="A56" s="324"/>
      <c r="B56" s="389"/>
      <c r="C56" s="390"/>
      <c r="D56" s="391"/>
      <c r="E56" s="379"/>
      <c r="F56" s="391"/>
      <c r="G56" s="391"/>
      <c r="H56" s="391"/>
      <c r="I56" s="381"/>
      <c r="J56" s="381"/>
      <c r="K56" s="324"/>
    </row>
    <row r="57" spans="1:11">
      <c r="A57" s="324"/>
      <c r="B57" s="386"/>
      <c r="C57" s="387"/>
      <c r="D57" s="388"/>
      <c r="E57" s="383"/>
      <c r="F57" s="388"/>
      <c r="G57" s="388"/>
      <c r="H57" s="388"/>
      <c r="I57" s="385"/>
      <c r="J57" s="385"/>
      <c r="K57" s="324"/>
    </row>
    <row r="58" spans="1:11">
      <c r="A58" s="324"/>
      <c r="B58" s="389"/>
      <c r="C58" s="390"/>
      <c r="D58" s="391"/>
      <c r="E58" s="379"/>
      <c r="F58" s="391"/>
      <c r="G58" s="391"/>
      <c r="H58" s="391"/>
      <c r="I58" s="381"/>
      <c r="J58" s="381"/>
      <c r="K58" s="324"/>
    </row>
    <row r="59" spans="1:11">
      <c r="A59" s="324"/>
      <c r="B59" s="386"/>
      <c r="C59" s="387"/>
      <c r="D59" s="388"/>
      <c r="E59" s="383"/>
      <c r="F59" s="388"/>
      <c r="G59" s="388"/>
      <c r="H59" s="388"/>
      <c r="I59" s="385"/>
      <c r="J59" s="385"/>
      <c r="K59" s="324"/>
    </row>
    <row r="60" spans="1:11">
      <c r="A60" s="324"/>
      <c r="B60" s="389"/>
      <c r="C60" s="390"/>
      <c r="D60" s="391"/>
      <c r="E60" s="379"/>
      <c r="F60" s="391"/>
      <c r="G60" s="391"/>
      <c r="H60" s="391"/>
      <c r="I60" s="381"/>
      <c r="J60" s="381"/>
      <c r="K60" s="324"/>
    </row>
    <row r="61" spans="1:11">
      <c r="A61" s="324"/>
      <c r="B61" s="386"/>
      <c r="C61" s="387"/>
      <c r="D61" s="388"/>
      <c r="E61" s="383"/>
      <c r="F61" s="388"/>
      <c r="G61" s="388"/>
      <c r="H61" s="388"/>
      <c r="I61" s="385"/>
      <c r="J61" s="385"/>
      <c r="K61" s="324"/>
    </row>
    <row r="62" spans="1:11">
      <c r="A62" s="324"/>
      <c r="B62" s="389"/>
      <c r="C62" s="390"/>
      <c r="D62" s="391"/>
      <c r="E62" s="379"/>
      <c r="F62" s="391"/>
      <c r="G62" s="391"/>
      <c r="H62" s="391"/>
      <c r="I62" s="381"/>
      <c r="J62" s="381"/>
      <c r="K62" s="324"/>
    </row>
    <row r="63" spans="1:11">
      <c r="A63" s="324"/>
      <c r="B63" s="386"/>
      <c r="C63" s="387"/>
      <c r="D63" s="388"/>
      <c r="E63" s="383"/>
      <c r="F63" s="388"/>
      <c r="G63" s="388"/>
      <c r="H63" s="388"/>
      <c r="I63" s="385"/>
      <c r="J63" s="385"/>
      <c r="K63" s="324"/>
    </row>
    <row r="64" spans="1:11">
      <c r="A64" s="324"/>
      <c r="B64" s="389"/>
      <c r="C64" s="390"/>
      <c r="D64" s="391"/>
      <c r="E64" s="379"/>
      <c r="F64" s="391"/>
      <c r="G64" s="391"/>
      <c r="H64" s="391"/>
      <c r="I64" s="381"/>
      <c r="J64" s="381"/>
      <c r="K64" s="324"/>
    </row>
    <row r="65" spans="1:11">
      <c r="A65" s="324"/>
      <c r="B65" s="387"/>
      <c r="C65" s="387"/>
      <c r="D65" s="388"/>
      <c r="E65" s="383"/>
      <c r="F65" s="388"/>
      <c r="G65" s="388"/>
      <c r="H65" s="388"/>
      <c r="I65" s="385"/>
      <c r="J65" s="385"/>
      <c r="K65" s="324"/>
    </row>
    <row r="66" spans="1:11">
      <c r="A66" s="324"/>
      <c r="B66" s="389"/>
      <c r="C66" s="390"/>
      <c r="D66" s="391"/>
      <c r="E66" s="379"/>
      <c r="F66" s="391"/>
      <c r="G66" s="391"/>
      <c r="H66" s="391"/>
      <c r="I66" s="381"/>
      <c r="J66" s="381"/>
      <c r="K66" s="324"/>
    </row>
    <row r="67" spans="1:11">
      <c r="A67" s="324"/>
      <c r="B67" s="386"/>
      <c r="C67" s="387"/>
      <c r="D67" s="388"/>
      <c r="E67" s="383"/>
      <c r="F67" s="388"/>
      <c r="G67" s="388"/>
      <c r="H67" s="388"/>
      <c r="I67" s="385"/>
      <c r="J67" s="385"/>
      <c r="K67" s="324"/>
    </row>
    <row r="68" spans="1:11">
      <c r="A68" s="324"/>
      <c r="B68" s="389"/>
      <c r="C68" s="390"/>
      <c r="D68" s="391"/>
      <c r="E68" s="379"/>
      <c r="F68" s="391"/>
      <c r="G68" s="391"/>
      <c r="H68" s="391"/>
      <c r="I68" s="396"/>
      <c r="J68" s="381"/>
      <c r="K68" s="324"/>
    </row>
    <row r="69" spans="1:11">
      <c r="A69" s="324"/>
      <c r="B69" s="386"/>
      <c r="C69" s="387"/>
      <c r="D69" s="388"/>
      <c r="E69" s="383"/>
      <c r="F69" s="388"/>
      <c r="G69" s="388"/>
      <c r="H69" s="388"/>
      <c r="I69" s="385"/>
      <c r="J69" s="385"/>
      <c r="K69" s="324"/>
    </row>
    <row r="70" spans="1:11">
      <c r="A70" s="324"/>
      <c r="B70" s="389"/>
      <c r="C70" s="390"/>
      <c r="D70" s="391"/>
      <c r="E70" s="379"/>
      <c r="F70" s="391"/>
      <c r="G70" s="391"/>
      <c r="H70" s="391"/>
      <c r="I70" s="396"/>
      <c r="J70" s="381"/>
      <c r="K70" s="324"/>
    </row>
    <row r="71" spans="1:11">
      <c r="A71" s="324"/>
      <c r="B71" s="386"/>
      <c r="C71" s="387"/>
      <c r="D71" s="388"/>
      <c r="E71" s="383"/>
      <c r="F71" s="388"/>
      <c r="G71" s="388"/>
      <c r="H71" s="388"/>
      <c r="I71" s="385"/>
      <c r="J71" s="385"/>
      <c r="K71" s="324"/>
    </row>
    <row r="72" spans="1:11">
      <c r="A72" s="324"/>
      <c r="B72" s="389"/>
      <c r="C72" s="390"/>
      <c r="D72" s="391"/>
      <c r="E72" s="379"/>
      <c r="F72" s="391"/>
      <c r="G72" s="391"/>
      <c r="H72" s="391"/>
      <c r="I72" s="381"/>
      <c r="J72" s="381"/>
      <c r="K72" s="324"/>
    </row>
    <row r="73" spans="1:11">
      <c r="A73" s="324"/>
      <c r="B73" s="386"/>
      <c r="C73" s="387"/>
      <c r="D73" s="388"/>
      <c r="E73" s="383"/>
      <c r="F73" s="388"/>
      <c r="G73" s="388"/>
      <c r="H73" s="388"/>
      <c r="I73" s="385"/>
      <c r="J73" s="385"/>
      <c r="K73" s="324"/>
    </row>
    <row r="74" spans="1:11">
      <c r="A74" s="324"/>
      <c r="B74" s="389"/>
      <c r="C74" s="390"/>
      <c r="D74" s="391"/>
      <c r="E74" s="379"/>
      <c r="F74" s="391"/>
      <c r="G74" s="391"/>
      <c r="H74" s="391"/>
      <c r="I74" s="381"/>
      <c r="J74" s="381"/>
      <c r="K74" s="324"/>
    </row>
    <row r="75" spans="1:11">
      <c r="A75" s="324"/>
      <c r="B75" s="386"/>
      <c r="C75" s="387"/>
      <c r="D75" s="388"/>
      <c r="E75" s="383"/>
      <c r="F75" s="388"/>
      <c r="G75" s="388"/>
      <c r="H75" s="388"/>
      <c r="I75" s="385"/>
      <c r="J75" s="385"/>
      <c r="K75" s="324"/>
    </row>
    <row r="76" spans="1:11">
      <c r="A76" s="324"/>
      <c r="B76" s="389"/>
      <c r="C76" s="390"/>
      <c r="D76" s="391"/>
      <c r="E76" s="379"/>
      <c r="F76" s="391"/>
      <c r="G76" s="391"/>
      <c r="H76" s="391"/>
      <c r="I76" s="381"/>
      <c r="J76" s="381"/>
      <c r="K76" s="324"/>
    </row>
    <row r="77" spans="1:11">
      <c r="A77" s="324"/>
      <c r="B77" s="386"/>
      <c r="C77" s="387"/>
      <c r="D77" s="388"/>
      <c r="E77" s="383"/>
      <c r="F77" s="388"/>
      <c r="G77" s="388"/>
      <c r="H77" s="388"/>
      <c r="I77" s="385"/>
      <c r="J77" s="385"/>
      <c r="K77" s="324"/>
    </row>
    <row r="78" spans="1:11">
      <c r="A78" s="324"/>
      <c r="B78" s="389"/>
      <c r="C78" s="390"/>
      <c r="D78" s="391"/>
      <c r="E78" s="379"/>
      <c r="F78" s="391"/>
      <c r="G78" s="391"/>
      <c r="H78" s="391"/>
      <c r="I78" s="381"/>
      <c r="J78" s="381"/>
      <c r="K78" s="324"/>
    </row>
    <row r="79" spans="1:11">
      <c r="A79" s="324"/>
      <c r="B79" s="386"/>
      <c r="C79" s="387"/>
      <c r="D79" s="388"/>
      <c r="E79" s="383"/>
      <c r="F79" s="388"/>
      <c r="G79" s="388"/>
      <c r="H79" s="388"/>
      <c r="I79" s="385"/>
      <c r="J79" s="385"/>
      <c r="K79" s="324"/>
    </row>
    <row r="80" spans="1:11">
      <c r="A80" s="324"/>
      <c r="B80" s="389"/>
      <c r="C80" s="390"/>
      <c r="D80" s="391"/>
      <c r="E80" s="379"/>
      <c r="F80" s="391"/>
      <c r="G80" s="391"/>
      <c r="H80" s="391"/>
      <c r="I80" s="381"/>
      <c r="J80" s="381"/>
      <c r="K80" s="324"/>
    </row>
    <row r="81" spans="1:11">
      <c r="A81" s="324"/>
      <c r="B81" s="386"/>
      <c r="C81" s="387"/>
      <c r="D81" s="388"/>
      <c r="E81" s="383"/>
      <c r="F81" s="388"/>
      <c r="G81" s="388"/>
      <c r="H81" s="388"/>
      <c r="I81" s="385"/>
      <c r="J81" s="385"/>
      <c r="K81" s="324"/>
    </row>
    <row r="82" spans="1:11">
      <c r="A82" s="324"/>
      <c r="B82" s="389"/>
      <c r="C82" s="390"/>
      <c r="D82" s="391"/>
      <c r="E82" s="379"/>
      <c r="F82" s="391"/>
      <c r="G82" s="391"/>
      <c r="H82" s="391"/>
      <c r="I82" s="381"/>
      <c r="J82" s="381"/>
      <c r="K82" s="324"/>
    </row>
    <row r="83" spans="1:11">
      <c r="A83" s="324"/>
      <c r="B83" s="386"/>
      <c r="C83" s="387"/>
      <c r="D83" s="388"/>
      <c r="E83" s="383"/>
      <c r="F83" s="388"/>
      <c r="G83" s="388"/>
      <c r="H83" s="388"/>
      <c r="I83" s="385"/>
      <c r="J83" s="385"/>
      <c r="K83" s="324"/>
    </row>
    <row r="84" spans="1:11">
      <c r="A84" s="324"/>
      <c r="B84" s="389"/>
      <c r="C84" s="390"/>
      <c r="D84" s="391"/>
      <c r="E84" s="379"/>
      <c r="F84" s="391"/>
      <c r="G84" s="391"/>
      <c r="H84" s="391"/>
      <c r="I84" s="381"/>
      <c r="J84" s="381"/>
      <c r="K84" s="324"/>
    </row>
    <row r="85" spans="1:11">
      <c r="A85" s="324"/>
      <c r="B85" s="386"/>
      <c r="C85" s="387"/>
      <c r="D85" s="388"/>
      <c r="E85" s="383"/>
      <c r="F85" s="388"/>
      <c r="G85" s="388"/>
      <c r="H85" s="388"/>
      <c r="I85" s="385"/>
      <c r="J85" s="385"/>
      <c r="K85" s="324"/>
    </row>
    <row r="86" spans="1:11">
      <c r="A86" s="324"/>
      <c r="B86" s="389"/>
      <c r="C86" s="390"/>
      <c r="D86" s="391"/>
      <c r="E86" s="379"/>
      <c r="F86" s="391"/>
      <c r="G86" s="391"/>
      <c r="H86" s="391"/>
      <c r="I86" s="381"/>
      <c r="J86" s="381"/>
      <c r="K86" s="324"/>
    </row>
    <row r="87" spans="1:11">
      <c r="A87" s="324"/>
      <c r="B87" s="386"/>
      <c r="C87" s="387"/>
      <c r="D87" s="388"/>
      <c r="E87" s="383"/>
      <c r="F87" s="388"/>
      <c r="G87" s="388"/>
      <c r="H87" s="388"/>
      <c r="I87" s="385"/>
      <c r="J87" s="385"/>
      <c r="K87" s="324"/>
    </row>
    <row r="88" spans="1:11">
      <c r="A88" s="324"/>
      <c r="B88" s="389"/>
      <c r="C88" s="390"/>
      <c r="D88" s="391"/>
      <c r="E88" s="379"/>
      <c r="F88" s="391"/>
      <c r="G88" s="391"/>
      <c r="H88" s="391"/>
      <c r="I88" s="381"/>
      <c r="J88" s="381"/>
      <c r="K88" s="324"/>
    </row>
    <row r="89" spans="1:11">
      <c r="A89" s="324"/>
      <c r="B89" s="386"/>
      <c r="C89" s="387"/>
      <c r="D89" s="388"/>
      <c r="E89" s="383"/>
      <c r="F89" s="388"/>
      <c r="G89" s="388"/>
      <c r="H89" s="388"/>
      <c r="I89" s="385"/>
      <c r="J89" s="385"/>
      <c r="K89" s="324"/>
    </row>
    <row r="90" spans="1:11">
      <c r="A90" s="324"/>
      <c r="B90" s="389"/>
      <c r="C90" s="390"/>
      <c r="D90" s="391"/>
      <c r="E90" s="379"/>
      <c r="F90" s="391"/>
      <c r="G90" s="391"/>
      <c r="H90" s="391"/>
      <c r="I90" s="381"/>
      <c r="J90" s="381"/>
      <c r="K90" s="324"/>
    </row>
    <row r="91" spans="1:11">
      <c r="A91" s="324"/>
      <c r="B91" s="386"/>
      <c r="C91" s="387"/>
      <c r="D91" s="388"/>
      <c r="E91" s="383"/>
      <c r="F91" s="388"/>
      <c r="G91" s="388"/>
      <c r="H91" s="388"/>
      <c r="I91" s="385"/>
      <c r="J91" s="385"/>
      <c r="K91" s="324"/>
    </row>
    <row r="92" spans="1:11">
      <c r="A92" s="324"/>
      <c r="B92" s="389"/>
      <c r="C92" s="390"/>
      <c r="D92" s="391"/>
      <c r="E92" s="379"/>
      <c r="F92" s="391"/>
      <c r="G92" s="391"/>
      <c r="H92" s="391"/>
      <c r="I92" s="381"/>
      <c r="J92" s="381"/>
      <c r="K92" s="324"/>
    </row>
    <row r="93" spans="1:11">
      <c r="A93" s="324"/>
      <c r="B93" s="386"/>
      <c r="C93" s="387"/>
      <c r="D93" s="388"/>
      <c r="E93" s="383"/>
      <c r="F93" s="388"/>
      <c r="G93" s="388"/>
      <c r="H93" s="388"/>
      <c r="I93" s="385"/>
      <c r="J93" s="385"/>
      <c r="K93" s="324"/>
    </row>
    <row r="94" spans="1:11">
      <c r="A94" s="324"/>
      <c r="B94" s="389"/>
      <c r="C94" s="390"/>
      <c r="D94" s="391"/>
      <c r="E94" s="379"/>
      <c r="F94" s="391"/>
      <c r="G94" s="391"/>
      <c r="H94" s="391"/>
      <c r="I94" s="381"/>
      <c r="J94" s="381"/>
      <c r="K94" s="324"/>
    </row>
    <row r="95" spans="1:11">
      <c r="A95" s="324"/>
      <c r="B95" s="386"/>
      <c r="C95" s="387"/>
      <c r="D95" s="388"/>
      <c r="E95" s="383"/>
      <c r="F95" s="388"/>
      <c r="G95" s="388"/>
      <c r="H95" s="388"/>
      <c r="I95" s="385"/>
      <c r="J95" s="385"/>
      <c r="K95" s="324"/>
    </row>
    <row r="96" spans="1:11">
      <c r="A96" s="324"/>
      <c r="B96" s="389"/>
      <c r="C96" s="390"/>
      <c r="D96" s="391"/>
      <c r="E96" s="379"/>
      <c r="F96" s="391"/>
      <c r="G96" s="391"/>
      <c r="H96" s="391"/>
      <c r="I96" s="381"/>
      <c r="J96" s="381"/>
      <c r="K96" s="324"/>
    </row>
    <row r="97" spans="1:11">
      <c r="A97" s="324"/>
      <c r="B97" s="386"/>
      <c r="C97" s="387"/>
      <c r="D97" s="388"/>
      <c r="E97" s="383"/>
      <c r="F97" s="388"/>
      <c r="G97" s="388"/>
      <c r="H97" s="388"/>
      <c r="I97" s="385"/>
      <c r="J97" s="385"/>
      <c r="K97" s="324"/>
    </row>
    <row r="98" spans="1:11">
      <c r="A98" s="324"/>
      <c r="B98" s="389"/>
      <c r="C98" s="390"/>
      <c r="D98" s="391"/>
      <c r="E98" s="379"/>
      <c r="F98" s="391"/>
      <c r="G98" s="391"/>
      <c r="H98" s="391"/>
      <c r="I98" s="381"/>
      <c r="J98" s="381"/>
      <c r="K98" s="324"/>
    </row>
    <row r="99" spans="1:11">
      <c r="A99" s="324"/>
      <c r="B99" s="386"/>
      <c r="C99" s="387"/>
      <c r="D99" s="388"/>
      <c r="E99" s="383"/>
      <c r="F99" s="388"/>
      <c r="G99" s="388"/>
      <c r="H99" s="388"/>
      <c r="I99" s="385"/>
      <c r="J99" s="385"/>
      <c r="K99" s="324"/>
    </row>
  </sheetData>
  <autoFilter ref="B3:J99" xr:uid="{00000000-0009-0000-0000-000008000000}"/>
  <mergeCells count="1">
    <mergeCell ref="B2:J2"/>
  </mergeCells>
  <dataValidations count="1">
    <dataValidation type="list" allowBlank="1" sqref="C4:C99" xr:uid="{00000000-0002-0000-0800-000000000000}">
      <formula1>"ENTRADA,SAÍDA"</formula1>
    </dataValidation>
  </dataValidations>
  <hyperlinks>
    <hyperlink ref="H9" r:id="rId1" xr:uid="{00000000-0004-0000-0800-000000000000}"/>
    <hyperlink ref="H10" r:id="rId2" xr:uid="{00000000-0004-0000-0800-000001000000}"/>
    <hyperlink ref="H11" r:id="rId3" xr:uid="{00000000-0004-0000-0800-000002000000}"/>
    <hyperlink ref="H12" r:id="rId4" xr:uid="{00000000-0004-0000-0800-000003000000}"/>
    <hyperlink ref="H13" r:id="rId5" xr:uid="{00000000-0004-0000-0800-000004000000}"/>
    <hyperlink ref="H14" r:id="rId6" xr:uid="{00000000-0004-0000-0800-000005000000}"/>
    <hyperlink ref="H15" r:id="rId7" xr:uid="{00000000-0004-0000-0800-000006000000}"/>
    <hyperlink ref="H16" r:id="rId8" xr:uid="{00000000-0004-0000-0800-000007000000}"/>
    <hyperlink ref="H17" r:id="rId9" xr:uid="{00000000-0004-0000-0800-000008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1000000}">
          <x14:formula1>
            <xm:f>'ESTOQUE-GERAL'!$A$2:$A$8</xm:f>
          </x14:formula1>
          <xm:sqref>D4:D99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Mun_SC</vt:lpstr>
      <vt:lpstr>PEDIDOS</vt:lpstr>
      <vt:lpstr>ARP</vt:lpstr>
      <vt:lpstr>CELOGs</vt:lpstr>
      <vt:lpstr>ESTOQUE-GERAL</vt:lpstr>
      <vt:lpstr>CELOG-FL</vt:lpstr>
      <vt:lpstr>CELOG-JB</vt:lpstr>
      <vt:lpstr>CELOG-RS</vt:lpstr>
      <vt:lpstr>FORNEC</vt:lpstr>
      <vt:lpstr>ANALISE GEASH</vt:lpstr>
      <vt:lpstr>Tabela dinâmica 2</vt:lpstr>
      <vt:lpstr>arp_vig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Lobato</cp:lastModifiedBy>
  <dcterms:modified xsi:type="dcterms:W3CDTF">2023-05-11T17:42:41Z</dcterms:modified>
</cp:coreProperties>
</file>