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vivekjadhav/Documents/github/oneplusPythonScripts/DataLoads/Output/PerformanceReport/"/>
    </mc:Choice>
  </mc:AlternateContent>
  <xr:revisionPtr revIDLastSave="0" documentId="13_ncr:1_{DE616979-7225-8D40-97AC-340F53E93601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Performance" sheetId="2" r:id="rId1"/>
    <sheet name="Details" sheetId="1" r:id="rId2"/>
  </sheets>
  <definedNames>
    <definedName name="_xlnm._FilterDatabase" localSheetId="1" hidden="1">Details!$A$1:$AL$333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2" l="1"/>
  <c r="A334" i="1"/>
  <c r="L20" i="2"/>
  <c r="F20" i="2"/>
  <c r="D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2" i="1"/>
  <c r="C19" i="2" l="1"/>
  <c r="C4" i="2"/>
  <c r="C12" i="2"/>
  <c r="C5" i="2"/>
  <c r="C10" i="2"/>
  <c r="C15" i="2"/>
  <c r="C11" i="2"/>
  <c r="C6" i="2"/>
  <c r="C16" i="2"/>
  <c r="C18" i="2"/>
  <c r="C14" i="2"/>
  <c r="C7" i="2"/>
  <c r="C17" i="2"/>
  <c r="C13" i="2"/>
  <c r="C8" i="2"/>
  <c r="D5" i="2"/>
  <c r="I5" i="2" s="1"/>
  <c r="J13" i="2"/>
  <c r="J14" i="2"/>
  <c r="C9" i="2"/>
  <c r="J18" i="2"/>
  <c r="D10" i="2"/>
  <c r="I10" i="2" s="1"/>
  <c r="D7" i="2"/>
  <c r="I7" i="2" s="1"/>
  <c r="D8" i="2"/>
  <c r="I8" i="2" s="1"/>
  <c r="D16" i="2"/>
  <c r="I16" i="2" s="1"/>
  <c r="J12" i="2"/>
  <c r="D18" i="2"/>
  <c r="I18" i="2" s="1"/>
  <c r="J19" i="2"/>
  <c r="D6" i="2"/>
  <c r="I6" i="2" s="1"/>
  <c r="D9" i="2"/>
  <c r="I9" i="2" s="1"/>
  <c r="J11" i="2"/>
  <c r="D17" i="2"/>
  <c r="I17" i="2" s="1"/>
  <c r="J4" i="2"/>
  <c r="D4" i="2"/>
  <c r="J9" i="2"/>
  <c r="J5" i="2"/>
  <c r="D14" i="2"/>
  <c r="D11" i="2"/>
  <c r="J16" i="2"/>
  <c r="K16" i="2" s="1"/>
  <c r="M16" i="2" s="1"/>
  <c r="N16" i="2" s="1"/>
  <c r="D3" i="2"/>
  <c r="I3" i="2" s="1"/>
  <c r="J6" i="2"/>
  <c r="J8" i="2"/>
  <c r="J7" i="2"/>
  <c r="D19" i="2"/>
  <c r="J15" i="2"/>
  <c r="J10" i="2"/>
  <c r="J17" i="2"/>
  <c r="D15" i="2"/>
  <c r="D12" i="2"/>
  <c r="D13" i="2"/>
  <c r="C3" i="2"/>
  <c r="J3" i="2"/>
  <c r="E6" i="2" l="1"/>
  <c r="G6" i="2" s="1"/>
  <c r="H6" i="2" s="1"/>
  <c r="E8" i="2"/>
  <c r="G8" i="2" s="1"/>
  <c r="H8" i="2" s="1"/>
  <c r="E10" i="2"/>
  <c r="G10" i="2" s="1"/>
  <c r="H10" i="2" s="1"/>
  <c r="K10" i="2"/>
  <c r="M10" i="2" s="1"/>
  <c r="N10" i="2" s="1"/>
  <c r="E17" i="2"/>
  <c r="G17" i="2" s="1"/>
  <c r="H17" i="2" s="1"/>
  <c r="K5" i="2"/>
  <c r="M5" i="2" s="1"/>
  <c r="N5" i="2" s="1"/>
  <c r="K7" i="2"/>
  <c r="M7" i="2" s="1"/>
  <c r="N7" i="2" s="1"/>
  <c r="E7" i="2"/>
  <c r="G7" i="2" s="1"/>
  <c r="H7" i="2" s="1"/>
  <c r="K8" i="2"/>
  <c r="M8" i="2" s="1"/>
  <c r="N8" i="2" s="1"/>
  <c r="E16" i="2"/>
  <c r="G16" i="2" s="1"/>
  <c r="H16" i="2" s="1"/>
  <c r="E5" i="2"/>
  <c r="G5" i="2" s="1"/>
  <c r="H5" i="2" s="1"/>
  <c r="E18" i="2"/>
  <c r="G18" i="2" s="1"/>
  <c r="H18" i="2" s="1"/>
  <c r="K18" i="2"/>
  <c r="M18" i="2" s="1"/>
  <c r="N18" i="2" s="1"/>
  <c r="K4" i="2"/>
  <c r="M4" i="2" s="1"/>
  <c r="E19" i="2"/>
  <c r="G19" i="2" s="1"/>
  <c r="H19" i="2" s="1"/>
  <c r="I19" i="2"/>
  <c r="E9" i="2"/>
  <c r="G9" i="2" s="1"/>
  <c r="H9" i="2" s="1"/>
  <c r="E14" i="2"/>
  <c r="G14" i="2" s="1"/>
  <c r="H14" i="2" s="1"/>
  <c r="I14" i="2"/>
  <c r="E12" i="2"/>
  <c r="G12" i="2" s="1"/>
  <c r="H12" i="2" s="1"/>
  <c r="I12" i="2"/>
  <c r="E15" i="2"/>
  <c r="G15" i="2" s="1"/>
  <c r="H15" i="2" s="1"/>
  <c r="I15" i="2"/>
  <c r="E13" i="2"/>
  <c r="G13" i="2" s="1"/>
  <c r="H13" i="2" s="1"/>
  <c r="I13" i="2"/>
  <c r="E4" i="2"/>
  <c r="G4" i="2" s="1"/>
  <c r="H4" i="2" s="1"/>
  <c r="I4" i="2"/>
  <c r="N4" i="2" s="1"/>
  <c r="K17" i="2"/>
  <c r="M17" i="2" s="1"/>
  <c r="N17" i="2" s="1"/>
  <c r="E11" i="2"/>
  <c r="G11" i="2" s="1"/>
  <c r="H11" i="2" s="1"/>
  <c r="I11" i="2"/>
  <c r="K14" i="2"/>
  <c r="M14" i="2" s="1"/>
  <c r="N14" i="2" s="1"/>
  <c r="K11" i="2"/>
  <c r="M11" i="2" s="1"/>
  <c r="N11" i="2" s="1"/>
  <c r="K6" i="2"/>
  <c r="M6" i="2" s="1"/>
  <c r="N6" i="2" s="1"/>
  <c r="K9" i="2"/>
  <c r="M9" i="2" s="1"/>
  <c r="N9" i="2" s="1"/>
  <c r="K13" i="2"/>
  <c r="M13" i="2" s="1"/>
  <c r="K15" i="2"/>
  <c r="M15" i="2" s="1"/>
  <c r="K19" i="2"/>
  <c r="M19" i="2" s="1"/>
  <c r="J20" i="2"/>
  <c r="K3" i="2"/>
  <c r="M3" i="2" s="1"/>
  <c r="N3" i="2" s="1"/>
  <c r="K12" i="2"/>
  <c r="M12" i="2" s="1"/>
  <c r="D20" i="2"/>
  <c r="E3" i="2"/>
  <c r="G3" i="2" s="1"/>
  <c r="H3" i="2" s="1"/>
  <c r="C20" i="2"/>
  <c r="N19" i="2" l="1"/>
  <c r="I20" i="2"/>
  <c r="N12" i="2"/>
  <c r="N15" i="2"/>
  <c r="N13" i="2"/>
  <c r="K20" i="2"/>
  <c r="M20" i="2" s="1"/>
  <c r="N20" i="2" s="1"/>
  <c r="E20" i="2"/>
  <c r="G20" i="2" s="1"/>
  <c r="H20" i="2" s="1"/>
</calcChain>
</file>

<file path=xl/sharedStrings.xml><?xml version="1.0" encoding="utf-8"?>
<sst xmlns="http://schemas.openxmlformats.org/spreadsheetml/2006/main" count="734" uniqueCount="99">
  <si>
    <t>bank_account_key</t>
  </si>
  <si>
    <t>sequence_id</t>
  </si>
  <si>
    <t>category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</si>
  <si>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</si>
  <si>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</si>
  <si>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</si>
  <si>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</si>
  <si>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</si>
  <si>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</si>
  <si>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</si>
  <si>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</si>
  <si>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</si>
  <si>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</si>
  <si>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</si>
  <si>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</si>
  <si>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</si>
  <si>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</si>
  <si>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</si>
  <si>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</si>
  <si>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</si>
  <si>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</si>
  <si>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</si>
  <si>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</si>
  <si>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</si>
  <si>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</si>
  <si>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</si>
  <si>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</si>
  <si>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</si>
  <si>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</si>
  <si>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</si>
  <si>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</si>
  <si>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</si>
  <si>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</si>
  <si>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</si>
  <si>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</si>
  <si>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104Meadow</t>
  </si>
  <si>
    <t>Rent</t>
  </si>
  <si>
    <t>REVENUE</t>
  </si>
  <si>
    <t>Insurance</t>
  </si>
  <si>
    <t>Taxes</t>
  </si>
  <si>
    <t>Repair</t>
  </si>
  <si>
    <t>Management</t>
  </si>
  <si>
    <t>Professional Services</t>
  </si>
  <si>
    <t>EXPENSES</t>
  </si>
  <si>
    <t>NET INCOME</t>
  </si>
  <si>
    <t>Mortgage Payments</t>
  </si>
  <si>
    <t>Owner Draw</t>
  </si>
  <si>
    <t>Security Deposit</t>
  </si>
  <si>
    <t>CASHFLOW</t>
  </si>
  <si>
    <t>108Meadow</t>
  </si>
  <si>
    <t>Capex</t>
  </si>
  <si>
    <t>Transfers</t>
  </si>
  <si>
    <t>108Pagoda</t>
  </si>
  <si>
    <t>HOA</t>
  </si>
  <si>
    <t>1117Brewer</t>
  </si>
  <si>
    <t>114Sidney</t>
  </si>
  <si>
    <t>116Meadow</t>
  </si>
  <si>
    <t>Utilities</t>
  </si>
  <si>
    <t>116MeadowSavings</t>
  </si>
  <si>
    <t>Interest</t>
  </si>
  <si>
    <t>1316Rosemon</t>
  </si>
  <si>
    <t>1342Newton</t>
  </si>
  <si>
    <t>1905Morning</t>
  </si>
  <si>
    <t>2208Chase</t>
  </si>
  <si>
    <t>2224Heatherton</t>
  </si>
  <si>
    <t>2417Garden</t>
  </si>
  <si>
    <t>Cleaning</t>
  </si>
  <si>
    <t>Travel</t>
  </si>
  <si>
    <t>4909Jamesway</t>
  </si>
  <si>
    <t>4920Brianhill</t>
  </si>
  <si>
    <t>6401Basswood</t>
  </si>
  <si>
    <t>711Parks</t>
  </si>
  <si>
    <t>7417Canoga</t>
  </si>
  <si>
    <t>8604Wagon</t>
  </si>
  <si>
    <t>874Wintergreen</t>
  </si>
  <si>
    <t>Common</t>
  </si>
  <si>
    <t>MeadowSecurity</t>
  </si>
  <si>
    <t>Midway</t>
  </si>
  <si>
    <t>PagodaSecurity</t>
  </si>
  <si>
    <t>Partnership</t>
  </si>
  <si>
    <t>Allocation</t>
  </si>
  <si>
    <t>TrustAccount</t>
  </si>
  <si>
    <t>TrustChase</t>
  </si>
  <si>
    <t>KEY</t>
  </si>
  <si>
    <t>Total</t>
  </si>
  <si>
    <t>Property</t>
  </si>
  <si>
    <t>2023Cash</t>
  </si>
  <si>
    <t>2023OD</t>
  </si>
  <si>
    <t>2023Chng</t>
  </si>
  <si>
    <t>2023Perf</t>
  </si>
  <si>
    <t>2023Start</t>
  </si>
  <si>
    <t>2023End</t>
  </si>
  <si>
    <t>2024Start</t>
  </si>
  <si>
    <t>2024Chng</t>
  </si>
  <si>
    <t>2024OD</t>
  </si>
  <si>
    <t>2024Cash</t>
  </si>
  <si>
    <t>2024Perf</t>
  </si>
  <si>
    <t>2024-09</t>
  </si>
  <si>
    <t>2024Aug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</si>
</sst>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0.14996795556505021"/>
      <name val="Calibri"/>
      <family val="2"/>
      <scheme val="minor"/>
    </font>
    <font>
      <b/>
      <sz val="14"/>
      <color theme="0"/>
      <name val="Calibri (Body)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theme="3" tint="0.79998168889431442"/>
      </bottom>
      <diagonal/>
    </border>
    <border>
      <left/>
      <right/>
      <top/>
      <bottom style="thin">
        <color theme="3" tint="0.79998168889431442"/>
      </bottom>
      <diagonal/>
    </border>
    <border>
      <left/>
      <right style="thin">
        <color auto="1"/>
      </right>
      <top/>
      <bottom style="thin">
        <color theme="3" tint="0.79998168889431442"/>
      </bottom>
      <diagonal/>
    </border>
    <border>
      <left style="thin">
        <color auto="1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auto="1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/>
      <top style="thin">
        <color theme="3" tint="0.79998168889431442"/>
      </top>
      <bottom style="thin">
        <color auto="1"/>
      </bottom>
      <diagonal/>
    </border>
    <border>
      <left/>
      <right/>
      <top style="thin">
        <color theme="3" tint="0.79998168889431442"/>
      </top>
      <bottom style="thin">
        <color auto="1"/>
      </bottom>
      <diagonal/>
    </border>
    <border>
      <left/>
      <right style="thin">
        <color auto="1"/>
      </right>
      <top style="thin">
        <color theme="3" tint="0.79998168889431442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164" fontId="7" fillId="3" borderId="5" xfId="0" applyNumberFormat="1" applyFont="1" applyFill="1" applyBorder="1" applyAlignment="1">
      <alignment vertical="center"/>
    </xf>
    <xf numFmtId="165" fontId="7" fillId="3" borderId="5" xfId="0" applyNumberFormat="1" applyFont="1" applyFill="1" applyBorder="1" applyAlignment="1">
      <alignment vertical="center"/>
    </xf>
    <xf numFmtId="9" fontId="8" fillId="3" borderId="6" xfId="1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9" fontId="1" fillId="0" borderId="9" xfId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9" fontId="1" fillId="0" borderId="12" xfId="1" applyFont="1" applyBorder="1" applyAlignment="1">
      <alignment vertical="center"/>
    </xf>
    <xf numFmtId="164" fontId="4" fillId="0" borderId="11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64" fontId="1" fillId="0" borderId="14" xfId="0" applyNumberFormat="1" applyFont="1" applyBorder="1" applyAlignment="1">
      <alignment vertical="center"/>
    </xf>
    <xf numFmtId="165" fontId="1" fillId="0" borderId="14" xfId="0" applyNumberFormat="1" applyFont="1" applyBorder="1" applyAlignment="1">
      <alignment vertical="center"/>
    </xf>
    <xf numFmtId="164" fontId="4" fillId="0" borderId="14" xfId="0" applyNumberFormat="1" applyFont="1" applyBorder="1" applyAlignment="1">
      <alignment vertical="center"/>
    </xf>
    <xf numFmtId="9" fontId="1" fillId="0" borderId="15" xfId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0FBD-56C2-1E45-90D2-46DFD90A26F4}">
  <dimension ref="B1:N20"/>
  <sheetViews>
    <sheetView showGridLines="0" tabSelected="1" workbookViewId="0">
      <selection activeCell="K22" sqref="K22"/>
    </sheetView>
  </sheetViews>
  <sheetFormatPr baseColWidth="10" defaultRowHeight="15" x14ac:dyDescent="0.2"/>
  <cols>
    <col min="1" max="1" width="5.33203125" style="2" customWidth="1"/>
    <col min="2" max="2" width="17.6640625" style="2" bestFit="1" customWidth="1"/>
    <col min="3" max="3" width="11.33203125" style="2" bestFit="1" customWidth="1"/>
    <col min="4" max="4" width="10.33203125" style="2" bestFit="1" customWidth="1"/>
    <col min="5" max="5" width="10.83203125" style="2" bestFit="1" customWidth="1"/>
    <col min="6" max="6" width="10.6640625" style="2" bestFit="1" customWidth="1"/>
    <col min="7" max="7" width="10.5" style="2" bestFit="1" customWidth="1"/>
    <col min="8" max="8" width="10.1640625" style="2" bestFit="1" customWidth="1"/>
    <col min="9" max="9" width="11.33203125" style="2" bestFit="1" customWidth="1"/>
    <col min="10" max="10" width="10" style="2" bestFit="1" customWidth="1"/>
    <col min="11" max="11" width="10.83203125" style="2" bestFit="1" customWidth="1"/>
    <col min="12" max="12" width="9.5" style="2" bestFit="1" customWidth="1"/>
    <col min="13" max="13" width="10.5" style="2" bestFit="1" customWidth="1"/>
    <col min="14" max="14" width="9.6640625" style="2" bestFit="1" customWidth="1"/>
    <col min="15" max="16384" width="10.83203125" style="2"/>
  </cols>
  <sheetData>
    <row r="1" spans="2:14" x14ac:dyDescent="0.2">
      <c r="B1" s="3">
        <v>21</v>
      </c>
      <c r="C1" s="3">
        <v>16</v>
      </c>
      <c r="D1" s="3">
        <f>C1+12</f>
        <v>28</v>
      </c>
      <c r="E1" s="3"/>
      <c r="F1" s="3"/>
      <c r="G1" s="3"/>
      <c r="H1" s="3"/>
      <c r="I1" s="3"/>
      <c r="J1" s="3">
        <f>D1+8</f>
        <v>36</v>
      </c>
      <c r="K1" s="3"/>
      <c r="L1" s="3"/>
      <c r="M1" s="3"/>
    </row>
    <row r="2" spans="2:14" ht="26" customHeight="1" x14ac:dyDescent="0.2">
      <c r="B2" s="4" t="s">
        <v>85</v>
      </c>
      <c r="C2" s="5" t="s">
        <v>90</v>
      </c>
      <c r="D2" s="5" t="s">
        <v>91</v>
      </c>
      <c r="E2" s="5" t="s">
        <v>88</v>
      </c>
      <c r="F2" s="5" t="s">
        <v>87</v>
      </c>
      <c r="G2" s="5" t="s">
        <v>86</v>
      </c>
      <c r="H2" s="5" t="s">
        <v>89</v>
      </c>
      <c r="I2" s="5" t="s">
        <v>92</v>
      </c>
      <c r="J2" s="5" t="s">
        <v>98</v>
      </c>
      <c r="K2" s="5" t="s">
        <v>93</v>
      </c>
      <c r="L2" s="5" t="s">
        <v>94</v>
      </c>
      <c r="M2" s="5" t="s">
        <v>95</v>
      </c>
      <c r="N2" s="6" t="s">
        <v>96</v>
      </c>
    </row>
    <row r="3" spans="2:14" ht="30" customHeight="1" x14ac:dyDescent="0.2">
      <c r="B3" s="11" t="s">
        <v>35</v>
      </c>
      <c r="C3" s="12">
        <f>VLOOKUP($B3&amp;"-"&amp;$B$1,Details!$A:$AQ,C$1,0)</f>
        <v>721.3</v>
      </c>
      <c r="D3" s="12">
        <f>VLOOKUP($B3&amp;"-"&amp;$B$1,Details!$A:$AQ,D$1,0)</f>
        <v>1130.5899999999999</v>
      </c>
      <c r="E3" s="12">
        <f>D3-C3</f>
        <v>409.28999999999996</v>
      </c>
      <c r="F3" s="12">
        <v>0</v>
      </c>
      <c r="G3" s="12">
        <f>E3-F3</f>
        <v>409.28999999999996</v>
      </c>
      <c r="H3" s="13">
        <f>G3/C3</f>
        <v>0.56743380008318312</v>
      </c>
      <c r="I3" s="12">
        <f>D3</f>
        <v>1130.5899999999999</v>
      </c>
      <c r="J3" s="12">
        <f>VLOOKUP($B3&amp;"-"&amp;$B$1,Details!$A:$AQ,J$1,0)</f>
        <v>9238.99</v>
      </c>
      <c r="K3" s="12">
        <f>J3-D3</f>
        <v>8108.4</v>
      </c>
      <c r="L3" s="12">
        <v>0</v>
      </c>
      <c r="M3" s="12">
        <f>K3-L3</f>
        <v>8108.4</v>
      </c>
      <c r="N3" s="14">
        <f>M3/I3</f>
        <v>7.1718306371009826</v>
      </c>
    </row>
    <row r="4" spans="2:14" ht="30" customHeight="1" x14ac:dyDescent="0.2">
      <c r="B4" s="15" t="s">
        <v>65</v>
      </c>
      <c r="C4" s="16">
        <f>VLOOKUP($B4&amp;"-"&amp;$B$1,Details!$A:$AQ,C$1,0)</f>
        <v>2882.17</v>
      </c>
      <c r="D4" s="16">
        <f>VLOOKUP($B4&amp;"-"&amp;$B$1,Details!$A:$AQ,D$1,0)</f>
        <v>1665.5</v>
      </c>
      <c r="E4" s="16">
        <f>D4-C4</f>
        <v>-1216.67</v>
      </c>
      <c r="F4" s="16">
        <v>-4000</v>
      </c>
      <c r="G4" s="16">
        <f>E4-F4</f>
        <v>2783.33</v>
      </c>
      <c r="H4" s="17">
        <f>G4/C4</f>
        <v>0.96570639483444765</v>
      </c>
      <c r="I4" s="16">
        <f>D4</f>
        <v>1665.5</v>
      </c>
      <c r="J4" s="16">
        <f>VLOOKUP($B4&amp;"-"&amp;$B$1,Details!$A:$AQ,J$1,0)</f>
        <v>12369.5</v>
      </c>
      <c r="K4" s="16">
        <f>J4-D4</f>
        <v>10704</v>
      </c>
      <c r="L4" s="16">
        <v>0</v>
      </c>
      <c r="M4" s="16">
        <f>K4-L4</f>
        <v>10704</v>
      </c>
      <c r="N4" s="18">
        <f>M4/I4</f>
        <v>6.4268988291804261</v>
      </c>
    </row>
    <row r="5" spans="2:14" ht="30" customHeight="1" x14ac:dyDescent="0.2">
      <c r="B5" s="15" t="s">
        <v>60</v>
      </c>
      <c r="C5" s="16">
        <f>VLOOKUP($B5&amp;"-"&amp;$B$1,Details!$A:$AQ,C$1,0)</f>
        <v>2267.34</v>
      </c>
      <c r="D5" s="16">
        <f>VLOOKUP($B5&amp;"-"&amp;$B$1,Details!$A:$AQ,D$1,0)</f>
        <v>2284.9899999999998</v>
      </c>
      <c r="E5" s="16">
        <f>D5-C5</f>
        <v>17.649999999999636</v>
      </c>
      <c r="F5" s="16">
        <v>-20000</v>
      </c>
      <c r="G5" s="16">
        <f>E5-F5</f>
        <v>20017.650000000001</v>
      </c>
      <c r="H5" s="17">
        <f>G5/C5</f>
        <v>8.8286935351557325</v>
      </c>
      <c r="I5" s="16">
        <f>D5</f>
        <v>2284.9899999999998</v>
      </c>
      <c r="J5" s="16">
        <f>VLOOKUP($B5&amp;"-"&amp;$B$1,Details!$A:$AQ,J$1,0)</f>
        <v>16706.349999999999</v>
      </c>
      <c r="K5" s="16">
        <f>J5-D5</f>
        <v>14421.359999999999</v>
      </c>
      <c r="L5" s="16">
        <v>0</v>
      </c>
      <c r="M5" s="16">
        <f>K5-L5</f>
        <v>14421.359999999999</v>
      </c>
      <c r="N5" s="18">
        <f>M5/I5</f>
        <v>6.3113449074175376</v>
      </c>
    </row>
    <row r="6" spans="2:14" ht="30" customHeight="1" x14ac:dyDescent="0.2">
      <c r="B6" s="15" t="s">
        <v>52</v>
      </c>
      <c r="C6" s="16">
        <f>VLOOKUP($B6&amp;"-"&amp;$B$1,Details!$A:$AQ,C$1,0)</f>
        <v>1490.6</v>
      </c>
      <c r="D6" s="16">
        <f>VLOOKUP($B6&amp;"-"&amp;$B$1,Details!$A:$AQ,D$1,0)</f>
        <v>1680.83</v>
      </c>
      <c r="E6" s="16">
        <f>D6-C6</f>
        <v>190.23000000000002</v>
      </c>
      <c r="F6" s="16">
        <v>-4000</v>
      </c>
      <c r="G6" s="16">
        <f>E6-F6</f>
        <v>4190.2299999999996</v>
      </c>
      <c r="H6" s="17">
        <f>G6/C6</f>
        <v>2.8111029115792299</v>
      </c>
      <c r="I6" s="16">
        <f>D6</f>
        <v>1680.83</v>
      </c>
      <c r="J6" s="16">
        <f>VLOOKUP($B6&amp;"-"&amp;$B$1,Details!$A:$AQ,J$1,0)</f>
        <v>8794.93</v>
      </c>
      <c r="K6" s="16">
        <f>J6-D6</f>
        <v>7114.1</v>
      </c>
      <c r="L6" s="16">
        <v>0</v>
      </c>
      <c r="M6" s="16">
        <f>K6-L6</f>
        <v>7114.1</v>
      </c>
      <c r="N6" s="18">
        <f>M6/I6</f>
        <v>4.232492280599466</v>
      </c>
    </row>
    <row r="7" spans="2:14" ht="30" customHeight="1" x14ac:dyDescent="0.2">
      <c r="B7" s="15" t="s">
        <v>73</v>
      </c>
      <c r="C7" s="16">
        <f>VLOOKUP($B7&amp;"-"&amp;$B$1,Details!$A:$AQ,C$1,0)</f>
        <v>2222.9299999999998</v>
      </c>
      <c r="D7" s="16">
        <f>VLOOKUP($B7&amp;"-"&amp;$B$1,Details!$A:$AQ,D$1,0)</f>
        <v>2517.48</v>
      </c>
      <c r="E7" s="16">
        <f>D7-C7</f>
        <v>294.55000000000018</v>
      </c>
      <c r="F7" s="16">
        <v>0</v>
      </c>
      <c r="G7" s="16">
        <f>E7-F7</f>
        <v>294.55000000000018</v>
      </c>
      <c r="H7" s="17">
        <f>G7/C7</f>
        <v>0.13250529706288555</v>
      </c>
      <c r="I7" s="16">
        <f>D7</f>
        <v>2517.48</v>
      </c>
      <c r="J7" s="16">
        <f>VLOOKUP($B7&amp;"-"&amp;$B$1,Details!$A:$AQ,J$1,0)</f>
        <v>11791.29</v>
      </c>
      <c r="K7" s="16">
        <f>J7-D7</f>
        <v>9273.8100000000013</v>
      </c>
      <c r="L7" s="16">
        <v>0</v>
      </c>
      <c r="M7" s="16">
        <f>K7-L7</f>
        <v>9273.8100000000013</v>
      </c>
      <c r="N7" s="18">
        <f>M7/I7</f>
        <v>3.6837671004337675</v>
      </c>
    </row>
    <row r="8" spans="2:14" ht="30" customHeight="1" x14ac:dyDescent="0.2">
      <c r="B8" s="15" t="s">
        <v>49</v>
      </c>
      <c r="C8" s="16">
        <f>VLOOKUP($B8&amp;"-"&amp;$B$1,Details!$A:$AQ,C$1,0)</f>
        <v>1683.71</v>
      </c>
      <c r="D8" s="16">
        <f>VLOOKUP($B8&amp;"-"&amp;$B$1,Details!$A:$AQ,D$1,0)</f>
        <v>1210.81</v>
      </c>
      <c r="E8" s="16">
        <f>D8-C8</f>
        <v>-472.90000000000009</v>
      </c>
      <c r="F8" s="19">
        <v>7000</v>
      </c>
      <c r="G8" s="16">
        <f>E8-F8</f>
        <v>-7472.9</v>
      </c>
      <c r="H8" s="17">
        <f>G8/C8</f>
        <v>-4.4383533981505128</v>
      </c>
      <c r="I8" s="16">
        <f>D8</f>
        <v>1210.81</v>
      </c>
      <c r="J8" s="16">
        <f>VLOOKUP($B8&amp;"-"&amp;$B$1,Details!$A:$AQ,J$1,0)</f>
        <v>5569.37</v>
      </c>
      <c r="K8" s="16">
        <f>J8-D8</f>
        <v>4358.5599999999995</v>
      </c>
      <c r="L8" s="16">
        <v>0</v>
      </c>
      <c r="M8" s="16">
        <f>K8-L8</f>
        <v>4358.5599999999995</v>
      </c>
      <c r="N8" s="18">
        <f>M8/I8</f>
        <v>3.5997059819459696</v>
      </c>
    </row>
    <row r="9" spans="2:14" ht="30" customHeight="1" x14ac:dyDescent="0.2">
      <c r="B9" s="15" t="s">
        <v>61</v>
      </c>
      <c r="C9" s="16">
        <f>VLOOKUP($B9&amp;"-"&amp;$B$1,Details!$A:$AQ,C$1,0)</f>
        <v>2015.56</v>
      </c>
      <c r="D9" s="16">
        <f>VLOOKUP($B9&amp;"-"&amp;$B$1,Details!$A:$AQ,D$1,0)</f>
        <v>2270.31</v>
      </c>
      <c r="E9" s="16">
        <f>D9-C9</f>
        <v>254.75</v>
      </c>
      <c r="F9" s="16">
        <v>-5000</v>
      </c>
      <c r="G9" s="16">
        <f>E9-F9</f>
        <v>5254.75</v>
      </c>
      <c r="H9" s="17">
        <f>G9/C9</f>
        <v>2.6070918255968567</v>
      </c>
      <c r="I9" s="16">
        <f>D9</f>
        <v>2270.31</v>
      </c>
      <c r="J9" s="16">
        <f>VLOOKUP($B9&amp;"-"&amp;$B$1,Details!$A:$AQ,J$1,0)</f>
        <v>10279.94</v>
      </c>
      <c r="K9" s="16">
        <f>J9-D9</f>
        <v>8009.630000000001</v>
      </c>
      <c r="L9" s="16">
        <v>0</v>
      </c>
      <c r="M9" s="16">
        <f>K9-L9</f>
        <v>8009.630000000001</v>
      </c>
      <c r="N9" s="18">
        <f>M9/I9</f>
        <v>3.5279895697063401</v>
      </c>
    </row>
    <row r="10" spans="2:14" ht="30" customHeight="1" x14ac:dyDescent="0.2">
      <c r="B10" s="15" t="s">
        <v>56</v>
      </c>
      <c r="C10" s="16">
        <f>VLOOKUP($B10&amp;"-"&amp;$B$1,Details!$A:$AQ,C$1,0)</f>
        <v>1217.67</v>
      </c>
      <c r="D10" s="16">
        <f>VLOOKUP($B10&amp;"-"&amp;$B$1,Details!$A:$AQ,D$1,0)</f>
        <v>2143.08</v>
      </c>
      <c r="E10" s="16">
        <f>D10-C10</f>
        <v>925.40999999999985</v>
      </c>
      <c r="F10" s="16">
        <v>0</v>
      </c>
      <c r="G10" s="16">
        <f>E10-F10</f>
        <v>925.40999999999985</v>
      </c>
      <c r="H10" s="17">
        <f>G10/C10</f>
        <v>0.75998423218113265</v>
      </c>
      <c r="I10" s="16">
        <f>D10</f>
        <v>2143.08</v>
      </c>
      <c r="J10" s="16">
        <f>VLOOKUP($B10&amp;"-"&amp;$B$1,Details!$A:$AQ,J$1,0)</f>
        <v>9318.92</v>
      </c>
      <c r="K10" s="16">
        <f>J10-D10</f>
        <v>7175.84</v>
      </c>
      <c r="L10" s="16">
        <v>0</v>
      </c>
      <c r="M10" s="16">
        <f>K10-L10</f>
        <v>7175.84</v>
      </c>
      <c r="N10" s="18">
        <f>M10/I10</f>
        <v>3.3483771021147137</v>
      </c>
    </row>
    <row r="11" spans="2:14" ht="30" customHeight="1" x14ac:dyDescent="0.2">
      <c r="B11" s="15" t="s">
        <v>68</v>
      </c>
      <c r="C11" s="16">
        <f>VLOOKUP($B11&amp;"-"&amp;$B$1,Details!$A:$AQ,C$1,0)</f>
        <v>4416.97</v>
      </c>
      <c r="D11" s="16">
        <f>VLOOKUP($B11&amp;"-"&amp;$B$1,Details!$A:$AQ,D$1,0)</f>
        <v>5433.5</v>
      </c>
      <c r="E11" s="16">
        <f>D11-C11</f>
        <v>1016.5299999999997</v>
      </c>
      <c r="F11" s="16">
        <v>0</v>
      </c>
      <c r="G11" s="16">
        <f>E11-F11</f>
        <v>1016.5299999999997</v>
      </c>
      <c r="H11" s="17">
        <f>G11/C11</f>
        <v>0.23014192987500473</v>
      </c>
      <c r="I11" s="16">
        <f>D11</f>
        <v>5433.5</v>
      </c>
      <c r="J11" s="16">
        <f>VLOOKUP($B11&amp;"-"&amp;$B$1,Details!$A:$AQ,J$1,0)</f>
        <v>18469.68</v>
      </c>
      <c r="K11" s="16">
        <f>J11-D11</f>
        <v>13036.18</v>
      </c>
      <c r="L11" s="16">
        <v>0</v>
      </c>
      <c r="M11" s="16">
        <f>K11-L11</f>
        <v>13036.18</v>
      </c>
      <c r="N11" s="18">
        <f>M11/I11</f>
        <v>2.3992233367074629</v>
      </c>
    </row>
    <row r="12" spans="2:14" ht="30" customHeight="1" x14ac:dyDescent="0.2">
      <c r="B12" s="15" t="s">
        <v>69</v>
      </c>
      <c r="C12" s="16">
        <f>VLOOKUP($B12&amp;"-"&amp;$B$1,Details!$A:$AQ,C$1,0)</f>
        <v>8206.74</v>
      </c>
      <c r="D12" s="16">
        <f>VLOOKUP($B12&amp;"-"&amp;$B$1,Details!$A:$AQ,D$1,0)</f>
        <v>6141.69</v>
      </c>
      <c r="E12" s="16">
        <f>D12-C12</f>
        <v>-2065.0500000000002</v>
      </c>
      <c r="F12" s="16">
        <v>0</v>
      </c>
      <c r="G12" s="16">
        <f>E12-F12</f>
        <v>-2065.0500000000002</v>
      </c>
      <c r="H12" s="17">
        <f>G12/C12</f>
        <v>-0.25162853946877811</v>
      </c>
      <c r="I12" s="16">
        <f>D12</f>
        <v>6141.69</v>
      </c>
      <c r="J12" s="16">
        <f>VLOOKUP($B12&amp;"-"&amp;$B$1,Details!$A:$AQ,J$1,0)</f>
        <v>14652.73</v>
      </c>
      <c r="K12" s="16">
        <f>J12-D12</f>
        <v>8511.0400000000009</v>
      </c>
      <c r="L12" s="16">
        <v>0</v>
      </c>
      <c r="M12" s="16">
        <f>K12-L12</f>
        <v>8511.0400000000009</v>
      </c>
      <c r="N12" s="18">
        <f>M12/I12</f>
        <v>1.3857814380081055</v>
      </c>
    </row>
    <row r="13" spans="2:14" ht="30" customHeight="1" x14ac:dyDescent="0.2">
      <c r="B13" s="15" t="s">
        <v>77</v>
      </c>
      <c r="C13" s="16">
        <f>VLOOKUP($B13&amp;"-"&amp;$B$1,Details!$A:$AQ,C$1,0)</f>
        <v>47271.839999999997</v>
      </c>
      <c r="D13" s="16">
        <f>VLOOKUP($B13&amp;"-"&amp;$B$1,Details!$A:$AQ,D$1,0)</f>
        <v>49220.37</v>
      </c>
      <c r="E13" s="16">
        <f>D13-C13</f>
        <v>1948.5300000000061</v>
      </c>
      <c r="F13" s="16">
        <v>-50000</v>
      </c>
      <c r="G13" s="16">
        <f>E13-F13</f>
        <v>51948.530000000006</v>
      </c>
      <c r="H13" s="17">
        <f>G13/C13</f>
        <v>1.098931837643722</v>
      </c>
      <c r="I13" s="16">
        <f>D13</f>
        <v>49220.37</v>
      </c>
      <c r="J13" s="16">
        <f>VLOOKUP($B13&amp;"-"&amp;$B$1,Details!$A:$AQ,J$1,0)</f>
        <v>52665</v>
      </c>
      <c r="K13" s="16">
        <f>J13-D13</f>
        <v>3444.6299999999974</v>
      </c>
      <c r="L13" s="16">
        <v>-60000</v>
      </c>
      <c r="M13" s="16">
        <f>K13-L13</f>
        <v>63444.63</v>
      </c>
      <c r="N13" s="18">
        <f>M13/I13</f>
        <v>1.2889913261521599</v>
      </c>
    </row>
    <row r="14" spans="2:14" ht="30" customHeight="1" x14ac:dyDescent="0.2">
      <c r="B14" s="15" t="s">
        <v>55</v>
      </c>
      <c r="C14" s="16">
        <f>VLOOKUP($B14&amp;"-"&amp;$B$1,Details!$A:$AQ,C$1,0)</f>
        <v>3345.48</v>
      </c>
      <c r="D14" s="16">
        <f>VLOOKUP($B14&amp;"-"&amp;$B$1,Details!$A:$AQ,D$1,0)</f>
        <v>3910.05</v>
      </c>
      <c r="E14" s="16">
        <f>D14-C14</f>
        <v>564.57000000000016</v>
      </c>
      <c r="F14" s="16">
        <v>0</v>
      </c>
      <c r="G14" s="16">
        <f>E14-F14</f>
        <v>564.57000000000016</v>
      </c>
      <c r="H14" s="17">
        <f>G14/C14</f>
        <v>0.16875605294307547</v>
      </c>
      <c r="I14" s="16">
        <f>D14</f>
        <v>3910.05</v>
      </c>
      <c r="J14" s="16">
        <f>VLOOKUP($B14&amp;"-"&amp;$B$1,Details!$A:$AQ,J$1,0)</f>
        <v>8119.68</v>
      </c>
      <c r="K14" s="16">
        <f>J14-D14</f>
        <v>4209.63</v>
      </c>
      <c r="L14" s="16">
        <v>0</v>
      </c>
      <c r="M14" s="16">
        <f>K14-L14</f>
        <v>4209.63</v>
      </c>
      <c r="N14" s="18">
        <f>M14/I14</f>
        <v>1.0766179460620708</v>
      </c>
    </row>
    <row r="15" spans="2:14" ht="30" customHeight="1" x14ac:dyDescent="0.2">
      <c r="B15" s="15" t="s">
        <v>58</v>
      </c>
      <c r="C15" s="16">
        <f>VLOOKUP($B15&amp;"-"&amp;$B$1,Details!$A:$AQ,C$1,0)</f>
        <v>3255.23</v>
      </c>
      <c r="D15" s="16">
        <f>VLOOKUP($B15&amp;"-"&amp;$B$1,Details!$A:$AQ,D$1,0)</f>
        <v>1911.29</v>
      </c>
      <c r="E15" s="16">
        <f>D15-C15</f>
        <v>-1343.94</v>
      </c>
      <c r="F15" s="16">
        <v>-3000</v>
      </c>
      <c r="G15" s="16">
        <f>E15-F15</f>
        <v>1656.06</v>
      </c>
      <c r="H15" s="17">
        <f>G15/C15</f>
        <v>0.50873824583823568</v>
      </c>
      <c r="I15" s="16">
        <f>D15</f>
        <v>1911.29</v>
      </c>
      <c r="J15" s="16">
        <f>VLOOKUP($B15&amp;"-"&amp;$B$1,Details!$A:$AQ,J$1,0)</f>
        <v>3111.49</v>
      </c>
      <c r="K15" s="16">
        <f>J15-D15</f>
        <v>1200.1999999999998</v>
      </c>
      <c r="L15" s="16">
        <v>0</v>
      </c>
      <c r="M15" s="16">
        <f>K15-L15</f>
        <v>1200.1999999999998</v>
      </c>
      <c r="N15" s="18">
        <f>M15/I15</f>
        <v>0.62795284859963685</v>
      </c>
    </row>
    <row r="16" spans="2:14" ht="30" customHeight="1" x14ac:dyDescent="0.2">
      <c r="B16" s="15" t="s">
        <v>54</v>
      </c>
      <c r="C16" s="16">
        <f>VLOOKUP($B16&amp;"-"&amp;$B$1,Details!$A:$AQ,C$1,0)</f>
        <v>1389.36</v>
      </c>
      <c r="D16" s="16">
        <f>VLOOKUP($B16&amp;"-"&amp;$B$1,Details!$A:$AQ,D$1,0)</f>
        <v>1960.9</v>
      </c>
      <c r="E16" s="16">
        <f>D16-C16</f>
        <v>571.54000000000019</v>
      </c>
      <c r="F16" s="16">
        <v>0</v>
      </c>
      <c r="G16" s="16">
        <f>E16-F16</f>
        <v>571.54000000000019</v>
      </c>
      <c r="H16" s="17">
        <f>G16/C16</f>
        <v>0.41136926354580544</v>
      </c>
      <c r="I16" s="16">
        <f>D16</f>
        <v>1960.9</v>
      </c>
      <c r="J16" s="16">
        <f>VLOOKUP($B16&amp;"-"&amp;$B$1,Details!$A:$AQ,J$1,0)</f>
        <v>6444.7</v>
      </c>
      <c r="K16" s="16">
        <f>J16-D16</f>
        <v>4483.7999999999993</v>
      </c>
      <c r="L16" s="19">
        <v>5000</v>
      </c>
      <c r="M16" s="16">
        <f>K16-L16</f>
        <v>-516.20000000000073</v>
      </c>
      <c r="N16" s="18">
        <f>M16/I16</f>
        <v>-0.2632464684583613</v>
      </c>
    </row>
    <row r="17" spans="2:14" ht="30" customHeight="1" x14ac:dyDescent="0.2">
      <c r="B17" s="15" t="s">
        <v>74</v>
      </c>
      <c r="C17" s="16">
        <f>VLOOKUP($B17&amp;"-"&amp;$B$1,Details!$A:$AQ,C$1,0)</f>
        <v>1360.8</v>
      </c>
      <c r="D17" s="16">
        <f>VLOOKUP($B17&amp;"-"&amp;$B$1,Details!$A:$AQ,D$1,0)</f>
        <v>1455.1</v>
      </c>
      <c r="E17" s="16">
        <f>D17-C17</f>
        <v>94.299999999999955</v>
      </c>
      <c r="F17" s="16">
        <v>-4000</v>
      </c>
      <c r="G17" s="16">
        <f>E17-F17</f>
        <v>4094.3</v>
      </c>
      <c r="H17" s="17">
        <f>G17/C17</f>
        <v>3.0087448559670786</v>
      </c>
      <c r="I17" s="16">
        <f>D17</f>
        <v>1455.1</v>
      </c>
      <c r="J17" s="16">
        <f>VLOOKUP($B17&amp;"-"&amp;$B$1,Details!$A:$AQ,J$1,0)</f>
        <v>11731.15</v>
      </c>
      <c r="K17" s="16">
        <f>J17-D17</f>
        <v>10276.049999999999</v>
      </c>
      <c r="L17" s="19">
        <v>11000</v>
      </c>
      <c r="M17" s="16">
        <f>K17-L17</f>
        <v>-723.95000000000073</v>
      </c>
      <c r="N17" s="18">
        <f>M17/I17</f>
        <v>-0.49752594323414251</v>
      </c>
    </row>
    <row r="18" spans="2:14" ht="30" customHeight="1" x14ac:dyDescent="0.2">
      <c r="B18" s="15" t="s">
        <v>71</v>
      </c>
      <c r="C18" s="16">
        <f>VLOOKUP($B18&amp;"-"&amp;$B$1,Details!$A:$AQ,C$1,0)</f>
        <v>1130.27</v>
      </c>
      <c r="D18" s="16">
        <f>VLOOKUP($B18&amp;"-"&amp;$B$1,Details!$A:$AQ,D$1,0)</f>
        <v>2451.61</v>
      </c>
      <c r="E18" s="16">
        <f>D18-C18</f>
        <v>1321.3400000000001</v>
      </c>
      <c r="F18" s="16">
        <v>-4500</v>
      </c>
      <c r="G18" s="16">
        <f>E18-F18</f>
        <v>5821.34</v>
      </c>
      <c r="H18" s="17">
        <f>G18/C18</f>
        <v>5.1503976925867274</v>
      </c>
      <c r="I18" s="16">
        <f>D18</f>
        <v>2451.61</v>
      </c>
      <c r="J18" s="16">
        <f>VLOOKUP($B18&amp;"-"&amp;$B$1,Details!$A:$AQ,J$1,0)</f>
        <v>809.01</v>
      </c>
      <c r="K18" s="16">
        <f>J18-D18</f>
        <v>-1642.6000000000001</v>
      </c>
      <c r="L18" s="16">
        <v>0</v>
      </c>
      <c r="M18" s="16">
        <f>K18-L18</f>
        <v>-1642.6000000000001</v>
      </c>
      <c r="N18" s="18">
        <f>M18/I18</f>
        <v>-0.67000868816818338</v>
      </c>
    </row>
    <row r="19" spans="2:14" ht="30" customHeight="1" x14ac:dyDescent="0.2">
      <c r="B19" s="20" t="s">
        <v>70</v>
      </c>
      <c r="C19" s="21">
        <f>VLOOKUP($B19&amp;"-"&amp;$B$1,Details!$A:$AQ,C$1,0)</f>
        <v>4497.01</v>
      </c>
      <c r="D19" s="21">
        <f>VLOOKUP($B19&amp;"-"&amp;$B$1,Details!$A:$AQ,D$1,0)</f>
        <v>3380.77</v>
      </c>
      <c r="E19" s="21">
        <f>D19-C19</f>
        <v>-1116.2400000000002</v>
      </c>
      <c r="F19" s="21">
        <v>-15000</v>
      </c>
      <c r="G19" s="21">
        <f>E19-F19</f>
        <v>13883.76</v>
      </c>
      <c r="H19" s="22">
        <f>G19/C19</f>
        <v>3.0873313601704244</v>
      </c>
      <c r="I19" s="21">
        <f>D19</f>
        <v>3380.77</v>
      </c>
      <c r="J19" s="21">
        <f>VLOOKUP($B19&amp;"-"&amp;$B$1,Details!$A:$AQ,J$1,0)</f>
        <v>9540.64</v>
      </c>
      <c r="K19" s="21">
        <f>J19-D19</f>
        <v>6159.869999999999</v>
      </c>
      <c r="L19" s="23">
        <v>12000</v>
      </c>
      <c r="M19" s="21">
        <f>K19-L19</f>
        <v>-5840.130000000001</v>
      </c>
      <c r="N19" s="24">
        <f>M19/I19</f>
        <v>-1.7274555796460573</v>
      </c>
    </row>
    <row r="20" spans="2:14" ht="25" customHeight="1" x14ac:dyDescent="0.2">
      <c r="B20" s="7" t="s">
        <v>84</v>
      </c>
      <c r="C20" s="8">
        <f>SUM(C3:C19)</f>
        <v>89374.979999999981</v>
      </c>
      <c r="D20" s="8">
        <f>SUM(D3:D19)</f>
        <v>90768.87</v>
      </c>
      <c r="E20" s="8">
        <f t="shared" ref="E20" si="0">D20-C20</f>
        <v>1393.890000000014</v>
      </c>
      <c r="F20" s="8">
        <f>SUM(F3:F19)</f>
        <v>-102500</v>
      </c>
      <c r="G20" s="8">
        <f t="shared" ref="G20" si="1">E20-F20</f>
        <v>103893.89000000001</v>
      </c>
      <c r="H20" s="9">
        <f t="shared" ref="H20" si="2">G20/C20</f>
        <v>1.1624493790096517</v>
      </c>
      <c r="I20" s="8">
        <f>SUM(I3:I19)</f>
        <v>90768.87</v>
      </c>
      <c r="J20" s="8">
        <f>SUM(J3:J19)</f>
        <v>209613.37</v>
      </c>
      <c r="K20" s="8">
        <f t="shared" ref="K20" si="3">J20-D20</f>
        <v>118844.5</v>
      </c>
      <c r="L20" s="8">
        <f>SUM(L3:L19)</f>
        <v>-32000</v>
      </c>
      <c r="M20" s="8">
        <f t="shared" ref="M20" si="4">K20-L20</f>
        <v>150844.5</v>
      </c>
      <c r="N20" s="10">
        <f t="shared" ref="N3:N20" si="5">M20/I20</f>
        <v>1.6618527916013497</v>
      </c>
    </row>
  </sheetData>
  <sortState xmlns:xlrd2="http://schemas.microsoft.com/office/spreadsheetml/2017/richdata2" ref="B3:N19">
    <sortCondition descending="1" ref="N3:N19"/>
  </sortState>
  <conditionalFormatting sqref="H3:H20">
    <cfRule type="colorScale" priority="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N3:N20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4"/>
  <sheetViews>
    <sheetView workbookViewId="0">
      <pane xSplit="4" ySplit="13" topLeftCell="U14" activePane="bottomRight" state="frozen"/>
      <selection pane="topRight" activeCell="D1" sqref="D1"/>
      <selection pane="bottomLeft" activeCell="A14" sqref="A14"/>
      <selection pane="bottomRight" activeCell="AJ14" sqref="AJ14"/>
    </sheetView>
  </sheetViews>
  <sheetFormatPr baseColWidth="10" defaultColWidth="8.83203125" defaultRowHeight="15" x14ac:dyDescent="0.2"/>
  <cols>
    <col min="1" max="1" width="18.83203125" bestFit="1" customWidth="1"/>
    <col min="2" max="2" width="16.33203125" bestFit="1" customWidth="1"/>
    <col min="3" max="3" width="11" bestFit="1" customWidth="1"/>
    <col min="4" max="4" width="16.83203125" bestFit="1" customWidth="1"/>
    <col min="5" max="9" width="9" bestFit="1" customWidth="1"/>
    <col min="10" max="10" width="9.1640625" bestFit="1" customWidth="1"/>
    <col min="11" max="15" width="9" bestFit="1" customWidth="1"/>
    <col min="16" max="16" width="12.6640625" bestFit="1" customWidth="1"/>
    <col min="17" max="27" width="9" bestFit="1" customWidth="1"/>
    <col min="28" max="28" width="12.6640625" bestFit="1" customWidth="1"/>
    <col min="29" max="32" width="9" bestFit="1" customWidth="1"/>
    <col min="33" max="33" width="9.1640625" bestFit="1" customWidth="1"/>
    <col min="34" max="34" width="9" bestFit="1" customWidth="1"/>
    <col min="35" max="35" width="13.33203125" customWidth="1"/>
    <col min="36" max="36" width="9" bestFit="1" customWidth="1"/>
  </cols>
  <sheetData>
    <row r="1" spans="1:37" x14ac:dyDescent="0.2">
      <c r="A1" t="s">
        <v>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97</v>
      </c>
    </row>
    <row r="2" spans="1:37" x14ac:dyDescent="0.2">
      <c r="A2" t="str">
        <f>B2&amp;"-"&amp;C2</f>
        <v>104Meadow-1</v>
      </c>
      <c r="B2" t="s">
        <v>35</v>
      </c>
      <c r="C2">
        <v>1</v>
      </c>
      <c r="D2" t="s">
        <v>36</v>
      </c>
      <c r="E2">
        <v>1699</v>
      </c>
      <c r="F2">
        <v>1970</v>
      </c>
      <c r="G2">
        <v>1720</v>
      </c>
      <c r="H2">
        <v>0</v>
      </c>
      <c r="I2">
        <v>3280</v>
      </c>
      <c r="J2">
        <v>0</v>
      </c>
      <c r="K2">
        <v>0</v>
      </c>
      <c r="L2">
        <v>7330.03</v>
      </c>
      <c r="M2">
        <v>0</v>
      </c>
      <c r="N2">
        <v>0</v>
      </c>
      <c r="O2">
        <v>4265.49</v>
      </c>
      <c r="P2">
        <v>0</v>
      </c>
      <c r="Q2">
        <v>0</v>
      </c>
      <c r="R2">
        <v>0</v>
      </c>
      <c r="S2">
        <v>2032.7</v>
      </c>
      <c r="T2">
        <v>1775</v>
      </c>
      <c r="U2">
        <v>1775</v>
      </c>
      <c r="V2">
        <v>1775</v>
      </c>
      <c r="W2">
        <v>1775</v>
      </c>
      <c r="X2">
        <v>1950</v>
      </c>
      <c r="Y2">
        <v>1775</v>
      </c>
      <c r="Z2">
        <v>1950</v>
      </c>
      <c r="AA2">
        <v>0</v>
      </c>
      <c r="AB2">
        <v>1391</v>
      </c>
      <c r="AC2">
        <v>2259</v>
      </c>
      <c r="AD2">
        <v>1950</v>
      </c>
      <c r="AE2">
        <v>0</v>
      </c>
      <c r="AF2">
        <v>3441</v>
      </c>
      <c r="AG2">
        <v>1950</v>
      </c>
      <c r="AH2">
        <v>1700</v>
      </c>
      <c r="AI2">
        <v>1300</v>
      </c>
      <c r="AJ2">
        <v>1950</v>
      </c>
      <c r="AK2">
        <v>0</v>
      </c>
    </row>
    <row r="3" spans="1:37" x14ac:dyDescent="0.2">
      <c r="A3" t="str">
        <f t="shared" ref="A3:A66" si="0">B3&amp;"-"&amp;C3</f>
        <v>104Meadow-3</v>
      </c>
      <c r="B3" t="s">
        <v>35</v>
      </c>
      <c r="C3">
        <v>3</v>
      </c>
      <c r="D3" t="s">
        <v>37</v>
      </c>
      <c r="E3">
        <v>1699</v>
      </c>
      <c r="F3">
        <v>1970</v>
      </c>
      <c r="G3">
        <v>1720</v>
      </c>
      <c r="H3">
        <v>0</v>
      </c>
      <c r="I3">
        <v>3280</v>
      </c>
      <c r="J3">
        <v>0</v>
      </c>
      <c r="K3">
        <v>0</v>
      </c>
      <c r="L3">
        <v>7330.03</v>
      </c>
      <c r="M3">
        <v>0</v>
      </c>
      <c r="N3">
        <v>0</v>
      </c>
      <c r="O3">
        <v>4265.49</v>
      </c>
      <c r="P3">
        <v>0</v>
      </c>
      <c r="Q3">
        <v>0</v>
      </c>
      <c r="R3">
        <v>0</v>
      </c>
      <c r="S3">
        <v>2032.7</v>
      </c>
      <c r="T3">
        <v>1775</v>
      </c>
      <c r="U3">
        <v>1775</v>
      </c>
      <c r="V3">
        <v>1775</v>
      </c>
      <c r="W3">
        <v>1775</v>
      </c>
      <c r="X3">
        <v>1950</v>
      </c>
      <c r="Y3">
        <v>1775</v>
      </c>
      <c r="Z3">
        <v>1950</v>
      </c>
      <c r="AA3">
        <v>0</v>
      </c>
      <c r="AB3">
        <v>1391</v>
      </c>
      <c r="AC3">
        <v>2259</v>
      </c>
      <c r="AD3">
        <v>1950</v>
      </c>
      <c r="AE3">
        <v>0</v>
      </c>
      <c r="AF3">
        <v>3441</v>
      </c>
      <c r="AG3">
        <v>1950</v>
      </c>
      <c r="AH3">
        <v>1700</v>
      </c>
      <c r="AI3">
        <v>1300</v>
      </c>
      <c r="AJ3">
        <v>1950</v>
      </c>
      <c r="AK3">
        <v>0</v>
      </c>
    </row>
    <row r="4" spans="1:37" x14ac:dyDescent="0.2">
      <c r="A4" t="str">
        <f t="shared" si="0"/>
        <v>104Meadow-4</v>
      </c>
      <c r="B4" t="s">
        <v>35</v>
      </c>
      <c r="C4">
        <v>4</v>
      </c>
      <c r="D4" t="s">
        <v>38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-1548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t="str">
        <f t="shared" si="0"/>
        <v>104Meadow-5</v>
      </c>
      <c r="B5" t="s">
        <v>35</v>
      </c>
      <c r="C5">
        <v>5</v>
      </c>
      <c r="D5" t="s">
        <v>39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-5750.35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-6077.19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t="str">
        <f t="shared" si="0"/>
        <v>104Meadow-6</v>
      </c>
      <c r="B6" t="s">
        <v>35</v>
      </c>
      <c r="C6">
        <v>6</v>
      </c>
      <c r="D6" t="s">
        <v>40</v>
      </c>
      <c r="E6">
        <v>-275</v>
      </c>
      <c r="F6">
        <v>-840</v>
      </c>
      <c r="G6">
        <v>0</v>
      </c>
      <c r="H6">
        <v>0</v>
      </c>
      <c r="I6">
        <v>-944</v>
      </c>
      <c r="J6">
        <v>-135</v>
      </c>
      <c r="K6">
        <v>0</v>
      </c>
      <c r="L6">
        <v>0</v>
      </c>
      <c r="M6">
        <v>0</v>
      </c>
      <c r="N6">
        <v>0</v>
      </c>
      <c r="O6">
        <v>0</v>
      </c>
      <c r="P6">
        <v>-2500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-32.32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tr">
        <f t="shared" si="0"/>
        <v>104Meadow-7</v>
      </c>
      <c r="B7" t="s">
        <v>35</v>
      </c>
      <c r="C7">
        <v>7</v>
      </c>
      <c r="D7" t="s">
        <v>41</v>
      </c>
      <c r="E7">
        <v>-75</v>
      </c>
      <c r="F7">
        <v>-75</v>
      </c>
      <c r="G7">
        <v>-75</v>
      </c>
      <c r="H7">
        <v>-75</v>
      </c>
      <c r="I7">
        <v>-75</v>
      </c>
      <c r="J7">
        <v>-75</v>
      </c>
      <c r="K7">
        <v>-75</v>
      </c>
      <c r="L7">
        <v>-75</v>
      </c>
      <c r="M7">
        <v>-75</v>
      </c>
      <c r="N7">
        <v>-75</v>
      </c>
      <c r="O7">
        <v>-75</v>
      </c>
      <c r="P7">
        <v>-75</v>
      </c>
      <c r="Q7">
        <v>-75</v>
      </c>
      <c r="R7">
        <v>-75</v>
      </c>
      <c r="S7">
        <v>-75</v>
      </c>
      <c r="T7">
        <v>-75</v>
      </c>
      <c r="U7">
        <v>-75</v>
      </c>
      <c r="V7">
        <v>-75</v>
      </c>
      <c r="W7">
        <v>-75</v>
      </c>
      <c r="X7">
        <v>-75</v>
      </c>
      <c r="Y7">
        <v>-75</v>
      </c>
      <c r="Z7">
        <v>-75</v>
      </c>
      <c r="AA7">
        <v>-75</v>
      </c>
      <c r="AB7">
        <v>-75</v>
      </c>
      <c r="AC7">
        <v>-75</v>
      </c>
      <c r="AD7">
        <v>-75</v>
      </c>
      <c r="AE7">
        <v>-75</v>
      </c>
      <c r="AF7">
        <v>-75</v>
      </c>
      <c r="AG7">
        <v>-75</v>
      </c>
      <c r="AH7">
        <v>-75</v>
      </c>
      <c r="AI7">
        <v>-75</v>
      </c>
      <c r="AJ7">
        <v>-75</v>
      </c>
      <c r="AK7">
        <v>0</v>
      </c>
    </row>
    <row r="8" spans="1:37" x14ac:dyDescent="0.2">
      <c r="A8" t="str">
        <f t="shared" si="0"/>
        <v>104Meadow-10</v>
      </c>
      <c r="B8" t="s">
        <v>35</v>
      </c>
      <c r="C8">
        <v>10</v>
      </c>
      <c r="D8" t="s">
        <v>42</v>
      </c>
      <c r="E8">
        <v>0</v>
      </c>
      <c r="F8">
        <v>0</v>
      </c>
      <c r="G8">
        <v>0</v>
      </c>
      <c r="H8">
        <v>0</v>
      </c>
      <c r="I8">
        <v>0</v>
      </c>
      <c r="J8">
        <v>-367</v>
      </c>
      <c r="K8">
        <v>0</v>
      </c>
      <c r="L8">
        <v>0</v>
      </c>
      <c r="M8">
        <v>-29.46</v>
      </c>
      <c r="N8">
        <v>0</v>
      </c>
      <c r="O8">
        <v>0</v>
      </c>
      <c r="P8">
        <v>0</v>
      </c>
      <c r="Q8">
        <v>-35</v>
      </c>
      <c r="R8">
        <v>0</v>
      </c>
      <c r="S8">
        <v>17.5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">
      <c r="A9" t="str">
        <f t="shared" si="0"/>
        <v>104Meadow-14</v>
      </c>
      <c r="B9" t="s">
        <v>35</v>
      </c>
      <c r="C9">
        <v>14</v>
      </c>
      <c r="D9" t="s">
        <v>43</v>
      </c>
      <c r="E9">
        <v>-350</v>
      </c>
      <c r="F9">
        <v>-915</v>
      </c>
      <c r="G9">
        <v>-75</v>
      </c>
      <c r="H9">
        <v>-75</v>
      </c>
      <c r="I9">
        <v>-1019</v>
      </c>
      <c r="J9">
        <v>-577</v>
      </c>
      <c r="K9">
        <v>-75</v>
      </c>
      <c r="L9">
        <v>-75</v>
      </c>
      <c r="M9">
        <v>-104.46</v>
      </c>
      <c r="N9">
        <v>-75</v>
      </c>
      <c r="O9">
        <v>-1623</v>
      </c>
      <c r="P9">
        <v>-8325.35</v>
      </c>
      <c r="Q9">
        <v>-110</v>
      </c>
      <c r="R9">
        <v>-75</v>
      </c>
      <c r="S9">
        <v>-57.5</v>
      </c>
      <c r="T9">
        <v>-75</v>
      </c>
      <c r="U9">
        <v>-75</v>
      </c>
      <c r="V9">
        <v>-75</v>
      </c>
      <c r="W9">
        <v>-75</v>
      </c>
      <c r="X9">
        <v>-107.32</v>
      </c>
      <c r="Y9">
        <v>-75</v>
      </c>
      <c r="Z9">
        <v>-75</v>
      </c>
      <c r="AA9">
        <v>-75</v>
      </c>
      <c r="AB9">
        <v>-6152.19</v>
      </c>
      <c r="AC9">
        <v>-75</v>
      </c>
      <c r="AD9">
        <v>-75</v>
      </c>
      <c r="AE9">
        <v>-75</v>
      </c>
      <c r="AF9">
        <v>-75</v>
      </c>
      <c r="AG9">
        <v>-75</v>
      </c>
      <c r="AH9">
        <v>-75</v>
      </c>
      <c r="AI9">
        <v>-75</v>
      </c>
      <c r="AJ9">
        <v>-75</v>
      </c>
      <c r="AK9">
        <v>0</v>
      </c>
    </row>
    <row r="10" spans="1:37" x14ac:dyDescent="0.2">
      <c r="A10" t="str">
        <f t="shared" si="0"/>
        <v>104Meadow-15</v>
      </c>
      <c r="B10" t="s">
        <v>35</v>
      </c>
      <c r="C10">
        <v>15</v>
      </c>
      <c r="D10" t="s">
        <v>44</v>
      </c>
      <c r="E10">
        <v>1349</v>
      </c>
      <c r="F10">
        <v>1055</v>
      </c>
      <c r="G10">
        <v>1645</v>
      </c>
      <c r="H10">
        <v>-75</v>
      </c>
      <c r="I10">
        <v>2261</v>
      </c>
      <c r="J10">
        <v>-577</v>
      </c>
      <c r="K10">
        <v>-75</v>
      </c>
      <c r="L10">
        <v>7255.03</v>
      </c>
      <c r="M10">
        <v>-104.46</v>
      </c>
      <c r="N10">
        <v>-75</v>
      </c>
      <c r="O10">
        <v>2642.49</v>
      </c>
      <c r="P10">
        <v>-8325.35</v>
      </c>
      <c r="Q10">
        <v>-110</v>
      </c>
      <c r="R10">
        <v>-75</v>
      </c>
      <c r="S10">
        <v>1975.2</v>
      </c>
      <c r="T10">
        <v>1700</v>
      </c>
      <c r="U10">
        <v>1700</v>
      </c>
      <c r="V10">
        <v>1700</v>
      </c>
      <c r="W10">
        <v>1700</v>
      </c>
      <c r="X10">
        <v>1842.68</v>
      </c>
      <c r="Y10">
        <v>1700</v>
      </c>
      <c r="Z10">
        <v>1875</v>
      </c>
      <c r="AA10">
        <v>-75</v>
      </c>
      <c r="AB10">
        <v>-4761.1899999999996</v>
      </c>
      <c r="AC10">
        <v>2184</v>
      </c>
      <c r="AD10">
        <v>1875</v>
      </c>
      <c r="AE10">
        <v>-75</v>
      </c>
      <c r="AF10">
        <v>3366</v>
      </c>
      <c r="AG10">
        <v>1875</v>
      </c>
      <c r="AH10">
        <v>1625</v>
      </c>
      <c r="AI10">
        <v>1225</v>
      </c>
      <c r="AJ10">
        <v>1875</v>
      </c>
      <c r="AK10">
        <v>0</v>
      </c>
    </row>
    <row r="11" spans="1:37" x14ac:dyDescent="0.2">
      <c r="A11" t="str">
        <f t="shared" si="0"/>
        <v>104Meadow-16</v>
      </c>
      <c r="B11" t="s">
        <v>35</v>
      </c>
      <c r="C11">
        <v>16</v>
      </c>
      <c r="D11" t="s">
        <v>45</v>
      </c>
      <c r="E11">
        <v>-730.2</v>
      </c>
      <c r="F11">
        <v>-730.2</v>
      </c>
      <c r="G11">
        <v>-730.2</v>
      </c>
      <c r="H11">
        <v>-730.2</v>
      </c>
      <c r="I11">
        <v>-730.2</v>
      </c>
      <c r="J11">
        <v>-730.2</v>
      </c>
      <c r="K11">
        <v>-730.2</v>
      </c>
      <c r="L11">
        <v>-730.2</v>
      </c>
      <c r="M11">
        <v>-730.2</v>
      </c>
      <c r="N11">
        <v>-730.2</v>
      </c>
      <c r="O11">
        <v>-730.2</v>
      </c>
      <c r="P11">
        <v>-730.2</v>
      </c>
      <c r="Q11">
        <v>-730.2</v>
      </c>
      <c r="R11">
        <v>-730.2</v>
      </c>
      <c r="S11">
        <v>-730.2</v>
      </c>
      <c r="T11">
        <v>-730.2</v>
      </c>
      <c r="U11">
        <v>-730.2</v>
      </c>
      <c r="V11">
        <v>-730.2</v>
      </c>
      <c r="W11">
        <v>-730.2</v>
      </c>
      <c r="X11">
        <v>-730.2</v>
      </c>
      <c r="Y11">
        <v>-730.2</v>
      </c>
      <c r="Z11">
        <v>-730.2</v>
      </c>
      <c r="AA11">
        <v>-730.2</v>
      </c>
      <c r="AB11">
        <v>-730.2</v>
      </c>
      <c r="AC11">
        <v>-730.2</v>
      </c>
      <c r="AD11">
        <v>-730.2</v>
      </c>
      <c r="AE11">
        <v>-730.2</v>
      </c>
      <c r="AF11">
        <v>-730.2</v>
      </c>
      <c r="AG11">
        <v>-730.2</v>
      </c>
      <c r="AH11">
        <v>-730.2</v>
      </c>
      <c r="AI11">
        <v>-730.2</v>
      </c>
      <c r="AJ11">
        <v>-730.2</v>
      </c>
      <c r="AK11">
        <v>0</v>
      </c>
    </row>
    <row r="12" spans="1:37" x14ac:dyDescent="0.2">
      <c r="A12" t="str">
        <f t="shared" si="0"/>
        <v>104Meadow-19</v>
      </c>
      <c r="B12" t="s">
        <v>35</v>
      </c>
      <c r="C12">
        <v>19</v>
      </c>
      <c r="D12" t="s">
        <v>46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1000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-1000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">
      <c r="A13" t="str">
        <f t="shared" si="0"/>
        <v>104Meadow-20</v>
      </c>
      <c r="B13" t="s">
        <v>35</v>
      </c>
      <c r="C13">
        <v>20</v>
      </c>
      <c r="D13" t="s">
        <v>47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-541.5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">
      <c r="A14" t="str">
        <f t="shared" si="0"/>
        <v>104Meadow-21</v>
      </c>
      <c r="B14" t="s">
        <v>35</v>
      </c>
      <c r="C14">
        <v>21</v>
      </c>
      <c r="D14" t="s">
        <v>48</v>
      </c>
      <c r="E14">
        <v>3668.29</v>
      </c>
      <c r="F14">
        <v>3993.09</v>
      </c>
      <c r="G14">
        <v>4907.8900000000003</v>
      </c>
      <c r="H14">
        <v>4102.6899999999996</v>
      </c>
      <c r="I14">
        <v>5633.49</v>
      </c>
      <c r="J14">
        <v>4326.29</v>
      </c>
      <c r="K14">
        <v>3521.09</v>
      </c>
      <c r="L14">
        <v>10045.92</v>
      </c>
      <c r="M14">
        <v>9211.26</v>
      </c>
      <c r="N14">
        <v>8406.06</v>
      </c>
      <c r="O14">
        <v>10318.35</v>
      </c>
      <c r="P14">
        <v>721.3</v>
      </c>
      <c r="Q14">
        <v>881.1</v>
      </c>
      <c r="R14">
        <v>75.900000000000006</v>
      </c>
      <c r="S14">
        <v>1320.9</v>
      </c>
      <c r="T14">
        <v>2290.6999999999998</v>
      </c>
      <c r="U14">
        <v>3260.5</v>
      </c>
      <c r="V14">
        <v>4230.3</v>
      </c>
      <c r="W14">
        <v>5200.1000000000004</v>
      </c>
      <c r="X14">
        <v>6312.58</v>
      </c>
      <c r="Y14">
        <v>7282.38</v>
      </c>
      <c r="Z14">
        <v>8427.18</v>
      </c>
      <c r="AA14">
        <v>7621.98</v>
      </c>
      <c r="AB14">
        <v>1130.5899999999999</v>
      </c>
      <c r="AC14">
        <v>2584.39</v>
      </c>
      <c r="AD14">
        <v>3729.19</v>
      </c>
      <c r="AE14">
        <v>2923.99</v>
      </c>
      <c r="AF14">
        <v>5559.79</v>
      </c>
      <c r="AG14">
        <v>6704.59</v>
      </c>
      <c r="AH14">
        <v>7599.39</v>
      </c>
      <c r="AI14">
        <v>8094.19</v>
      </c>
      <c r="AJ14">
        <v>9238.99</v>
      </c>
      <c r="AK14">
        <v>0</v>
      </c>
    </row>
    <row r="15" spans="1:37" x14ac:dyDescent="0.2">
      <c r="A15" t="str">
        <f t="shared" si="0"/>
        <v>108Meadow-1</v>
      </c>
      <c r="B15" t="s">
        <v>49</v>
      </c>
      <c r="C15">
        <v>1</v>
      </c>
      <c r="D15" t="s">
        <v>36</v>
      </c>
      <c r="E15">
        <v>1695</v>
      </c>
      <c r="F15">
        <v>1695</v>
      </c>
      <c r="G15">
        <v>1695</v>
      </c>
      <c r="H15">
        <v>0</v>
      </c>
      <c r="I15">
        <v>0</v>
      </c>
      <c r="J15">
        <v>0</v>
      </c>
      <c r="K15">
        <v>0</v>
      </c>
      <c r="L15">
        <v>8775</v>
      </c>
      <c r="M15">
        <v>0</v>
      </c>
      <c r="N15">
        <v>0</v>
      </c>
      <c r="O15">
        <v>3590</v>
      </c>
      <c r="P15">
        <v>1795</v>
      </c>
      <c r="Q15">
        <v>0</v>
      </c>
      <c r="R15">
        <v>3503.25</v>
      </c>
      <c r="S15">
        <v>1795</v>
      </c>
      <c r="T15">
        <v>1795</v>
      </c>
      <c r="U15">
        <v>1900</v>
      </c>
      <c r="V15">
        <v>3367.07</v>
      </c>
      <c r="W15">
        <v>0</v>
      </c>
      <c r="X15">
        <v>2373.34</v>
      </c>
      <c r="Y15">
        <v>1850</v>
      </c>
      <c r="Z15">
        <v>1850</v>
      </c>
      <c r="AA15">
        <v>1850</v>
      </c>
      <c r="AB15">
        <v>1541</v>
      </c>
      <c r="AC15">
        <v>2159</v>
      </c>
      <c r="AD15">
        <v>1850</v>
      </c>
      <c r="AE15">
        <v>0</v>
      </c>
      <c r="AF15">
        <v>3241</v>
      </c>
      <c r="AG15">
        <v>1850</v>
      </c>
      <c r="AH15">
        <v>1850</v>
      </c>
      <c r="AI15">
        <v>0</v>
      </c>
      <c r="AJ15">
        <v>0</v>
      </c>
      <c r="AK15">
        <v>0</v>
      </c>
    </row>
    <row r="16" spans="1:37" x14ac:dyDescent="0.2">
      <c r="A16" t="str">
        <f t="shared" si="0"/>
        <v>108Meadow-3</v>
      </c>
      <c r="B16" t="s">
        <v>49</v>
      </c>
      <c r="C16">
        <v>3</v>
      </c>
      <c r="D16" t="s">
        <v>37</v>
      </c>
      <c r="E16">
        <v>1695</v>
      </c>
      <c r="F16">
        <v>1695</v>
      </c>
      <c r="G16">
        <v>1695</v>
      </c>
      <c r="H16">
        <v>0</v>
      </c>
      <c r="I16">
        <v>0</v>
      </c>
      <c r="J16">
        <v>0</v>
      </c>
      <c r="K16">
        <v>0</v>
      </c>
      <c r="L16">
        <v>8775</v>
      </c>
      <c r="M16">
        <v>0</v>
      </c>
      <c r="N16">
        <v>0</v>
      </c>
      <c r="O16">
        <v>3590</v>
      </c>
      <c r="P16">
        <v>1795</v>
      </c>
      <c r="Q16">
        <v>0</v>
      </c>
      <c r="R16">
        <v>3503.25</v>
      </c>
      <c r="S16">
        <v>1795</v>
      </c>
      <c r="T16">
        <v>1795</v>
      </c>
      <c r="U16">
        <v>1900</v>
      </c>
      <c r="V16">
        <v>3367.07</v>
      </c>
      <c r="W16">
        <v>0</v>
      </c>
      <c r="X16">
        <v>2373.34</v>
      </c>
      <c r="Y16">
        <v>1850</v>
      </c>
      <c r="Z16">
        <v>1850</v>
      </c>
      <c r="AA16">
        <v>1850</v>
      </c>
      <c r="AB16">
        <v>1541</v>
      </c>
      <c r="AC16">
        <v>2159</v>
      </c>
      <c r="AD16">
        <v>1850</v>
      </c>
      <c r="AE16">
        <v>0</v>
      </c>
      <c r="AF16">
        <v>3241</v>
      </c>
      <c r="AG16">
        <v>1850</v>
      </c>
      <c r="AH16">
        <v>1850</v>
      </c>
      <c r="AI16">
        <v>0</v>
      </c>
      <c r="AJ16">
        <v>0</v>
      </c>
      <c r="AK16">
        <v>0</v>
      </c>
    </row>
    <row r="17" spans="1:37" x14ac:dyDescent="0.2">
      <c r="A17" t="str">
        <f t="shared" si="0"/>
        <v>108Meadow-4</v>
      </c>
      <c r="B17" t="s">
        <v>49</v>
      </c>
      <c r="C17">
        <v>4</v>
      </c>
      <c r="D17" t="s">
        <v>38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-1483.42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-1919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">
      <c r="A18" t="str">
        <f t="shared" si="0"/>
        <v>108Meadow-5</v>
      </c>
      <c r="B18" t="s">
        <v>49</v>
      </c>
      <c r="C18">
        <v>5</v>
      </c>
      <c r="D18" t="s">
        <v>39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-5962.88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-4363.5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">
      <c r="A19" t="str">
        <f t="shared" si="0"/>
        <v>108Meadow-6</v>
      </c>
      <c r="B19" t="s">
        <v>49</v>
      </c>
      <c r="C19">
        <v>6</v>
      </c>
      <c r="D19" t="s">
        <v>40</v>
      </c>
      <c r="E19">
        <v>0</v>
      </c>
      <c r="F19">
        <v>0</v>
      </c>
      <c r="G19">
        <v>0</v>
      </c>
      <c r="H19">
        <v>0</v>
      </c>
      <c r="I19">
        <v>-983.12</v>
      </c>
      <c r="J19">
        <v>983.12</v>
      </c>
      <c r="K19">
        <v>0</v>
      </c>
      <c r="L19">
        <v>-4113.2</v>
      </c>
      <c r="M19">
        <v>-1204.78</v>
      </c>
      <c r="N19">
        <v>-7.03</v>
      </c>
      <c r="O19">
        <v>4120.2299999999996</v>
      </c>
      <c r="P19">
        <v>1204.78</v>
      </c>
      <c r="Q19">
        <v>-64.64</v>
      </c>
      <c r="R19">
        <v>-48.78</v>
      </c>
      <c r="S19">
        <v>-81.98</v>
      </c>
      <c r="T19">
        <v>0</v>
      </c>
      <c r="U19">
        <v>0</v>
      </c>
      <c r="V19">
        <v>0</v>
      </c>
      <c r="W19">
        <v>-3395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">
      <c r="A20" t="str">
        <f t="shared" si="0"/>
        <v>108Meadow-7</v>
      </c>
      <c r="B20" t="s">
        <v>49</v>
      </c>
      <c r="C20">
        <v>7</v>
      </c>
      <c r="D20" t="s">
        <v>41</v>
      </c>
      <c r="E20">
        <v>-75</v>
      </c>
      <c r="F20">
        <v>-75</v>
      </c>
      <c r="G20">
        <v>-75</v>
      </c>
      <c r="H20">
        <v>-75</v>
      </c>
      <c r="I20">
        <v>-75</v>
      </c>
      <c r="J20">
        <v>-75</v>
      </c>
      <c r="K20">
        <v>-75</v>
      </c>
      <c r="L20">
        <v>-75</v>
      </c>
      <c r="M20">
        <v>-75</v>
      </c>
      <c r="N20">
        <v>-75</v>
      </c>
      <c r="O20">
        <v>-75</v>
      </c>
      <c r="P20">
        <v>-75</v>
      </c>
      <c r="Q20">
        <v>-75</v>
      </c>
      <c r="R20">
        <v>-75</v>
      </c>
      <c r="S20">
        <v>-75</v>
      </c>
      <c r="T20">
        <v>-75</v>
      </c>
      <c r="U20">
        <v>-75</v>
      </c>
      <c r="V20">
        <v>-75</v>
      </c>
      <c r="W20">
        <v>-75</v>
      </c>
      <c r="X20">
        <v>-75</v>
      </c>
      <c r="Y20">
        <v>-75</v>
      </c>
      <c r="Z20">
        <v>-75</v>
      </c>
      <c r="AA20">
        <v>-75</v>
      </c>
      <c r="AB20">
        <v>-75</v>
      </c>
      <c r="AC20">
        <v>-75</v>
      </c>
      <c r="AD20">
        <v>-75</v>
      </c>
      <c r="AE20">
        <v>-75</v>
      </c>
      <c r="AF20">
        <v>-75</v>
      </c>
      <c r="AG20">
        <v>-75</v>
      </c>
      <c r="AH20">
        <v>-75</v>
      </c>
      <c r="AI20">
        <v>-75</v>
      </c>
      <c r="AJ20">
        <v>-75</v>
      </c>
      <c r="AK20">
        <v>0</v>
      </c>
    </row>
    <row r="21" spans="1:37" x14ac:dyDescent="0.2">
      <c r="A21" t="str">
        <f t="shared" si="0"/>
        <v>108Meadow-10</v>
      </c>
      <c r="B21" t="s">
        <v>49</v>
      </c>
      <c r="C21">
        <v>10</v>
      </c>
      <c r="D21" t="s">
        <v>42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-54.75</v>
      </c>
      <c r="N21">
        <v>0</v>
      </c>
      <c r="O21">
        <v>0</v>
      </c>
      <c r="P21">
        <v>0</v>
      </c>
      <c r="Q21">
        <v>1.387778780781446E-17</v>
      </c>
      <c r="R21">
        <v>-335</v>
      </c>
      <c r="S21">
        <v>17.5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">
      <c r="A22" t="str">
        <f t="shared" si="0"/>
        <v>108Meadow-14</v>
      </c>
      <c r="B22" t="s">
        <v>49</v>
      </c>
      <c r="C22">
        <v>14</v>
      </c>
      <c r="D22" t="s">
        <v>43</v>
      </c>
      <c r="E22">
        <v>-75</v>
      </c>
      <c r="F22">
        <v>-75</v>
      </c>
      <c r="G22">
        <v>-75</v>
      </c>
      <c r="H22">
        <v>-75</v>
      </c>
      <c r="I22">
        <v>-1058.1199999999999</v>
      </c>
      <c r="J22">
        <v>908.12</v>
      </c>
      <c r="K22">
        <v>-75</v>
      </c>
      <c r="L22">
        <v>-4188.2</v>
      </c>
      <c r="M22">
        <v>-1334.53</v>
      </c>
      <c r="N22">
        <v>-82.03</v>
      </c>
      <c r="O22">
        <v>2561.809999999999</v>
      </c>
      <c r="P22">
        <v>-4833.1000000000004</v>
      </c>
      <c r="Q22">
        <v>-139.63999999999999</v>
      </c>
      <c r="R22">
        <v>-458.78</v>
      </c>
      <c r="S22">
        <v>-139.47999999999999</v>
      </c>
      <c r="T22">
        <v>-75</v>
      </c>
      <c r="U22">
        <v>-75</v>
      </c>
      <c r="V22">
        <v>-1994</v>
      </c>
      <c r="W22">
        <v>-3470</v>
      </c>
      <c r="X22">
        <v>-75</v>
      </c>
      <c r="Y22">
        <v>-75</v>
      </c>
      <c r="Z22">
        <v>-75</v>
      </c>
      <c r="AA22">
        <v>-75</v>
      </c>
      <c r="AB22">
        <v>-4438.5</v>
      </c>
      <c r="AC22">
        <v>-75</v>
      </c>
      <c r="AD22">
        <v>-75</v>
      </c>
      <c r="AE22">
        <v>-75</v>
      </c>
      <c r="AF22">
        <v>-75</v>
      </c>
      <c r="AG22">
        <v>-75</v>
      </c>
      <c r="AH22">
        <v>-75</v>
      </c>
      <c r="AI22">
        <v>-75</v>
      </c>
      <c r="AJ22">
        <v>-75</v>
      </c>
      <c r="AK22">
        <v>0</v>
      </c>
    </row>
    <row r="23" spans="1:37" x14ac:dyDescent="0.2">
      <c r="A23" t="str">
        <f t="shared" si="0"/>
        <v>108Meadow-15</v>
      </c>
      <c r="B23" t="s">
        <v>49</v>
      </c>
      <c r="C23">
        <v>15</v>
      </c>
      <c r="D23" t="s">
        <v>44</v>
      </c>
      <c r="E23">
        <v>1620</v>
      </c>
      <c r="F23">
        <v>1620</v>
      </c>
      <c r="G23">
        <v>1620</v>
      </c>
      <c r="H23">
        <v>-75</v>
      </c>
      <c r="I23">
        <v>-1058.1199999999999</v>
      </c>
      <c r="J23">
        <v>908.12</v>
      </c>
      <c r="K23">
        <v>-75</v>
      </c>
      <c r="L23">
        <v>4586.8</v>
      </c>
      <c r="M23">
        <v>-1334.53</v>
      </c>
      <c r="N23">
        <v>-82.03</v>
      </c>
      <c r="O23">
        <v>6151.8099999999986</v>
      </c>
      <c r="P23">
        <v>-3038.1</v>
      </c>
      <c r="Q23">
        <v>-139.63999999999999</v>
      </c>
      <c r="R23">
        <v>3044.47</v>
      </c>
      <c r="S23">
        <v>1655.52</v>
      </c>
      <c r="T23">
        <v>1720</v>
      </c>
      <c r="U23">
        <v>1825</v>
      </c>
      <c r="V23">
        <v>1373.07</v>
      </c>
      <c r="W23">
        <v>-3470</v>
      </c>
      <c r="X23">
        <v>2298.34</v>
      </c>
      <c r="Y23">
        <v>1775</v>
      </c>
      <c r="Z23">
        <v>1775</v>
      </c>
      <c r="AA23">
        <v>1775</v>
      </c>
      <c r="AB23">
        <v>-2897.5</v>
      </c>
      <c r="AC23">
        <v>2084</v>
      </c>
      <c r="AD23">
        <v>1775</v>
      </c>
      <c r="AE23">
        <v>-75</v>
      </c>
      <c r="AF23">
        <v>3166</v>
      </c>
      <c r="AG23">
        <v>1775</v>
      </c>
      <c r="AH23">
        <v>1775</v>
      </c>
      <c r="AI23">
        <v>-75</v>
      </c>
      <c r="AJ23">
        <v>-75</v>
      </c>
      <c r="AK23">
        <v>0</v>
      </c>
    </row>
    <row r="24" spans="1:37" x14ac:dyDescent="0.2">
      <c r="A24" t="str">
        <f t="shared" si="0"/>
        <v>108Meadow-16</v>
      </c>
      <c r="B24" t="s">
        <v>49</v>
      </c>
      <c r="C24">
        <v>16</v>
      </c>
      <c r="D24" t="s">
        <v>45</v>
      </c>
      <c r="E24">
        <v>-748.93</v>
      </c>
      <c r="F24">
        <v>-748.93</v>
      </c>
      <c r="G24">
        <v>-748.93</v>
      </c>
      <c r="H24">
        <v>-748.93</v>
      </c>
      <c r="I24">
        <v>-748.93</v>
      </c>
      <c r="J24">
        <v>-1497.86</v>
      </c>
      <c r="K24">
        <v>-1497.86</v>
      </c>
      <c r="L24">
        <v>-1497.86</v>
      </c>
      <c r="M24">
        <v>-748.93</v>
      </c>
      <c r="N24">
        <v>-748.93</v>
      </c>
      <c r="O24">
        <v>-748.93</v>
      </c>
      <c r="P24">
        <v>-748.93</v>
      </c>
      <c r="Q24">
        <v>-748.93</v>
      </c>
      <c r="R24">
        <v>-748.93</v>
      </c>
      <c r="S24">
        <v>-748.93</v>
      </c>
      <c r="T24">
        <v>-748.93</v>
      </c>
      <c r="U24">
        <v>-748.93</v>
      </c>
      <c r="V24">
        <v>-748.93</v>
      </c>
      <c r="W24">
        <v>-748.93</v>
      </c>
      <c r="X24">
        <v>-748.93</v>
      </c>
      <c r="Y24">
        <v>-748.93</v>
      </c>
      <c r="Z24">
        <v>-748.93</v>
      </c>
      <c r="AA24">
        <v>-748.93</v>
      </c>
      <c r="AB24">
        <v>-748.93</v>
      </c>
      <c r="AC24">
        <v>-748.93</v>
      </c>
      <c r="AD24">
        <v>-748.93</v>
      </c>
      <c r="AE24">
        <v>-748.93</v>
      </c>
      <c r="AF24">
        <v>-748.93</v>
      </c>
      <c r="AG24">
        <v>-748.93</v>
      </c>
      <c r="AH24">
        <v>-748.93</v>
      </c>
      <c r="AI24">
        <v>-748.93</v>
      </c>
      <c r="AJ24">
        <v>-748.93</v>
      </c>
      <c r="AK24">
        <v>0</v>
      </c>
    </row>
    <row r="25" spans="1:37" x14ac:dyDescent="0.2">
      <c r="A25" t="str">
        <f t="shared" si="0"/>
        <v>108Meadow-17</v>
      </c>
      <c r="B25" t="s">
        <v>49</v>
      </c>
      <c r="C25">
        <v>17</v>
      </c>
      <c r="D25" t="s">
        <v>50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-7000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2">
      <c r="A26" t="str">
        <f t="shared" si="0"/>
        <v>108Meadow-18</v>
      </c>
      <c r="B26" t="s">
        <v>49</v>
      </c>
      <c r="C26">
        <v>18</v>
      </c>
      <c r="D26" t="s">
        <v>51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1520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">
      <c r="A27" t="str">
        <f t="shared" si="0"/>
        <v>108Meadow-19</v>
      </c>
      <c r="B27" t="s">
        <v>49</v>
      </c>
      <c r="C27">
        <v>19</v>
      </c>
      <c r="D27" t="s">
        <v>46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1000</v>
      </c>
      <c r="M27">
        <v>0</v>
      </c>
      <c r="N27">
        <v>0</v>
      </c>
      <c r="O27">
        <v>0</v>
      </c>
      <c r="P27">
        <v>-4000</v>
      </c>
      <c r="Q27">
        <v>0</v>
      </c>
      <c r="R27">
        <v>0</v>
      </c>
      <c r="S27">
        <v>0</v>
      </c>
      <c r="T27">
        <v>0</v>
      </c>
      <c r="U27">
        <v>0</v>
      </c>
      <c r="V27">
        <v>4000</v>
      </c>
      <c r="W27">
        <v>3000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">
      <c r="A28" t="str">
        <f t="shared" si="0"/>
        <v>108Meadow-20</v>
      </c>
      <c r="B28" t="s">
        <v>49</v>
      </c>
      <c r="C28">
        <v>20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-2220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">
      <c r="A29" t="str">
        <f t="shared" si="0"/>
        <v>108Meadow-21</v>
      </c>
      <c r="B29" t="s">
        <v>49</v>
      </c>
      <c r="C29">
        <v>21</v>
      </c>
      <c r="D29" t="s">
        <v>48</v>
      </c>
      <c r="E29">
        <v>4424.78</v>
      </c>
      <c r="F29">
        <v>5295.85</v>
      </c>
      <c r="G29">
        <v>6166.92</v>
      </c>
      <c r="H29">
        <v>5342.99</v>
      </c>
      <c r="I29">
        <v>3535.94</v>
      </c>
      <c r="J29">
        <v>2946.2</v>
      </c>
      <c r="K29">
        <v>1373.34</v>
      </c>
      <c r="L29">
        <v>5462.28</v>
      </c>
      <c r="M29">
        <v>3378.82</v>
      </c>
      <c r="N29">
        <v>2547.86</v>
      </c>
      <c r="O29">
        <v>7950.74</v>
      </c>
      <c r="P29">
        <v>1683.71</v>
      </c>
      <c r="Q29">
        <v>795.14</v>
      </c>
      <c r="R29">
        <v>3090.68</v>
      </c>
      <c r="S29">
        <v>3997.27</v>
      </c>
      <c r="T29">
        <v>4968.34</v>
      </c>
      <c r="U29">
        <v>6044.41</v>
      </c>
      <c r="V29">
        <v>3668.55</v>
      </c>
      <c r="W29">
        <v>229.62</v>
      </c>
      <c r="X29">
        <v>1779.03</v>
      </c>
      <c r="Y29">
        <v>2805.1</v>
      </c>
      <c r="Z29">
        <v>3831.17</v>
      </c>
      <c r="AA29">
        <v>4857.24</v>
      </c>
      <c r="AB29">
        <v>1210.81</v>
      </c>
      <c r="AC29">
        <v>2545.88</v>
      </c>
      <c r="AD29">
        <v>3571.95</v>
      </c>
      <c r="AE29">
        <v>2748.02</v>
      </c>
      <c r="AF29">
        <v>5165.09</v>
      </c>
      <c r="AG29">
        <v>6191.16</v>
      </c>
      <c r="AH29">
        <v>7217.23</v>
      </c>
      <c r="AI29">
        <v>6393.3</v>
      </c>
      <c r="AJ29">
        <v>5569.37</v>
      </c>
      <c r="AK29">
        <v>0</v>
      </c>
    </row>
    <row r="30" spans="1:37" x14ac:dyDescent="0.2">
      <c r="A30" t="str">
        <f t="shared" si="0"/>
        <v>108Pagoda-1</v>
      </c>
      <c r="B30" t="s">
        <v>52</v>
      </c>
      <c r="C30">
        <v>1</v>
      </c>
      <c r="D30" t="s">
        <v>36</v>
      </c>
      <c r="E30">
        <v>1745</v>
      </c>
      <c r="F30">
        <v>1750</v>
      </c>
      <c r="G30">
        <v>1745</v>
      </c>
      <c r="H30">
        <v>0</v>
      </c>
      <c r="I30">
        <v>3390</v>
      </c>
      <c r="J30">
        <v>1745</v>
      </c>
      <c r="K30">
        <v>0</v>
      </c>
      <c r="L30">
        <v>3595</v>
      </c>
      <c r="M30">
        <v>0</v>
      </c>
      <c r="N30">
        <v>0</v>
      </c>
      <c r="O30">
        <v>3700</v>
      </c>
      <c r="P30">
        <v>3400</v>
      </c>
      <c r="Q30">
        <v>0</v>
      </c>
      <c r="R30">
        <v>3613.25</v>
      </c>
      <c r="S30">
        <v>1850</v>
      </c>
      <c r="T30">
        <v>1850</v>
      </c>
      <c r="U30">
        <v>1850</v>
      </c>
      <c r="V30">
        <v>1850</v>
      </c>
      <c r="W30">
        <v>0</v>
      </c>
      <c r="X30">
        <v>3700</v>
      </c>
      <c r="Y30">
        <v>1725</v>
      </c>
      <c r="Z30">
        <v>1925</v>
      </c>
      <c r="AA30">
        <v>0</v>
      </c>
      <c r="AB30">
        <v>1736</v>
      </c>
      <c r="AC30">
        <v>2234</v>
      </c>
      <c r="AD30">
        <v>1925</v>
      </c>
      <c r="AE30">
        <v>0</v>
      </c>
      <c r="AF30">
        <v>3641</v>
      </c>
      <c r="AG30">
        <v>557.04999999999995</v>
      </c>
      <c r="AH30">
        <v>1525</v>
      </c>
      <c r="AI30">
        <v>1925</v>
      </c>
      <c r="AJ30">
        <v>2025</v>
      </c>
      <c r="AK30">
        <v>0</v>
      </c>
    </row>
    <row r="31" spans="1:37" x14ac:dyDescent="0.2">
      <c r="A31" t="str">
        <f t="shared" si="0"/>
        <v>108Pagoda-3</v>
      </c>
      <c r="B31" t="s">
        <v>52</v>
      </c>
      <c r="C31">
        <v>3</v>
      </c>
      <c r="D31" t="s">
        <v>37</v>
      </c>
      <c r="E31">
        <v>1745</v>
      </c>
      <c r="F31">
        <v>1750</v>
      </c>
      <c r="G31">
        <v>1745</v>
      </c>
      <c r="H31">
        <v>0</v>
      </c>
      <c r="I31">
        <v>3390</v>
      </c>
      <c r="J31">
        <v>1745</v>
      </c>
      <c r="K31">
        <v>0</v>
      </c>
      <c r="L31">
        <v>3595</v>
      </c>
      <c r="M31">
        <v>0</v>
      </c>
      <c r="N31">
        <v>0</v>
      </c>
      <c r="O31">
        <v>3700</v>
      </c>
      <c r="P31">
        <v>3400</v>
      </c>
      <c r="Q31">
        <v>0</v>
      </c>
      <c r="R31">
        <v>3613.25</v>
      </c>
      <c r="S31">
        <v>1850</v>
      </c>
      <c r="T31">
        <v>1850</v>
      </c>
      <c r="U31">
        <v>1850</v>
      </c>
      <c r="V31">
        <v>1850</v>
      </c>
      <c r="W31">
        <v>0</v>
      </c>
      <c r="X31">
        <v>3700</v>
      </c>
      <c r="Y31">
        <v>1725</v>
      </c>
      <c r="Z31">
        <v>1925</v>
      </c>
      <c r="AA31">
        <v>0</v>
      </c>
      <c r="AB31">
        <v>1736</v>
      </c>
      <c r="AC31">
        <v>2234</v>
      </c>
      <c r="AD31">
        <v>1925</v>
      </c>
      <c r="AE31">
        <v>0</v>
      </c>
      <c r="AF31">
        <v>3641</v>
      </c>
      <c r="AG31">
        <v>557.04999999999995</v>
      </c>
      <c r="AH31">
        <v>1525</v>
      </c>
      <c r="AI31">
        <v>1925</v>
      </c>
      <c r="AJ31">
        <v>2025</v>
      </c>
      <c r="AK31">
        <v>0</v>
      </c>
    </row>
    <row r="32" spans="1:37" x14ac:dyDescent="0.2">
      <c r="A32" t="str">
        <f t="shared" si="0"/>
        <v>108Pagoda-4</v>
      </c>
      <c r="B32" t="s">
        <v>52</v>
      </c>
      <c r="C32">
        <v>4</v>
      </c>
      <c r="D32" t="s">
        <v>38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-1358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">
      <c r="A33" t="str">
        <f t="shared" si="0"/>
        <v>108Pagoda-5</v>
      </c>
      <c r="B33" t="s">
        <v>52</v>
      </c>
      <c r="C33">
        <v>5</v>
      </c>
      <c r="D33" t="s">
        <v>39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-5741.25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-5544.09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t="str">
        <f t="shared" si="0"/>
        <v>108Pagoda-6</v>
      </c>
      <c r="B34" t="s">
        <v>52</v>
      </c>
      <c r="C34">
        <v>6</v>
      </c>
      <c r="D34" t="s">
        <v>40</v>
      </c>
      <c r="E34">
        <v>0</v>
      </c>
      <c r="F34">
        <v>0</v>
      </c>
      <c r="G34">
        <v>0</v>
      </c>
      <c r="H34">
        <v>-675.17</v>
      </c>
      <c r="I34">
        <v>-65.94</v>
      </c>
      <c r="J34">
        <v>-138.03</v>
      </c>
      <c r="K34">
        <v>-1090.98</v>
      </c>
      <c r="L34">
        <v>-244.06</v>
      </c>
      <c r="M34">
        <v>-123.71</v>
      </c>
      <c r="N34">
        <v>-151.74</v>
      </c>
      <c r="O34">
        <v>2414.91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-55.56</v>
      </c>
      <c r="W34">
        <v>0</v>
      </c>
      <c r="X34">
        <v>-132.72999999999999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-84.19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">
      <c r="A35" t="str">
        <f t="shared" si="0"/>
        <v>108Pagoda-7</v>
      </c>
      <c r="B35" t="s">
        <v>52</v>
      </c>
      <c r="C35">
        <v>7</v>
      </c>
      <c r="D35" t="s">
        <v>41</v>
      </c>
      <c r="E35">
        <v>-75</v>
      </c>
      <c r="F35">
        <v>-75</v>
      </c>
      <c r="G35">
        <v>-75</v>
      </c>
      <c r="H35">
        <v>-75</v>
      </c>
      <c r="I35">
        <v>-75</v>
      </c>
      <c r="J35">
        <v>-75</v>
      </c>
      <c r="K35">
        <v>-75</v>
      </c>
      <c r="L35">
        <v>-75</v>
      </c>
      <c r="M35">
        <v>-75</v>
      </c>
      <c r="N35">
        <v>-75</v>
      </c>
      <c r="O35">
        <v>-75</v>
      </c>
      <c r="P35">
        <v>-75</v>
      </c>
      <c r="Q35">
        <v>-75</v>
      </c>
      <c r="R35">
        <v>-75</v>
      </c>
      <c r="S35">
        <v>-75</v>
      </c>
      <c r="T35">
        <v>-75</v>
      </c>
      <c r="U35">
        <v>-75</v>
      </c>
      <c r="V35">
        <v>-75</v>
      </c>
      <c r="W35">
        <v>-75</v>
      </c>
      <c r="X35">
        <v>-75</v>
      </c>
      <c r="Y35">
        <v>-75</v>
      </c>
      <c r="Z35">
        <v>-75</v>
      </c>
      <c r="AA35">
        <v>-75</v>
      </c>
      <c r="AB35">
        <v>-75</v>
      </c>
      <c r="AC35">
        <v>-75</v>
      </c>
      <c r="AD35">
        <v>-75</v>
      </c>
      <c r="AE35">
        <v>-75</v>
      </c>
      <c r="AF35">
        <v>-75</v>
      </c>
      <c r="AG35">
        <v>-75</v>
      </c>
      <c r="AH35">
        <v>-75</v>
      </c>
      <c r="AI35">
        <v>-75</v>
      </c>
      <c r="AJ35">
        <v>-75</v>
      </c>
      <c r="AK35">
        <v>0</v>
      </c>
    </row>
    <row r="36" spans="1:37" x14ac:dyDescent="0.2">
      <c r="A36" t="str">
        <f t="shared" si="0"/>
        <v>108Pagoda-10</v>
      </c>
      <c r="B36" t="s">
        <v>52</v>
      </c>
      <c r="C36">
        <v>10</v>
      </c>
      <c r="D36" t="s">
        <v>42</v>
      </c>
      <c r="E36">
        <v>0</v>
      </c>
      <c r="F36">
        <v>0</v>
      </c>
      <c r="G36">
        <v>0</v>
      </c>
      <c r="H36">
        <v>0</v>
      </c>
      <c r="I36">
        <v>0</v>
      </c>
      <c r="J36">
        <v>-103</v>
      </c>
      <c r="K36">
        <v>0</v>
      </c>
      <c r="L36">
        <v>0</v>
      </c>
      <c r="M36">
        <v>-27</v>
      </c>
      <c r="N36">
        <v>-108</v>
      </c>
      <c r="O36">
        <v>0</v>
      </c>
      <c r="P36">
        <v>0</v>
      </c>
      <c r="Q36">
        <v>0</v>
      </c>
      <c r="R36">
        <v>-335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">
      <c r="A37" t="str">
        <f t="shared" si="0"/>
        <v>108Pagoda-12</v>
      </c>
      <c r="B37" t="s">
        <v>52</v>
      </c>
      <c r="C37">
        <v>12</v>
      </c>
      <c r="D37" t="s">
        <v>53</v>
      </c>
      <c r="E37">
        <v>-218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-218</v>
      </c>
      <c r="Q37">
        <v>-218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-218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">
      <c r="A38" t="str">
        <f t="shared" si="0"/>
        <v>108Pagoda-14</v>
      </c>
      <c r="B38" t="s">
        <v>52</v>
      </c>
      <c r="C38">
        <v>14</v>
      </c>
      <c r="D38" t="s">
        <v>43</v>
      </c>
      <c r="E38">
        <v>-293</v>
      </c>
      <c r="F38">
        <v>-75</v>
      </c>
      <c r="G38">
        <v>-75</v>
      </c>
      <c r="H38">
        <v>-750.17</v>
      </c>
      <c r="I38">
        <v>-140.94</v>
      </c>
      <c r="J38">
        <v>-316.02999999999997</v>
      </c>
      <c r="K38">
        <v>-1165.98</v>
      </c>
      <c r="L38">
        <v>-319.06</v>
      </c>
      <c r="M38">
        <v>-225.71</v>
      </c>
      <c r="N38">
        <v>-334.74</v>
      </c>
      <c r="O38">
        <v>981.90999999999985</v>
      </c>
      <c r="P38">
        <v>-6034.25</v>
      </c>
      <c r="Q38">
        <v>-293</v>
      </c>
      <c r="R38">
        <v>-410</v>
      </c>
      <c r="S38">
        <v>-75</v>
      </c>
      <c r="T38">
        <v>-75</v>
      </c>
      <c r="U38">
        <v>-75</v>
      </c>
      <c r="V38">
        <v>-130.56</v>
      </c>
      <c r="W38">
        <v>-75</v>
      </c>
      <c r="X38">
        <v>-207.73</v>
      </c>
      <c r="Y38">
        <v>-75</v>
      </c>
      <c r="Z38">
        <v>-75</v>
      </c>
      <c r="AA38">
        <v>-75</v>
      </c>
      <c r="AB38">
        <v>-5619.09</v>
      </c>
      <c r="AC38">
        <v>-293</v>
      </c>
      <c r="AD38">
        <v>-75</v>
      </c>
      <c r="AE38">
        <v>-159.19</v>
      </c>
      <c r="AF38">
        <v>-75</v>
      </c>
      <c r="AG38">
        <v>-75</v>
      </c>
      <c r="AH38">
        <v>-75</v>
      </c>
      <c r="AI38">
        <v>-75</v>
      </c>
      <c r="AJ38">
        <v>-75</v>
      </c>
      <c r="AK38">
        <v>0</v>
      </c>
    </row>
    <row r="39" spans="1:37" x14ac:dyDescent="0.2">
      <c r="A39" t="str">
        <f t="shared" si="0"/>
        <v>108Pagoda-15</v>
      </c>
      <c r="B39" t="s">
        <v>52</v>
      </c>
      <c r="C39">
        <v>15</v>
      </c>
      <c r="D39" t="s">
        <v>44</v>
      </c>
      <c r="E39">
        <v>1452</v>
      </c>
      <c r="F39">
        <v>1675</v>
      </c>
      <c r="G39">
        <v>1670</v>
      </c>
      <c r="H39">
        <v>-750.17</v>
      </c>
      <c r="I39">
        <v>3249.06</v>
      </c>
      <c r="J39">
        <v>1428.97</v>
      </c>
      <c r="K39">
        <v>-1165.98</v>
      </c>
      <c r="L39">
        <v>3275.94</v>
      </c>
      <c r="M39">
        <v>-225.71</v>
      </c>
      <c r="N39">
        <v>-334.74</v>
      </c>
      <c r="O39">
        <v>4681.91</v>
      </c>
      <c r="P39">
        <v>-2634.25</v>
      </c>
      <c r="Q39">
        <v>-293</v>
      </c>
      <c r="R39">
        <v>3203.25</v>
      </c>
      <c r="S39">
        <v>1775</v>
      </c>
      <c r="T39">
        <v>1775</v>
      </c>
      <c r="U39">
        <v>1775</v>
      </c>
      <c r="V39">
        <v>1719.44</v>
      </c>
      <c r="W39">
        <v>-75</v>
      </c>
      <c r="X39">
        <v>3492.27</v>
      </c>
      <c r="Y39">
        <v>1650</v>
      </c>
      <c r="Z39">
        <v>1850</v>
      </c>
      <c r="AA39">
        <v>-75</v>
      </c>
      <c r="AB39">
        <v>-3883.09</v>
      </c>
      <c r="AC39">
        <v>1941</v>
      </c>
      <c r="AD39">
        <v>1850</v>
      </c>
      <c r="AE39">
        <v>-159.19</v>
      </c>
      <c r="AF39">
        <v>3566</v>
      </c>
      <c r="AG39">
        <v>482.05</v>
      </c>
      <c r="AH39">
        <v>1450</v>
      </c>
      <c r="AI39">
        <v>1850</v>
      </c>
      <c r="AJ39">
        <v>1950</v>
      </c>
      <c r="AK39">
        <v>0</v>
      </c>
    </row>
    <row r="40" spans="1:37" x14ac:dyDescent="0.2">
      <c r="A40" t="str">
        <f t="shared" si="0"/>
        <v>108Pagoda-16</v>
      </c>
      <c r="B40" t="s">
        <v>52</v>
      </c>
      <c r="C40">
        <v>16</v>
      </c>
      <c r="D40" t="s">
        <v>45</v>
      </c>
      <c r="E40">
        <v>-726.97</v>
      </c>
      <c r="F40">
        <v>-726.97</v>
      </c>
      <c r="G40">
        <v>-726.97</v>
      </c>
      <c r="H40">
        <v>-726.97</v>
      </c>
      <c r="I40">
        <v>-726.97</v>
      </c>
      <c r="J40">
        <v>-726.97</v>
      </c>
      <c r="K40">
        <v>-726.97</v>
      </c>
      <c r="L40">
        <v>-726.97</v>
      </c>
      <c r="M40">
        <v>-726.97</v>
      </c>
      <c r="N40">
        <v>-726.97</v>
      </c>
      <c r="O40">
        <v>-726.97</v>
      </c>
      <c r="P40">
        <v>-726.97</v>
      </c>
      <c r="Q40">
        <v>-726.97</v>
      </c>
      <c r="R40">
        <v>-726.97</v>
      </c>
      <c r="S40">
        <v>-726.97</v>
      </c>
      <c r="T40">
        <v>-726.97</v>
      </c>
      <c r="U40">
        <v>-726.97</v>
      </c>
      <c r="V40">
        <v>-726.97</v>
      </c>
      <c r="W40">
        <v>-726.97</v>
      </c>
      <c r="X40">
        <v>-726.97</v>
      </c>
      <c r="Y40">
        <v>-726.97</v>
      </c>
      <c r="Z40">
        <v>-726.97</v>
      </c>
      <c r="AA40">
        <v>-726.97</v>
      </c>
      <c r="AB40">
        <v>-726.97</v>
      </c>
      <c r="AC40">
        <v>-726.97</v>
      </c>
      <c r="AD40">
        <v>-726.97</v>
      </c>
      <c r="AE40">
        <v>-726.97</v>
      </c>
      <c r="AF40">
        <v>-726.97</v>
      </c>
      <c r="AG40">
        <v>-726.97</v>
      </c>
      <c r="AH40">
        <v>-726.97</v>
      </c>
      <c r="AI40">
        <v>-726.97</v>
      </c>
      <c r="AJ40">
        <v>-726.97</v>
      </c>
      <c r="AK40">
        <v>0</v>
      </c>
    </row>
    <row r="41" spans="1:37" x14ac:dyDescent="0.2">
      <c r="A41" t="str">
        <f t="shared" si="0"/>
        <v>108Pagoda-18</v>
      </c>
      <c r="B41" t="s">
        <v>52</v>
      </c>
      <c r="C41">
        <v>18</v>
      </c>
      <c r="D41" t="s">
        <v>51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">
      <c r="A42" t="str">
        <f t="shared" si="0"/>
        <v>108Pagoda-19</v>
      </c>
      <c r="B42" t="s">
        <v>52</v>
      </c>
      <c r="C42">
        <v>19</v>
      </c>
      <c r="D42" t="s">
        <v>46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-6000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-4000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">
      <c r="A43" t="str">
        <f t="shared" si="0"/>
        <v>108Pagoda-21</v>
      </c>
      <c r="B43" t="s">
        <v>52</v>
      </c>
      <c r="C43">
        <v>21</v>
      </c>
      <c r="D43" t="s">
        <v>48</v>
      </c>
      <c r="E43">
        <v>4617.24</v>
      </c>
      <c r="F43">
        <v>5565.27</v>
      </c>
      <c r="G43">
        <v>6508.3</v>
      </c>
      <c r="H43">
        <v>5031.16</v>
      </c>
      <c r="I43">
        <v>7553.25</v>
      </c>
      <c r="J43">
        <v>8255.25</v>
      </c>
      <c r="K43">
        <v>6362.3</v>
      </c>
      <c r="L43">
        <v>8911.27</v>
      </c>
      <c r="M43">
        <v>7958.59</v>
      </c>
      <c r="N43">
        <v>6896.88</v>
      </c>
      <c r="O43">
        <v>10851.82</v>
      </c>
      <c r="P43">
        <v>1490.6</v>
      </c>
      <c r="Q43">
        <v>470.63</v>
      </c>
      <c r="R43">
        <v>2946.91</v>
      </c>
      <c r="S43">
        <v>3994.94</v>
      </c>
      <c r="T43">
        <v>5042.97</v>
      </c>
      <c r="U43">
        <v>6091</v>
      </c>
      <c r="V43">
        <v>7083.47</v>
      </c>
      <c r="W43">
        <v>6281.5</v>
      </c>
      <c r="X43">
        <v>9046.7999999999993</v>
      </c>
      <c r="Y43">
        <v>9969.83</v>
      </c>
      <c r="Z43">
        <v>11092.86</v>
      </c>
      <c r="AA43">
        <v>10290.89</v>
      </c>
      <c r="AB43">
        <v>1680.83</v>
      </c>
      <c r="AC43">
        <v>2894.86</v>
      </c>
      <c r="AD43">
        <v>4017.89</v>
      </c>
      <c r="AE43">
        <v>3131.73</v>
      </c>
      <c r="AF43">
        <v>5970.76</v>
      </c>
      <c r="AG43">
        <v>5725.84</v>
      </c>
      <c r="AH43">
        <v>6448.87</v>
      </c>
      <c r="AI43">
        <v>7571.9</v>
      </c>
      <c r="AJ43">
        <v>8794.93</v>
      </c>
      <c r="AK43">
        <v>0</v>
      </c>
    </row>
    <row r="44" spans="1:37" x14ac:dyDescent="0.2">
      <c r="A44" t="str">
        <f t="shared" si="0"/>
        <v>1117Brewer-1</v>
      </c>
      <c r="B44" t="s">
        <v>54</v>
      </c>
      <c r="C44">
        <v>1</v>
      </c>
      <c r="D44" t="s">
        <v>36</v>
      </c>
      <c r="E44">
        <v>3590</v>
      </c>
      <c r="F44">
        <v>1795</v>
      </c>
      <c r="G44">
        <v>1795</v>
      </c>
      <c r="H44">
        <v>0</v>
      </c>
      <c r="I44">
        <v>3590</v>
      </c>
      <c r="J44">
        <v>0</v>
      </c>
      <c r="K44">
        <v>0</v>
      </c>
      <c r="L44">
        <v>5385</v>
      </c>
      <c r="M44">
        <v>0</v>
      </c>
      <c r="N44">
        <v>0</v>
      </c>
      <c r="O44">
        <v>4015</v>
      </c>
      <c r="P44">
        <v>3980</v>
      </c>
      <c r="Q44">
        <v>0</v>
      </c>
      <c r="R44">
        <v>3773.25</v>
      </c>
      <c r="S44">
        <v>0</v>
      </c>
      <c r="T44">
        <v>1750</v>
      </c>
      <c r="U44">
        <v>2286</v>
      </c>
      <c r="V44">
        <v>2360</v>
      </c>
      <c r="W44">
        <v>0</v>
      </c>
      <c r="X44">
        <v>1335</v>
      </c>
      <c r="Y44">
        <v>0</v>
      </c>
      <c r="Z44">
        <v>0</v>
      </c>
      <c r="AA44">
        <v>1258.1400000000001</v>
      </c>
      <c r="AB44">
        <v>1782.5</v>
      </c>
      <c r="AC44">
        <v>1692.5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4118.1400000000003</v>
      </c>
      <c r="AJ44">
        <v>0</v>
      </c>
      <c r="AK44">
        <v>0</v>
      </c>
    </row>
    <row r="45" spans="1:37" x14ac:dyDescent="0.2">
      <c r="A45" t="str">
        <f t="shared" si="0"/>
        <v>1117Brewer-3</v>
      </c>
      <c r="B45" t="s">
        <v>54</v>
      </c>
      <c r="C45">
        <v>3</v>
      </c>
      <c r="D45" t="s">
        <v>37</v>
      </c>
      <c r="E45">
        <v>3590</v>
      </c>
      <c r="F45">
        <v>1795</v>
      </c>
      <c r="G45">
        <v>1795</v>
      </c>
      <c r="H45">
        <v>0</v>
      </c>
      <c r="I45">
        <v>3590</v>
      </c>
      <c r="J45">
        <v>0</v>
      </c>
      <c r="K45">
        <v>0</v>
      </c>
      <c r="L45">
        <v>5385</v>
      </c>
      <c r="M45">
        <v>0</v>
      </c>
      <c r="N45">
        <v>0</v>
      </c>
      <c r="O45">
        <v>4015</v>
      </c>
      <c r="P45">
        <v>3980</v>
      </c>
      <c r="Q45">
        <v>0</v>
      </c>
      <c r="R45">
        <v>3773.25</v>
      </c>
      <c r="S45">
        <v>0</v>
      </c>
      <c r="T45">
        <v>1750</v>
      </c>
      <c r="U45">
        <v>2286</v>
      </c>
      <c r="V45">
        <v>2360</v>
      </c>
      <c r="W45">
        <v>0</v>
      </c>
      <c r="X45">
        <v>1335</v>
      </c>
      <c r="Y45">
        <v>0</v>
      </c>
      <c r="Z45">
        <v>0</v>
      </c>
      <c r="AA45">
        <v>1258.1400000000001</v>
      </c>
      <c r="AB45">
        <v>1782.5</v>
      </c>
      <c r="AC45">
        <v>1692.5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4118.1400000000003</v>
      </c>
      <c r="AJ45">
        <v>0</v>
      </c>
      <c r="AK45">
        <v>0</v>
      </c>
    </row>
    <row r="46" spans="1:37" x14ac:dyDescent="0.2">
      <c r="A46" t="str">
        <f t="shared" si="0"/>
        <v>1117Brewer-4</v>
      </c>
      <c r="B46" t="s">
        <v>54</v>
      </c>
      <c r="C46">
        <v>4</v>
      </c>
      <c r="D46" t="s">
        <v>38</v>
      </c>
      <c r="E46">
        <v>0</v>
      </c>
      <c r="F46">
        <v>0</v>
      </c>
      <c r="G46">
        <v>0</v>
      </c>
      <c r="H46">
        <v>0</v>
      </c>
      <c r="I46">
        <v>0</v>
      </c>
      <c r="J46">
        <v>-1098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">
      <c r="A47" t="str">
        <f t="shared" si="0"/>
        <v>1117Brewer-5</v>
      </c>
      <c r="B47" t="s">
        <v>54</v>
      </c>
      <c r="C47">
        <v>5</v>
      </c>
      <c r="D47" t="s">
        <v>39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-4700.68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-4509.34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">
      <c r="A48" t="str">
        <f t="shared" si="0"/>
        <v>1117Brewer-6</v>
      </c>
      <c r="B48" t="s">
        <v>54</v>
      </c>
      <c r="C48">
        <v>6</v>
      </c>
      <c r="D48" t="s">
        <v>40</v>
      </c>
      <c r="E48">
        <v>0</v>
      </c>
      <c r="F48">
        <v>-420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-420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">
      <c r="A49" t="str">
        <f t="shared" si="0"/>
        <v>1117Brewer-7</v>
      </c>
      <c r="B49" t="s">
        <v>54</v>
      </c>
      <c r="C49">
        <v>7</v>
      </c>
      <c r="D49" t="s">
        <v>41</v>
      </c>
      <c r="E49">
        <v>-75</v>
      </c>
      <c r="F49">
        <v>-75</v>
      </c>
      <c r="G49">
        <v>-75</v>
      </c>
      <c r="H49">
        <v>-75</v>
      </c>
      <c r="I49">
        <v>-75</v>
      </c>
      <c r="J49">
        <v>-75</v>
      </c>
      <c r="K49">
        <v>-75</v>
      </c>
      <c r="L49">
        <v>-75</v>
      </c>
      <c r="M49">
        <v>-75</v>
      </c>
      <c r="N49">
        <v>-75</v>
      </c>
      <c r="O49">
        <v>-75</v>
      </c>
      <c r="P49">
        <v>-75</v>
      </c>
      <c r="Q49">
        <v>-75</v>
      </c>
      <c r="R49">
        <v>-75</v>
      </c>
      <c r="S49">
        <v>-75</v>
      </c>
      <c r="T49">
        <v>-75</v>
      </c>
      <c r="U49">
        <v>-75</v>
      </c>
      <c r="V49">
        <v>-75</v>
      </c>
      <c r="W49">
        <v>-75</v>
      </c>
      <c r="X49">
        <v>-75</v>
      </c>
      <c r="Y49">
        <v>-75</v>
      </c>
      <c r="Z49">
        <v>-75</v>
      </c>
      <c r="AA49">
        <v>-75</v>
      </c>
      <c r="AB49">
        <v>-75</v>
      </c>
      <c r="AC49">
        <v>-75</v>
      </c>
      <c r="AD49">
        <v>-75</v>
      </c>
      <c r="AE49">
        <v>-75</v>
      </c>
      <c r="AF49">
        <v>-75</v>
      </c>
      <c r="AG49">
        <v>-75</v>
      </c>
      <c r="AH49">
        <v>-75</v>
      </c>
      <c r="AI49">
        <v>-75</v>
      </c>
      <c r="AJ49">
        <v>-75</v>
      </c>
      <c r="AK49">
        <v>0</v>
      </c>
    </row>
    <row r="50" spans="1:37" x14ac:dyDescent="0.2">
      <c r="A50" t="str">
        <f t="shared" si="0"/>
        <v>1117Brewer-10</v>
      </c>
      <c r="B50" t="s">
        <v>54</v>
      </c>
      <c r="C50">
        <v>10</v>
      </c>
      <c r="D50" t="s">
        <v>42</v>
      </c>
      <c r="E50">
        <v>0</v>
      </c>
      <c r="F50">
        <v>0</v>
      </c>
      <c r="G50">
        <v>0</v>
      </c>
      <c r="H50">
        <v>0</v>
      </c>
      <c r="I50">
        <v>0</v>
      </c>
      <c r="J50">
        <v>-1.387778780781446E-17</v>
      </c>
      <c r="K50">
        <v>0</v>
      </c>
      <c r="L50">
        <v>0</v>
      </c>
      <c r="M50">
        <v>-202.82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-35</v>
      </c>
      <c r="AH50">
        <v>0</v>
      </c>
      <c r="AI50">
        <v>0</v>
      </c>
      <c r="AJ50">
        <v>0</v>
      </c>
      <c r="AK50">
        <v>0</v>
      </c>
    </row>
    <row r="51" spans="1:37" x14ac:dyDescent="0.2">
      <c r="A51" t="str">
        <f t="shared" si="0"/>
        <v>1117Brewer-14</v>
      </c>
      <c r="B51" t="s">
        <v>54</v>
      </c>
      <c r="C51">
        <v>14</v>
      </c>
      <c r="D51" t="s">
        <v>43</v>
      </c>
      <c r="E51">
        <v>-75</v>
      </c>
      <c r="F51">
        <v>-495</v>
      </c>
      <c r="G51">
        <v>-75</v>
      </c>
      <c r="H51">
        <v>-75</v>
      </c>
      <c r="I51">
        <v>-75</v>
      </c>
      <c r="J51">
        <v>-1173</v>
      </c>
      <c r="K51">
        <v>-75</v>
      </c>
      <c r="L51">
        <v>-75</v>
      </c>
      <c r="M51">
        <v>-277.82</v>
      </c>
      <c r="N51">
        <v>-75</v>
      </c>
      <c r="O51">
        <v>-495</v>
      </c>
      <c r="P51">
        <v>-4775.68</v>
      </c>
      <c r="Q51">
        <v>-75</v>
      </c>
      <c r="R51">
        <v>-75</v>
      </c>
      <c r="S51">
        <v>-75</v>
      </c>
      <c r="T51">
        <v>-75</v>
      </c>
      <c r="U51">
        <v>-75</v>
      </c>
      <c r="V51">
        <v>-75</v>
      </c>
      <c r="W51">
        <v>-75</v>
      </c>
      <c r="X51">
        <v>-75</v>
      </c>
      <c r="Y51">
        <v>-75</v>
      </c>
      <c r="Z51">
        <v>-75</v>
      </c>
      <c r="AA51">
        <v>-75</v>
      </c>
      <c r="AB51">
        <v>-4584.34</v>
      </c>
      <c r="AC51">
        <v>-75</v>
      </c>
      <c r="AD51">
        <v>-75</v>
      </c>
      <c r="AE51">
        <v>-75</v>
      </c>
      <c r="AF51">
        <v>-75</v>
      </c>
      <c r="AG51">
        <v>-110</v>
      </c>
      <c r="AH51">
        <v>-75</v>
      </c>
      <c r="AI51">
        <v>-75</v>
      </c>
      <c r="AJ51">
        <v>-75</v>
      </c>
      <c r="AK51">
        <v>0</v>
      </c>
    </row>
    <row r="52" spans="1:37" x14ac:dyDescent="0.2">
      <c r="A52" t="str">
        <f t="shared" si="0"/>
        <v>1117Brewer-15</v>
      </c>
      <c r="B52" t="s">
        <v>54</v>
      </c>
      <c r="C52">
        <v>15</v>
      </c>
      <c r="D52" t="s">
        <v>44</v>
      </c>
      <c r="E52">
        <v>3515</v>
      </c>
      <c r="F52">
        <v>1300</v>
      </c>
      <c r="G52">
        <v>1720</v>
      </c>
      <c r="H52">
        <v>-75</v>
      </c>
      <c r="I52">
        <v>3515</v>
      </c>
      <c r="J52">
        <v>-1173</v>
      </c>
      <c r="K52">
        <v>-75</v>
      </c>
      <c r="L52">
        <v>5310</v>
      </c>
      <c r="M52">
        <v>-277.82</v>
      </c>
      <c r="N52">
        <v>-75</v>
      </c>
      <c r="O52">
        <v>3520</v>
      </c>
      <c r="P52">
        <v>-795.68000000000029</v>
      </c>
      <c r="Q52">
        <v>-75</v>
      </c>
      <c r="R52">
        <v>3698.25</v>
      </c>
      <c r="S52">
        <v>-75</v>
      </c>
      <c r="T52">
        <v>1675</v>
      </c>
      <c r="U52">
        <v>2211</v>
      </c>
      <c r="V52">
        <v>2285</v>
      </c>
      <c r="W52">
        <v>-75</v>
      </c>
      <c r="X52">
        <v>1260</v>
      </c>
      <c r="Y52">
        <v>-75</v>
      </c>
      <c r="Z52">
        <v>-75</v>
      </c>
      <c r="AA52">
        <v>1183.1400000000001</v>
      </c>
      <c r="AB52">
        <v>-2801.84</v>
      </c>
      <c r="AC52">
        <v>1617.5</v>
      </c>
      <c r="AD52">
        <v>-75</v>
      </c>
      <c r="AE52">
        <v>-75</v>
      </c>
      <c r="AF52">
        <v>-75</v>
      </c>
      <c r="AG52">
        <v>-110</v>
      </c>
      <c r="AH52">
        <v>-75</v>
      </c>
      <c r="AI52">
        <v>4043.14</v>
      </c>
      <c r="AJ52">
        <v>-75</v>
      </c>
      <c r="AK52">
        <v>0</v>
      </c>
    </row>
    <row r="53" spans="1:37" x14ac:dyDescent="0.2">
      <c r="A53" t="str">
        <f t="shared" si="0"/>
        <v>1117Brewer-16</v>
      </c>
      <c r="B53" t="s">
        <v>54</v>
      </c>
      <c r="C53">
        <v>16</v>
      </c>
      <c r="D53" t="s">
        <v>45</v>
      </c>
      <c r="E53">
        <v>-711.48</v>
      </c>
      <c r="F53">
        <v>-711.48</v>
      </c>
      <c r="G53">
        <v>-711.48</v>
      </c>
      <c r="H53">
        <v>-711.48</v>
      </c>
      <c r="I53">
        <v>-711.48</v>
      </c>
      <c r="J53">
        <v>-711.48</v>
      </c>
      <c r="K53">
        <v>-1422.96</v>
      </c>
      <c r="L53">
        <v>-711.48</v>
      </c>
      <c r="M53">
        <v>0</v>
      </c>
      <c r="N53">
        <v>-711.48</v>
      </c>
      <c r="O53">
        <v>-711.48</v>
      </c>
      <c r="P53">
        <v>-711.48</v>
      </c>
      <c r="Q53">
        <v>-711.48</v>
      </c>
      <c r="R53">
        <v>-746.48</v>
      </c>
      <c r="S53">
        <v>-702.73</v>
      </c>
      <c r="T53">
        <v>-711.48</v>
      </c>
      <c r="U53">
        <v>-711.48</v>
      </c>
      <c r="V53">
        <v>-711.48</v>
      </c>
      <c r="W53">
        <v>-711.48</v>
      </c>
      <c r="X53">
        <v>-711.48</v>
      </c>
      <c r="Y53">
        <v>-711.48</v>
      </c>
      <c r="Z53">
        <v>-711.48</v>
      </c>
      <c r="AA53">
        <v>-711.48</v>
      </c>
      <c r="AB53">
        <v>-711.48</v>
      </c>
      <c r="AC53">
        <v>-711.48</v>
      </c>
      <c r="AD53">
        <v>-711.48</v>
      </c>
      <c r="AE53">
        <v>-711.48</v>
      </c>
      <c r="AF53">
        <v>-711.48</v>
      </c>
      <c r="AG53">
        <v>-711.48</v>
      </c>
      <c r="AH53">
        <v>-711.48</v>
      </c>
      <c r="AI53">
        <v>-711.48</v>
      </c>
      <c r="AJ53">
        <v>-711.48</v>
      </c>
      <c r="AK53">
        <v>0</v>
      </c>
    </row>
    <row r="54" spans="1:37" x14ac:dyDescent="0.2">
      <c r="A54" t="str">
        <f t="shared" si="0"/>
        <v>1117Brewer-18</v>
      </c>
      <c r="B54" t="s">
        <v>54</v>
      </c>
      <c r="C54">
        <v>18</v>
      </c>
      <c r="D54" t="s">
        <v>51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">
      <c r="A55" t="str">
        <f t="shared" si="0"/>
        <v>1117Brewer-19</v>
      </c>
      <c r="B55" t="s">
        <v>54</v>
      </c>
      <c r="C55">
        <v>19</v>
      </c>
      <c r="D55" t="s">
        <v>46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-10000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5000</v>
      </c>
      <c r="AH55">
        <v>0</v>
      </c>
      <c r="AI55">
        <v>0</v>
      </c>
      <c r="AJ55">
        <v>0</v>
      </c>
      <c r="AK55">
        <v>0</v>
      </c>
    </row>
    <row r="56" spans="1:37" x14ac:dyDescent="0.2">
      <c r="A56" t="str">
        <f t="shared" si="0"/>
        <v>1117Brewer-21</v>
      </c>
      <c r="B56" t="s">
        <v>54</v>
      </c>
      <c r="C56">
        <v>21</v>
      </c>
      <c r="D56" t="s">
        <v>48</v>
      </c>
      <c r="E56">
        <v>6322.14</v>
      </c>
      <c r="F56">
        <v>6910.66</v>
      </c>
      <c r="G56">
        <v>7919.18</v>
      </c>
      <c r="H56">
        <v>7132.7</v>
      </c>
      <c r="I56">
        <v>9936.2199999999993</v>
      </c>
      <c r="J56">
        <v>8051.74</v>
      </c>
      <c r="K56">
        <v>6553.78</v>
      </c>
      <c r="L56">
        <v>11152.3</v>
      </c>
      <c r="M56">
        <v>10874.48</v>
      </c>
      <c r="N56">
        <v>10088</v>
      </c>
      <c r="O56">
        <v>12896.52</v>
      </c>
      <c r="P56">
        <v>1389.36</v>
      </c>
      <c r="Q56">
        <v>602.88</v>
      </c>
      <c r="R56">
        <v>3554.65</v>
      </c>
      <c r="S56">
        <v>2776.92</v>
      </c>
      <c r="T56">
        <v>3740.44</v>
      </c>
      <c r="U56">
        <v>5239.96</v>
      </c>
      <c r="V56">
        <v>6813.48</v>
      </c>
      <c r="W56">
        <v>6027</v>
      </c>
      <c r="X56">
        <v>6575.52</v>
      </c>
      <c r="Y56">
        <v>5789.04</v>
      </c>
      <c r="Z56">
        <v>5002.5600000000004</v>
      </c>
      <c r="AA56">
        <v>5474.22</v>
      </c>
      <c r="AB56">
        <v>1960.9</v>
      </c>
      <c r="AC56">
        <v>2866.92</v>
      </c>
      <c r="AD56">
        <v>2080.44</v>
      </c>
      <c r="AE56">
        <v>1293.96</v>
      </c>
      <c r="AF56">
        <v>507.48</v>
      </c>
      <c r="AG56">
        <v>4686</v>
      </c>
      <c r="AH56">
        <v>3899.52</v>
      </c>
      <c r="AI56">
        <v>7231.18</v>
      </c>
      <c r="AJ56">
        <v>6444.7</v>
      </c>
      <c r="AK56">
        <v>0</v>
      </c>
    </row>
    <row r="57" spans="1:37" x14ac:dyDescent="0.2">
      <c r="A57" t="str">
        <f t="shared" si="0"/>
        <v>114Sidney-1</v>
      </c>
      <c r="B57" t="s">
        <v>55</v>
      </c>
      <c r="C57">
        <v>1</v>
      </c>
      <c r="D57" t="s">
        <v>36</v>
      </c>
      <c r="E57">
        <v>3961.8</v>
      </c>
      <c r="F57">
        <v>1550</v>
      </c>
      <c r="G57">
        <v>1550</v>
      </c>
      <c r="H57">
        <v>0</v>
      </c>
      <c r="I57">
        <v>3100</v>
      </c>
      <c r="J57">
        <v>1550</v>
      </c>
      <c r="K57">
        <v>0</v>
      </c>
      <c r="L57">
        <v>3245</v>
      </c>
      <c r="M57">
        <v>0</v>
      </c>
      <c r="N57">
        <v>0</v>
      </c>
      <c r="O57">
        <v>3390</v>
      </c>
      <c r="P57">
        <v>3390</v>
      </c>
      <c r="Q57">
        <v>0</v>
      </c>
      <c r="R57">
        <v>3303.25</v>
      </c>
      <c r="S57">
        <v>1695</v>
      </c>
      <c r="T57">
        <v>1504.16</v>
      </c>
      <c r="U57">
        <v>1770</v>
      </c>
      <c r="V57">
        <v>1695</v>
      </c>
      <c r="W57">
        <v>0</v>
      </c>
      <c r="X57">
        <v>3250</v>
      </c>
      <c r="Y57">
        <v>0</v>
      </c>
      <c r="Z57">
        <v>485</v>
      </c>
      <c r="AA57">
        <v>0</v>
      </c>
      <c r="AB57">
        <v>2754</v>
      </c>
      <c r="AC57">
        <v>0</v>
      </c>
      <c r="AD57">
        <v>0</v>
      </c>
      <c r="AE57">
        <v>0</v>
      </c>
      <c r="AF57">
        <v>2864.95</v>
      </c>
      <c r="AG57">
        <v>1810</v>
      </c>
      <c r="AH57">
        <v>1510</v>
      </c>
      <c r="AI57">
        <v>1860</v>
      </c>
      <c r="AJ57">
        <v>1644.72</v>
      </c>
      <c r="AK57">
        <v>0</v>
      </c>
    </row>
    <row r="58" spans="1:37" x14ac:dyDescent="0.2">
      <c r="A58" t="str">
        <f t="shared" si="0"/>
        <v>114Sidney-3</v>
      </c>
      <c r="B58" t="s">
        <v>55</v>
      </c>
      <c r="C58">
        <v>3</v>
      </c>
      <c r="D58" t="s">
        <v>37</v>
      </c>
      <c r="E58">
        <v>3961.8</v>
      </c>
      <c r="F58">
        <v>1550</v>
      </c>
      <c r="G58">
        <v>1550</v>
      </c>
      <c r="H58">
        <v>0</v>
      </c>
      <c r="I58">
        <v>3100</v>
      </c>
      <c r="J58">
        <v>1550</v>
      </c>
      <c r="K58">
        <v>0</v>
      </c>
      <c r="L58">
        <v>3245</v>
      </c>
      <c r="M58">
        <v>0</v>
      </c>
      <c r="N58">
        <v>0</v>
      </c>
      <c r="O58">
        <v>3390</v>
      </c>
      <c r="P58">
        <v>3390</v>
      </c>
      <c r="Q58">
        <v>0</v>
      </c>
      <c r="R58">
        <v>3303.25</v>
      </c>
      <c r="S58">
        <v>1695</v>
      </c>
      <c r="T58">
        <v>1504.16</v>
      </c>
      <c r="U58">
        <v>1770</v>
      </c>
      <c r="V58">
        <v>1695</v>
      </c>
      <c r="W58">
        <v>0</v>
      </c>
      <c r="X58">
        <v>3250</v>
      </c>
      <c r="Y58">
        <v>0</v>
      </c>
      <c r="Z58">
        <v>485</v>
      </c>
      <c r="AA58">
        <v>0</v>
      </c>
      <c r="AB58">
        <v>2754</v>
      </c>
      <c r="AC58">
        <v>0</v>
      </c>
      <c r="AD58">
        <v>0</v>
      </c>
      <c r="AE58">
        <v>0</v>
      </c>
      <c r="AF58">
        <v>2864.95</v>
      </c>
      <c r="AG58">
        <v>1810</v>
      </c>
      <c r="AH58">
        <v>1510</v>
      </c>
      <c r="AI58">
        <v>1860</v>
      </c>
      <c r="AJ58">
        <v>1644.72</v>
      </c>
      <c r="AK58">
        <v>0</v>
      </c>
    </row>
    <row r="59" spans="1:37" x14ac:dyDescent="0.2">
      <c r="A59" t="str">
        <f t="shared" si="0"/>
        <v>114Sidney-5</v>
      </c>
      <c r="B59" t="s">
        <v>55</v>
      </c>
      <c r="C59">
        <v>5</v>
      </c>
      <c r="D59" t="s">
        <v>39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-4643.71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-5037.95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">
      <c r="A60" t="str">
        <f t="shared" si="0"/>
        <v>114Sidney-6</v>
      </c>
      <c r="B60" t="s">
        <v>55</v>
      </c>
      <c r="C60">
        <v>6</v>
      </c>
      <c r="D60" t="s">
        <v>40</v>
      </c>
      <c r="E60">
        <v>-304.81</v>
      </c>
      <c r="F60">
        <v>-308.16000000000003</v>
      </c>
      <c r="G60">
        <v>-129.08000000000001</v>
      </c>
      <c r="H60">
        <v>-129.08000000000001</v>
      </c>
      <c r="I60">
        <v>-334.15</v>
      </c>
      <c r="J60">
        <v>-129.08000000000001</v>
      </c>
      <c r="K60">
        <v>-129.08000000000001</v>
      </c>
      <c r="L60">
        <v>-129.08000000000001</v>
      </c>
      <c r="M60">
        <v>-129.08000000000001</v>
      </c>
      <c r="N60">
        <v>-129.08000000000001</v>
      </c>
      <c r="O60">
        <v>-129.07</v>
      </c>
      <c r="P60">
        <v>-129.07</v>
      </c>
      <c r="Q60">
        <v>-1366.33</v>
      </c>
      <c r="R60">
        <v>0</v>
      </c>
      <c r="S60">
        <v>-450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">
      <c r="A61" t="str">
        <f t="shared" si="0"/>
        <v>114Sidney-7</v>
      </c>
      <c r="B61" t="s">
        <v>55</v>
      </c>
      <c r="C61">
        <v>7</v>
      </c>
      <c r="D61" t="s">
        <v>41</v>
      </c>
      <c r="E61">
        <v>-75</v>
      </c>
      <c r="F61">
        <v>-75</v>
      </c>
      <c r="G61">
        <v>-75</v>
      </c>
      <c r="H61">
        <v>-75</v>
      </c>
      <c r="I61">
        <v>-75</v>
      </c>
      <c r="J61">
        <v>-75</v>
      </c>
      <c r="K61">
        <v>-75</v>
      </c>
      <c r="L61">
        <v>-75</v>
      </c>
      <c r="M61">
        <v>-75</v>
      </c>
      <c r="N61">
        <v>-75</v>
      </c>
      <c r="O61">
        <v>-75</v>
      </c>
      <c r="P61">
        <v>-75</v>
      </c>
      <c r="Q61">
        <v>-75</v>
      </c>
      <c r="R61">
        <v>-75</v>
      </c>
      <c r="S61">
        <v>-75</v>
      </c>
      <c r="T61">
        <v>-75</v>
      </c>
      <c r="U61">
        <v>-75</v>
      </c>
      <c r="V61">
        <v>-75</v>
      </c>
      <c r="W61">
        <v>-75</v>
      </c>
      <c r="X61">
        <v>-75</v>
      </c>
      <c r="Y61">
        <v>-75</v>
      </c>
      <c r="Z61">
        <v>-75</v>
      </c>
      <c r="AA61">
        <v>-75</v>
      </c>
      <c r="AB61">
        <v>-75</v>
      </c>
      <c r="AC61">
        <v>-75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">
      <c r="A62" t="str">
        <f t="shared" si="0"/>
        <v>114Sidney-10</v>
      </c>
      <c r="B62" t="s">
        <v>55</v>
      </c>
      <c r="C62">
        <v>10</v>
      </c>
      <c r="D62" t="s">
        <v>42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-28.3</v>
      </c>
      <c r="N62">
        <v>0</v>
      </c>
      <c r="O62">
        <v>0</v>
      </c>
      <c r="P62">
        <v>0</v>
      </c>
      <c r="Q62">
        <v>-15</v>
      </c>
      <c r="R62">
        <v>-15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">
      <c r="A63" t="str">
        <f t="shared" si="0"/>
        <v>114Sidney-14</v>
      </c>
      <c r="B63" t="s">
        <v>55</v>
      </c>
      <c r="C63">
        <v>14</v>
      </c>
      <c r="D63" t="s">
        <v>43</v>
      </c>
      <c r="E63">
        <v>-379.81</v>
      </c>
      <c r="F63">
        <v>-383.16</v>
      </c>
      <c r="G63">
        <v>-204.08</v>
      </c>
      <c r="H63">
        <v>-204.08</v>
      </c>
      <c r="I63">
        <v>-409.15</v>
      </c>
      <c r="J63">
        <v>-204.08</v>
      </c>
      <c r="K63">
        <v>-204.08</v>
      </c>
      <c r="L63">
        <v>-204.08</v>
      </c>
      <c r="M63">
        <v>-232.38</v>
      </c>
      <c r="N63">
        <v>-204.08</v>
      </c>
      <c r="O63">
        <v>-204.07</v>
      </c>
      <c r="P63">
        <v>-4847.78</v>
      </c>
      <c r="Q63">
        <v>-1456.33</v>
      </c>
      <c r="R63">
        <v>-90</v>
      </c>
      <c r="S63">
        <v>-525</v>
      </c>
      <c r="T63">
        <v>-75</v>
      </c>
      <c r="U63">
        <v>-75</v>
      </c>
      <c r="V63">
        <v>-75</v>
      </c>
      <c r="W63">
        <v>-75</v>
      </c>
      <c r="X63">
        <v>-75</v>
      </c>
      <c r="Y63">
        <v>-75</v>
      </c>
      <c r="Z63">
        <v>-75</v>
      </c>
      <c r="AA63">
        <v>-75</v>
      </c>
      <c r="AB63">
        <v>-5112.95</v>
      </c>
      <c r="AC63">
        <v>-75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">
      <c r="A64" t="str">
        <f t="shared" si="0"/>
        <v>114Sidney-15</v>
      </c>
      <c r="B64" t="s">
        <v>55</v>
      </c>
      <c r="C64">
        <v>15</v>
      </c>
      <c r="D64" t="s">
        <v>44</v>
      </c>
      <c r="E64">
        <v>3581.99</v>
      </c>
      <c r="F64">
        <v>1166.8399999999999</v>
      </c>
      <c r="G64">
        <v>1345.92</v>
      </c>
      <c r="H64">
        <v>-204.08</v>
      </c>
      <c r="I64">
        <v>2690.85</v>
      </c>
      <c r="J64">
        <v>1345.92</v>
      </c>
      <c r="K64">
        <v>-204.08</v>
      </c>
      <c r="L64">
        <v>3040.92</v>
      </c>
      <c r="M64">
        <v>-232.38</v>
      </c>
      <c r="N64">
        <v>-204.08</v>
      </c>
      <c r="O64">
        <v>3185.93</v>
      </c>
      <c r="P64">
        <v>-1457.78</v>
      </c>
      <c r="Q64">
        <v>-1456.33</v>
      </c>
      <c r="R64">
        <v>3213.25</v>
      </c>
      <c r="S64">
        <v>1170</v>
      </c>
      <c r="T64">
        <v>1429.16</v>
      </c>
      <c r="U64">
        <v>1695</v>
      </c>
      <c r="V64">
        <v>1620</v>
      </c>
      <c r="W64">
        <v>-75</v>
      </c>
      <c r="X64">
        <v>3175</v>
      </c>
      <c r="Y64">
        <v>-75</v>
      </c>
      <c r="Z64">
        <v>410</v>
      </c>
      <c r="AA64">
        <v>-75</v>
      </c>
      <c r="AB64">
        <v>-2358.9499999999998</v>
      </c>
      <c r="AC64">
        <v>-75</v>
      </c>
      <c r="AD64">
        <v>0</v>
      </c>
      <c r="AE64">
        <v>0</v>
      </c>
      <c r="AF64">
        <v>2864.95</v>
      </c>
      <c r="AG64">
        <v>1810</v>
      </c>
      <c r="AH64">
        <v>1510</v>
      </c>
      <c r="AI64">
        <v>1860</v>
      </c>
      <c r="AJ64">
        <v>1644.72</v>
      </c>
      <c r="AK64">
        <v>0</v>
      </c>
    </row>
    <row r="65" spans="1:37" x14ac:dyDescent="0.2">
      <c r="A65" t="str">
        <f t="shared" si="0"/>
        <v>114Sidney-16</v>
      </c>
      <c r="B65" t="s">
        <v>55</v>
      </c>
      <c r="C65">
        <v>16</v>
      </c>
      <c r="D65" t="s">
        <v>45</v>
      </c>
      <c r="E65">
        <v>0</v>
      </c>
      <c r="F65">
        <v>-675.63</v>
      </c>
      <c r="G65">
        <v>-1351.26</v>
      </c>
      <c r="H65">
        <v>0</v>
      </c>
      <c r="I65">
        <v>-675.63</v>
      </c>
      <c r="J65">
        <v>-2026.89</v>
      </c>
      <c r="K65">
        <v>-675.63</v>
      </c>
      <c r="L65">
        <v>-675.63</v>
      </c>
      <c r="M65">
        <v>-675.63</v>
      </c>
      <c r="N65">
        <v>-675.63</v>
      </c>
      <c r="O65">
        <v>-675.63</v>
      </c>
      <c r="P65">
        <v>-675.63</v>
      </c>
      <c r="Q65">
        <v>-675.63</v>
      </c>
      <c r="R65">
        <v>-675.63</v>
      </c>
      <c r="S65">
        <v>-675.63</v>
      </c>
      <c r="T65">
        <v>-675.63</v>
      </c>
      <c r="U65">
        <v>-675.63</v>
      </c>
      <c r="V65">
        <v>-675.63</v>
      </c>
      <c r="W65">
        <v>-675.63</v>
      </c>
      <c r="X65">
        <v>-675.63</v>
      </c>
      <c r="Y65">
        <v>-675.63</v>
      </c>
      <c r="Z65">
        <v>-675.63</v>
      </c>
      <c r="AA65">
        <v>-675.63</v>
      </c>
      <c r="AB65">
        <v>-675.63</v>
      </c>
      <c r="AC65">
        <v>-675.63</v>
      </c>
      <c r="AD65">
        <v>-675.63</v>
      </c>
      <c r="AE65">
        <v>-675.63</v>
      </c>
      <c r="AF65">
        <v>-675.63</v>
      </c>
      <c r="AG65">
        <v>-675.63</v>
      </c>
      <c r="AH65">
        <v>-675.63</v>
      </c>
      <c r="AI65">
        <v>-675.63</v>
      </c>
      <c r="AJ65">
        <v>-675.63</v>
      </c>
      <c r="AK65">
        <v>0</v>
      </c>
    </row>
    <row r="66" spans="1:37" x14ac:dyDescent="0.2">
      <c r="A66" t="str">
        <f t="shared" si="0"/>
        <v>114Sidney-19</v>
      </c>
      <c r="B66" t="s">
        <v>55</v>
      </c>
      <c r="C66">
        <v>19</v>
      </c>
      <c r="D66" t="s">
        <v>46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-4000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2">
      <c r="A67" t="str">
        <f t="shared" ref="A67:A130" si="1">B67&amp;"-"&amp;C67</f>
        <v>114Sidney-21</v>
      </c>
      <c r="B67" t="s">
        <v>55</v>
      </c>
      <c r="C67">
        <v>21</v>
      </c>
      <c r="D67" t="s">
        <v>48</v>
      </c>
      <c r="E67">
        <v>5654.69</v>
      </c>
      <c r="F67">
        <v>6145.9</v>
      </c>
      <c r="G67">
        <v>6140.56</v>
      </c>
      <c r="H67">
        <v>5936.48</v>
      </c>
      <c r="I67">
        <v>7951.7</v>
      </c>
      <c r="J67">
        <v>7270.73</v>
      </c>
      <c r="K67">
        <v>6391.02</v>
      </c>
      <c r="L67">
        <v>8756.31</v>
      </c>
      <c r="M67">
        <v>7848.3</v>
      </c>
      <c r="N67">
        <v>6968.59</v>
      </c>
      <c r="O67">
        <v>9478.89</v>
      </c>
      <c r="P67">
        <v>3345.48</v>
      </c>
      <c r="Q67">
        <v>1213.52</v>
      </c>
      <c r="R67">
        <v>3751.14</v>
      </c>
      <c r="S67">
        <v>4245.51</v>
      </c>
      <c r="T67">
        <v>4999.04</v>
      </c>
      <c r="U67">
        <v>6018.41</v>
      </c>
      <c r="V67">
        <v>6962.78</v>
      </c>
      <c r="W67">
        <v>6212.15</v>
      </c>
      <c r="X67">
        <v>8711.52</v>
      </c>
      <c r="Y67">
        <v>7960.89</v>
      </c>
      <c r="Z67">
        <v>7695.26</v>
      </c>
      <c r="AA67">
        <v>6944.63</v>
      </c>
      <c r="AB67">
        <v>3910.05</v>
      </c>
      <c r="AC67">
        <v>3159.42</v>
      </c>
      <c r="AD67">
        <v>2483.79</v>
      </c>
      <c r="AE67">
        <v>1808.16</v>
      </c>
      <c r="AF67">
        <v>3997.48</v>
      </c>
      <c r="AG67">
        <v>5131.8500000000004</v>
      </c>
      <c r="AH67">
        <v>5966.22</v>
      </c>
      <c r="AI67">
        <v>7150.59</v>
      </c>
      <c r="AJ67">
        <v>8119.68</v>
      </c>
      <c r="AK67">
        <v>0</v>
      </c>
    </row>
    <row r="68" spans="1:37" x14ac:dyDescent="0.2">
      <c r="A68" t="str">
        <f t="shared" si="1"/>
        <v>116Meadow-1</v>
      </c>
      <c r="B68" t="s">
        <v>56</v>
      </c>
      <c r="C68">
        <v>1</v>
      </c>
      <c r="D68" t="s">
        <v>36</v>
      </c>
      <c r="E68">
        <v>1650</v>
      </c>
      <c r="F68">
        <v>1650</v>
      </c>
      <c r="G68">
        <v>1650</v>
      </c>
      <c r="H68">
        <v>0</v>
      </c>
      <c r="I68">
        <v>3200</v>
      </c>
      <c r="J68">
        <v>1575</v>
      </c>
      <c r="K68">
        <v>0</v>
      </c>
      <c r="L68">
        <v>3400</v>
      </c>
      <c r="M68">
        <v>0</v>
      </c>
      <c r="N68">
        <v>0</v>
      </c>
      <c r="O68">
        <v>3500</v>
      </c>
      <c r="P68">
        <v>3155</v>
      </c>
      <c r="Q68">
        <v>0</v>
      </c>
      <c r="R68">
        <v>3026.84</v>
      </c>
      <c r="S68">
        <v>1750</v>
      </c>
      <c r="T68">
        <v>1080</v>
      </c>
      <c r="U68">
        <v>1750</v>
      </c>
      <c r="V68">
        <v>1750</v>
      </c>
      <c r="W68">
        <v>0</v>
      </c>
      <c r="X68">
        <v>587</v>
      </c>
      <c r="Y68">
        <v>1850</v>
      </c>
      <c r="Z68">
        <v>150</v>
      </c>
      <c r="AA68">
        <v>1850</v>
      </c>
      <c r="AB68">
        <v>1541</v>
      </c>
      <c r="AC68">
        <v>2159</v>
      </c>
      <c r="AD68">
        <v>1850</v>
      </c>
      <c r="AE68">
        <v>0</v>
      </c>
      <c r="AF68">
        <v>3166</v>
      </c>
      <c r="AG68">
        <v>1850</v>
      </c>
      <c r="AH68">
        <v>99</v>
      </c>
      <c r="AI68">
        <v>1600</v>
      </c>
      <c r="AJ68">
        <v>1900</v>
      </c>
      <c r="AK68">
        <v>0</v>
      </c>
    </row>
    <row r="69" spans="1:37" x14ac:dyDescent="0.2">
      <c r="A69" t="str">
        <f t="shared" si="1"/>
        <v>116Meadow-3</v>
      </c>
      <c r="B69" t="s">
        <v>56</v>
      </c>
      <c r="C69">
        <v>3</v>
      </c>
      <c r="D69" t="s">
        <v>37</v>
      </c>
      <c r="E69">
        <v>1650</v>
      </c>
      <c r="F69">
        <v>1650</v>
      </c>
      <c r="G69">
        <v>1650</v>
      </c>
      <c r="H69">
        <v>0</v>
      </c>
      <c r="I69">
        <v>3200</v>
      </c>
      <c r="J69">
        <v>1575</v>
      </c>
      <c r="K69">
        <v>0</v>
      </c>
      <c r="L69">
        <v>3400</v>
      </c>
      <c r="M69">
        <v>0</v>
      </c>
      <c r="N69">
        <v>0</v>
      </c>
      <c r="O69">
        <v>3500</v>
      </c>
      <c r="P69">
        <v>3155</v>
      </c>
      <c r="Q69">
        <v>0</v>
      </c>
      <c r="R69">
        <v>3026.84</v>
      </c>
      <c r="S69">
        <v>1750</v>
      </c>
      <c r="T69">
        <v>1080</v>
      </c>
      <c r="U69">
        <v>1750</v>
      </c>
      <c r="V69">
        <v>1750</v>
      </c>
      <c r="W69">
        <v>0</v>
      </c>
      <c r="X69">
        <v>587</v>
      </c>
      <c r="Y69">
        <v>1850</v>
      </c>
      <c r="Z69">
        <v>150</v>
      </c>
      <c r="AA69">
        <v>1850</v>
      </c>
      <c r="AB69">
        <v>1541</v>
      </c>
      <c r="AC69">
        <v>2159</v>
      </c>
      <c r="AD69">
        <v>1850</v>
      </c>
      <c r="AE69">
        <v>0</v>
      </c>
      <c r="AF69">
        <v>3166</v>
      </c>
      <c r="AG69">
        <v>1850</v>
      </c>
      <c r="AH69">
        <v>99</v>
      </c>
      <c r="AI69">
        <v>1600</v>
      </c>
      <c r="AJ69">
        <v>1900</v>
      </c>
      <c r="AK69">
        <v>0</v>
      </c>
    </row>
    <row r="70" spans="1:37" x14ac:dyDescent="0.2">
      <c r="A70" t="str">
        <f t="shared" si="1"/>
        <v>116Meadow-4</v>
      </c>
      <c r="B70" t="s">
        <v>56</v>
      </c>
      <c r="C70">
        <v>4</v>
      </c>
      <c r="D70" t="s">
        <v>38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-1179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2">
      <c r="A71" t="str">
        <f t="shared" si="1"/>
        <v>116Meadow-5</v>
      </c>
      <c r="B71" t="s">
        <v>56</v>
      </c>
      <c r="C71">
        <v>5</v>
      </c>
      <c r="D71" t="s">
        <v>39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-5750.35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-6077.19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">
      <c r="A72" t="str">
        <f t="shared" si="1"/>
        <v>116Meadow-6</v>
      </c>
      <c r="B72" t="s">
        <v>56</v>
      </c>
      <c r="C72">
        <v>6</v>
      </c>
      <c r="D72" t="s">
        <v>40</v>
      </c>
      <c r="E72">
        <v>0</v>
      </c>
      <c r="F72">
        <v>0</v>
      </c>
      <c r="G72">
        <v>0</v>
      </c>
      <c r="H72">
        <v>-200</v>
      </c>
      <c r="I72">
        <v>0</v>
      </c>
      <c r="J72">
        <v>-145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">
      <c r="A73" t="str">
        <f t="shared" si="1"/>
        <v>116Meadow-7</v>
      </c>
      <c r="B73" t="s">
        <v>56</v>
      </c>
      <c r="C73">
        <v>7</v>
      </c>
      <c r="D73" t="s">
        <v>41</v>
      </c>
      <c r="E73">
        <v>-75</v>
      </c>
      <c r="F73">
        <v>-75</v>
      </c>
      <c r="G73">
        <v>-75</v>
      </c>
      <c r="H73">
        <v>-75</v>
      </c>
      <c r="I73">
        <v>-75</v>
      </c>
      <c r="J73">
        <v>-75</v>
      </c>
      <c r="K73">
        <v>-75</v>
      </c>
      <c r="L73">
        <v>-75</v>
      </c>
      <c r="M73">
        <v>-75</v>
      </c>
      <c r="N73">
        <v>-75</v>
      </c>
      <c r="O73">
        <v>-75</v>
      </c>
      <c r="P73">
        <v>-75</v>
      </c>
      <c r="Q73">
        <v>-75</v>
      </c>
      <c r="R73">
        <v>-75</v>
      </c>
      <c r="S73">
        <v>-75</v>
      </c>
      <c r="T73">
        <v>-75</v>
      </c>
      <c r="U73">
        <v>-75</v>
      </c>
      <c r="V73">
        <v>-75</v>
      </c>
      <c r="W73">
        <v>-75</v>
      </c>
      <c r="X73">
        <v>-75</v>
      </c>
      <c r="Y73">
        <v>-75</v>
      </c>
      <c r="Z73">
        <v>-75</v>
      </c>
      <c r="AA73">
        <v>-75</v>
      </c>
      <c r="AB73">
        <v>-75</v>
      </c>
      <c r="AC73">
        <v>-75</v>
      </c>
      <c r="AD73">
        <v>-75</v>
      </c>
      <c r="AE73">
        <v>-75</v>
      </c>
      <c r="AF73">
        <v>-75</v>
      </c>
      <c r="AG73">
        <v>-75</v>
      </c>
      <c r="AH73">
        <v>-75</v>
      </c>
      <c r="AI73">
        <v>-75</v>
      </c>
      <c r="AJ73">
        <v>-75</v>
      </c>
      <c r="AK73">
        <v>0</v>
      </c>
    </row>
    <row r="74" spans="1:37" x14ac:dyDescent="0.2">
      <c r="A74" t="str">
        <f t="shared" si="1"/>
        <v>116Meadow-8</v>
      </c>
      <c r="B74" t="s">
        <v>56</v>
      </c>
      <c r="C74">
        <v>8</v>
      </c>
      <c r="D74" t="s">
        <v>57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-300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2">
      <c r="A75" t="str">
        <f t="shared" si="1"/>
        <v>116Meadow-10</v>
      </c>
      <c r="B75" t="s">
        <v>56</v>
      </c>
      <c r="C75">
        <v>10</v>
      </c>
      <c r="D75" t="s">
        <v>42</v>
      </c>
      <c r="E75">
        <v>0</v>
      </c>
      <c r="F75">
        <v>0</v>
      </c>
      <c r="G75">
        <v>0</v>
      </c>
      <c r="H75">
        <v>0</v>
      </c>
      <c r="I75">
        <v>0</v>
      </c>
      <c r="J75">
        <v>-103</v>
      </c>
      <c r="K75">
        <v>0</v>
      </c>
      <c r="L75">
        <v>0</v>
      </c>
      <c r="M75">
        <v>-29.46</v>
      </c>
      <c r="N75">
        <v>0</v>
      </c>
      <c r="O75">
        <v>-1155</v>
      </c>
      <c r="P75">
        <v>0</v>
      </c>
      <c r="Q75">
        <v>0</v>
      </c>
      <c r="R75">
        <v>284.37</v>
      </c>
      <c r="S75">
        <v>-294.37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2">
      <c r="A76" t="str">
        <f t="shared" si="1"/>
        <v>116Meadow-14</v>
      </c>
      <c r="B76" t="s">
        <v>56</v>
      </c>
      <c r="C76">
        <v>14</v>
      </c>
      <c r="D76" t="s">
        <v>43</v>
      </c>
      <c r="E76">
        <v>-75</v>
      </c>
      <c r="F76">
        <v>-75</v>
      </c>
      <c r="G76">
        <v>-75</v>
      </c>
      <c r="H76">
        <v>-275</v>
      </c>
      <c r="I76">
        <v>-75</v>
      </c>
      <c r="J76">
        <v>-323</v>
      </c>
      <c r="K76">
        <v>-75</v>
      </c>
      <c r="L76">
        <v>-75</v>
      </c>
      <c r="M76">
        <v>-104.46</v>
      </c>
      <c r="N76">
        <v>-75</v>
      </c>
      <c r="O76">
        <v>-2409</v>
      </c>
      <c r="P76">
        <v>-5825.35</v>
      </c>
      <c r="Q76">
        <v>-75</v>
      </c>
      <c r="R76">
        <v>-90.63</v>
      </c>
      <c r="S76">
        <v>-369.37</v>
      </c>
      <c r="T76">
        <v>-75</v>
      </c>
      <c r="U76">
        <v>-75</v>
      </c>
      <c r="V76">
        <v>-75</v>
      </c>
      <c r="W76">
        <v>-75</v>
      </c>
      <c r="X76">
        <v>-75</v>
      </c>
      <c r="Y76">
        <v>-75</v>
      </c>
      <c r="Z76">
        <v>-75</v>
      </c>
      <c r="AA76">
        <v>-75</v>
      </c>
      <c r="AB76">
        <v>-6152.19</v>
      </c>
      <c r="AC76">
        <v>-75</v>
      </c>
      <c r="AD76">
        <v>-75</v>
      </c>
      <c r="AE76">
        <v>-75</v>
      </c>
      <c r="AF76">
        <v>-75</v>
      </c>
      <c r="AG76">
        <v>-75</v>
      </c>
      <c r="AH76">
        <v>-75</v>
      </c>
      <c r="AI76">
        <v>-75</v>
      </c>
      <c r="AJ76">
        <v>-75</v>
      </c>
      <c r="AK76">
        <v>0</v>
      </c>
    </row>
    <row r="77" spans="1:37" x14ac:dyDescent="0.2">
      <c r="A77" t="str">
        <f t="shared" si="1"/>
        <v>116Meadow-15</v>
      </c>
      <c r="B77" t="s">
        <v>56</v>
      </c>
      <c r="C77">
        <v>15</v>
      </c>
      <c r="D77" t="s">
        <v>44</v>
      </c>
      <c r="E77">
        <v>1575</v>
      </c>
      <c r="F77">
        <v>1575</v>
      </c>
      <c r="G77">
        <v>1575</v>
      </c>
      <c r="H77">
        <v>-275</v>
      </c>
      <c r="I77">
        <v>3125</v>
      </c>
      <c r="J77">
        <v>1252</v>
      </c>
      <c r="K77">
        <v>-75</v>
      </c>
      <c r="L77">
        <v>3325</v>
      </c>
      <c r="M77">
        <v>-104.46</v>
      </c>
      <c r="N77">
        <v>-75</v>
      </c>
      <c r="O77">
        <v>1091</v>
      </c>
      <c r="P77">
        <v>-2670.35</v>
      </c>
      <c r="Q77">
        <v>-75</v>
      </c>
      <c r="R77">
        <v>2936.21</v>
      </c>
      <c r="S77">
        <v>1380.63</v>
      </c>
      <c r="T77">
        <v>1005</v>
      </c>
      <c r="U77">
        <v>1675</v>
      </c>
      <c r="V77">
        <v>1675</v>
      </c>
      <c r="W77">
        <v>-75</v>
      </c>
      <c r="X77">
        <v>512</v>
      </c>
      <c r="Y77">
        <v>1775</v>
      </c>
      <c r="Z77">
        <v>75</v>
      </c>
      <c r="AA77">
        <v>1775</v>
      </c>
      <c r="AB77">
        <v>-4611.1899999999996</v>
      </c>
      <c r="AC77">
        <v>2084</v>
      </c>
      <c r="AD77">
        <v>1775</v>
      </c>
      <c r="AE77">
        <v>-75</v>
      </c>
      <c r="AF77">
        <v>3091</v>
      </c>
      <c r="AG77">
        <v>1775</v>
      </c>
      <c r="AH77">
        <v>24</v>
      </c>
      <c r="AI77">
        <v>1525</v>
      </c>
      <c r="AJ77">
        <v>1825</v>
      </c>
      <c r="AK77">
        <v>0</v>
      </c>
    </row>
    <row r="78" spans="1:37" x14ac:dyDescent="0.2">
      <c r="A78" t="str">
        <f t="shared" si="1"/>
        <v>116Meadow-16</v>
      </c>
      <c r="B78" t="s">
        <v>56</v>
      </c>
      <c r="C78">
        <v>16</v>
      </c>
      <c r="D78" t="s">
        <v>45</v>
      </c>
      <c r="E78">
        <v>-456.02</v>
      </c>
      <c r="F78">
        <v>-456.02</v>
      </c>
      <c r="G78">
        <v>-456.02</v>
      </c>
      <c r="H78">
        <v>-456.02</v>
      </c>
      <c r="I78">
        <v>-456.02</v>
      </c>
      <c r="J78">
        <v>-456.02</v>
      </c>
      <c r="K78">
        <v>-456.02</v>
      </c>
      <c r="L78">
        <v>-456.02</v>
      </c>
      <c r="M78">
        <v>-456.02</v>
      </c>
      <c r="N78">
        <v>-456.02</v>
      </c>
      <c r="O78">
        <v>-456.02</v>
      </c>
      <c r="P78">
        <v>-456.02</v>
      </c>
      <c r="Q78">
        <v>-456.02</v>
      </c>
      <c r="R78">
        <v>-456.02</v>
      </c>
      <c r="S78">
        <v>-456.02</v>
      </c>
      <c r="T78">
        <v>-456.02</v>
      </c>
      <c r="U78">
        <v>-456.02</v>
      </c>
      <c r="V78">
        <v>-456.02</v>
      </c>
      <c r="W78">
        <v>-456.02</v>
      </c>
      <c r="X78">
        <v>-456.02</v>
      </c>
      <c r="Y78">
        <v>-456.02</v>
      </c>
      <c r="Z78">
        <v>-456.02</v>
      </c>
      <c r="AA78">
        <v>-456.02</v>
      </c>
      <c r="AB78">
        <v>-456.02</v>
      </c>
      <c r="AC78">
        <v>-456.02</v>
      </c>
      <c r="AD78">
        <v>-456.02</v>
      </c>
      <c r="AE78">
        <v>-456.02</v>
      </c>
      <c r="AF78">
        <v>-456.02</v>
      </c>
      <c r="AG78">
        <v>-456.02</v>
      </c>
      <c r="AH78">
        <v>-456.02</v>
      </c>
      <c r="AI78">
        <v>-456.02</v>
      </c>
      <c r="AJ78">
        <v>-456.02</v>
      </c>
      <c r="AK78">
        <v>0</v>
      </c>
    </row>
    <row r="79" spans="1:37" x14ac:dyDescent="0.2">
      <c r="A79" t="str">
        <f t="shared" si="1"/>
        <v>116Meadow-18</v>
      </c>
      <c r="B79" t="s">
        <v>56</v>
      </c>
      <c r="C79">
        <v>18</v>
      </c>
      <c r="D79" t="s">
        <v>51</v>
      </c>
      <c r="E79">
        <v>-150</v>
      </c>
      <c r="F79">
        <v>-150</v>
      </c>
      <c r="G79">
        <v>-150</v>
      </c>
      <c r="H79">
        <v>-150</v>
      </c>
      <c r="I79">
        <v>-150</v>
      </c>
      <c r="J79">
        <v>-150</v>
      </c>
      <c r="K79">
        <v>-150</v>
      </c>
      <c r="L79">
        <v>-150</v>
      </c>
      <c r="M79">
        <v>-150</v>
      </c>
      <c r="N79">
        <v>-150</v>
      </c>
      <c r="O79">
        <v>-150</v>
      </c>
      <c r="P79">
        <v>-150</v>
      </c>
      <c r="Q79">
        <v>-150</v>
      </c>
      <c r="R79">
        <v>0</v>
      </c>
      <c r="S79">
        <v>-150</v>
      </c>
      <c r="T79">
        <v>-150</v>
      </c>
      <c r="U79">
        <v>-150</v>
      </c>
      <c r="V79">
        <v>-150</v>
      </c>
      <c r="W79">
        <v>-150</v>
      </c>
      <c r="X79">
        <v>-150</v>
      </c>
      <c r="Y79">
        <v>-150</v>
      </c>
      <c r="Z79">
        <v>-150</v>
      </c>
      <c r="AA79">
        <v>-150</v>
      </c>
      <c r="AB79">
        <v>-150</v>
      </c>
      <c r="AC79">
        <v>-150</v>
      </c>
      <c r="AD79">
        <v>-150</v>
      </c>
      <c r="AE79">
        <v>-150</v>
      </c>
      <c r="AF79">
        <v>-150</v>
      </c>
      <c r="AG79">
        <v>-150</v>
      </c>
      <c r="AH79">
        <v>-150</v>
      </c>
      <c r="AI79">
        <v>-150</v>
      </c>
      <c r="AJ79">
        <v>-150</v>
      </c>
      <c r="AK79">
        <v>0</v>
      </c>
    </row>
    <row r="80" spans="1:37" x14ac:dyDescent="0.2">
      <c r="A80" t="str">
        <f t="shared" si="1"/>
        <v>116Meadow-19</v>
      </c>
      <c r="B80" t="s">
        <v>56</v>
      </c>
      <c r="C80">
        <v>19</v>
      </c>
      <c r="D80" t="s">
        <v>46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-5000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2">
      <c r="A81" t="str">
        <f t="shared" si="1"/>
        <v>116Meadow-21</v>
      </c>
      <c r="B81" t="s">
        <v>56</v>
      </c>
      <c r="C81">
        <v>21</v>
      </c>
      <c r="D81" t="s">
        <v>48</v>
      </c>
      <c r="E81">
        <v>4140.7</v>
      </c>
      <c r="F81">
        <v>5109.68</v>
      </c>
      <c r="G81">
        <v>6078.66</v>
      </c>
      <c r="H81">
        <v>5197.6400000000003</v>
      </c>
      <c r="I81">
        <v>7716.62</v>
      </c>
      <c r="J81">
        <v>8362.6</v>
      </c>
      <c r="K81">
        <v>7681.58</v>
      </c>
      <c r="L81">
        <v>10400.56</v>
      </c>
      <c r="M81">
        <v>9690.08</v>
      </c>
      <c r="N81">
        <v>9009.06</v>
      </c>
      <c r="O81">
        <v>9494.0400000000009</v>
      </c>
      <c r="P81">
        <v>1217.67</v>
      </c>
      <c r="Q81">
        <v>536.65</v>
      </c>
      <c r="R81">
        <v>3016.84</v>
      </c>
      <c r="S81">
        <v>3791.45</v>
      </c>
      <c r="T81">
        <v>4190.43</v>
      </c>
      <c r="U81">
        <v>5259.41</v>
      </c>
      <c r="V81">
        <v>6328.39</v>
      </c>
      <c r="W81">
        <v>5647.37</v>
      </c>
      <c r="X81">
        <v>5553.35</v>
      </c>
      <c r="Y81">
        <v>6722.33</v>
      </c>
      <c r="Z81">
        <v>6191.31</v>
      </c>
      <c r="AA81">
        <v>7360.29</v>
      </c>
      <c r="AB81">
        <v>2143.08</v>
      </c>
      <c r="AC81">
        <v>3621.06</v>
      </c>
      <c r="AD81">
        <v>4790.04</v>
      </c>
      <c r="AE81">
        <v>4109.0200000000004</v>
      </c>
      <c r="AF81">
        <v>6594</v>
      </c>
      <c r="AG81">
        <v>7762.98</v>
      </c>
      <c r="AH81">
        <v>7180.96</v>
      </c>
      <c r="AI81">
        <v>8099.94</v>
      </c>
      <c r="AJ81">
        <v>9318.92</v>
      </c>
      <c r="AK81">
        <v>0</v>
      </c>
    </row>
    <row r="82" spans="1:37" x14ac:dyDescent="0.2">
      <c r="A82" t="str">
        <f t="shared" si="1"/>
        <v>116MeadowSavings-2</v>
      </c>
      <c r="B82" t="s">
        <v>58</v>
      </c>
      <c r="C82">
        <v>2</v>
      </c>
      <c r="D82" t="s">
        <v>59</v>
      </c>
      <c r="E82">
        <v>0.01</v>
      </c>
      <c r="F82">
        <v>0.01</v>
      </c>
      <c r="G82">
        <v>0.02</v>
      </c>
      <c r="H82">
        <v>0.02</v>
      </c>
      <c r="I82">
        <v>0.02</v>
      </c>
      <c r="J82">
        <v>0.01</v>
      </c>
      <c r="K82">
        <v>0.03</v>
      </c>
      <c r="L82">
        <v>0.02</v>
      </c>
      <c r="M82">
        <v>0.02</v>
      </c>
      <c r="N82">
        <v>0.03</v>
      </c>
      <c r="O82">
        <v>0.16</v>
      </c>
      <c r="P82">
        <v>0.41</v>
      </c>
      <c r="Q82">
        <v>0.43</v>
      </c>
      <c r="R82">
        <v>0.39</v>
      </c>
      <c r="S82">
        <v>0.45</v>
      </c>
      <c r="T82">
        <v>0.45</v>
      </c>
      <c r="U82">
        <v>0.49</v>
      </c>
      <c r="V82">
        <v>0.49</v>
      </c>
      <c r="W82">
        <v>0.52</v>
      </c>
      <c r="X82">
        <v>0.55000000000000004</v>
      </c>
      <c r="Y82">
        <v>0.54</v>
      </c>
      <c r="Z82">
        <v>0.57999999999999996</v>
      </c>
      <c r="AA82">
        <v>0.57999999999999996</v>
      </c>
      <c r="AB82">
        <v>0.59</v>
      </c>
      <c r="AC82">
        <v>0.05</v>
      </c>
      <c r="AD82">
        <v>0.02</v>
      </c>
      <c r="AE82">
        <v>0.02</v>
      </c>
      <c r="AF82">
        <v>0.02</v>
      </c>
      <c r="AG82">
        <v>0.02</v>
      </c>
      <c r="AH82">
        <v>0.02</v>
      </c>
      <c r="AI82">
        <v>0.03</v>
      </c>
      <c r="AJ82">
        <v>0.02</v>
      </c>
      <c r="AK82">
        <v>0</v>
      </c>
    </row>
    <row r="83" spans="1:37" x14ac:dyDescent="0.2">
      <c r="A83" t="str">
        <f t="shared" si="1"/>
        <v>116MeadowSavings-3</v>
      </c>
      <c r="B83" t="s">
        <v>58</v>
      </c>
      <c r="C83">
        <v>3</v>
      </c>
      <c r="D83" t="s">
        <v>37</v>
      </c>
      <c r="E83">
        <v>0.01</v>
      </c>
      <c r="F83">
        <v>0.01</v>
      </c>
      <c r="G83">
        <v>0.02</v>
      </c>
      <c r="H83">
        <v>0.02</v>
      </c>
      <c r="I83">
        <v>0.02</v>
      </c>
      <c r="J83">
        <v>0.01</v>
      </c>
      <c r="K83">
        <v>0.03</v>
      </c>
      <c r="L83">
        <v>0.02</v>
      </c>
      <c r="M83">
        <v>0.02</v>
      </c>
      <c r="N83">
        <v>0.03</v>
      </c>
      <c r="O83">
        <v>0.16</v>
      </c>
      <c r="P83">
        <v>0.41</v>
      </c>
      <c r="Q83">
        <v>0.43</v>
      </c>
      <c r="R83">
        <v>0.39</v>
      </c>
      <c r="S83">
        <v>0.45</v>
      </c>
      <c r="T83">
        <v>0.45</v>
      </c>
      <c r="U83">
        <v>0.49</v>
      </c>
      <c r="V83">
        <v>0.49</v>
      </c>
      <c r="W83">
        <v>0.52</v>
      </c>
      <c r="X83">
        <v>0.55000000000000004</v>
      </c>
      <c r="Y83">
        <v>0.54</v>
      </c>
      <c r="Z83">
        <v>0.57999999999999996</v>
      </c>
      <c r="AA83">
        <v>0.57999999999999996</v>
      </c>
      <c r="AB83">
        <v>0.59</v>
      </c>
      <c r="AC83">
        <v>0.05</v>
      </c>
      <c r="AD83">
        <v>0.02</v>
      </c>
      <c r="AE83">
        <v>0.02</v>
      </c>
      <c r="AF83">
        <v>0.02</v>
      </c>
      <c r="AG83">
        <v>0.02</v>
      </c>
      <c r="AH83">
        <v>0.02</v>
      </c>
      <c r="AI83">
        <v>0.03</v>
      </c>
      <c r="AJ83">
        <v>0.02</v>
      </c>
      <c r="AK83">
        <v>0</v>
      </c>
    </row>
    <row r="84" spans="1:37" x14ac:dyDescent="0.2">
      <c r="A84" t="str">
        <f t="shared" si="1"/>
        <v>116MeadowSavings-14</v>
      </c>
      <c r="B84" t="s">
        <v>58</v>
      </c>
      <c r="C84">
        <v>14</v>
      </c>
      <c r="D84" t="s">
        <v>43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2">
      <c r="A85" t="str">
        <f t="shared" si="1"/>
        <v>116MeadowSavings-15</v>
      </c>
      <c r="B85" t="s">
        <v>58</v>
      </c>
      <c r="C85">
        <v>15</v>
      </c>
      <c r="D85" t="s">
        <v>44</v>
      </c>
      <c r="E85">
        <v>0.01</v>
      </c>
      <c r="F85">
        <v>0.01</v>
      </c>
      <c r="G85">
        <v>0.02</v>
      </c>
      <c r="H85">
        <v>0.02</v>
      </c>
      <c r="I85">
        <v>0.02</v>
      </c>
      <c r="J85">
        <v>0.01</v>
      </c>
      <c r="K85">
        <v>0.03</v>
      </c>
      <c r="L85">
        <v>0.02</v>
      </c>
      <c r="M85">
        <v>0.02</v>
      </c>
      <c r="N85">
        <v>0.03</v>
      </c>
      <c r="O85">
        <v>0.16</v>
      </c>
      <c r="P85">
        <v>0.41</v>
      </c>
      <c r="Q85">
        <v>0.43</v>
      </c>
      <c r="R85">
        <v>0.39</v>
      </c>
      <c r="S85">
        <v>0.45</v>
      </c>
      <c r="T85">
        <v>0.45</v>
      </c>
      <c r="U85">
        <v>0.49</v>
      </c>
      <c r="V85">
        <v>0.49</v>
      </c>
      <c r="W85">
        <v>0.52</v>
      </c>
      <c r="X85">
        <v>0.55000000000000004</v>
      </c>
      <c r="Y85">
        <v>0.54</v>
      </c>
      <c r="Z85">
        <v>0.57999999999999996</v>
      </c>
      <c r="AA85">
        <v>0.57999999999999996</v>
      </c>
      <c r="AB85">
        <v>0.59</v>
      </c>
      <c r="AC85">
        <v>0.05</v>
      </c>
      <c r="AD85">
        <v>0.02</v>
      </c>
      <c r="AE85">
        <v>0.02</v>
      </c>
      <c r="AF85">
        <v>0.02</v>
      </c>
      <c r="AG85">
        <v>0.02</v>
      </c>
      <c r="AH85">
        <v>0.02</v>
      </c>
      <c r="AI85">
        <v>0.03</v>
      </c>
      <c r="AJ85">
        <v>0.02</v>
      </c>
      <c r="AK85">
        <v>0</v>
      </c>
    </row>
    <row r="86" spans="1:37" x14ac:dyDescent="0.2">
      <c r="A86" t="str">
        <f t="shared" si="1"/>
        <v>116MeadowSavings-18</v>
      </c>
      <c r="B86" t="s">
        <v>58</v>
      </c>
      <c r="C86">
        <v>18</v>
      </c>
      <c r="D86" t="s">
        <v>51</v>
      </c>
      <c r="E86">
        <v>150</v>
      </c>
      <c r="F86">
        <v>150</v>
      </c>
      <c r="G86">
        <v>150</v>
      </c>
      <c r="H86">
        <v>150</v>
      </c>
      <c r="I86">
        <v>150</v>
      </c>
      <c r="J86">
        <v>150</v>
      </c>
      <c r="K86">
        <v>150</v>
      </c>
      <c r="L86">
        <v>150</v>
      </c>
      <c r="M86">
        <v>150</v>
      </c>
      <c r="N86">
        <v>150</v>
      </c>
      <c r="O86">
        <v>150</v>
      </c>
      <c r="P86">
        <v>150</v>
      </c>
      <c r="Q86">
        <v>150</v>
      </c>
      <c r="R86">
        <v>0</v>
      </c>
      <c r="S86">
        <v>150</v>
      </c>
      <c r="T86">
        <v>150</v>
      </c>
      <c r="U86">
        <v>150</v>
      </c>
      <c r="V86">
        <v>150</v>
      </c>
      <c r="W86">
        <v>150</v>
      </c>
      <c r="X86">
        <v>150</v>
      </c>
      <c r="Y86">
        <v>150</v>
      </c>
      <c r="Z86">
        <v>150</v>
      </c>
      <c r="AA86">
        <v>150</v>
      </c>
      <c r="AB86">
        <v>150</v>
      </c>
      <c r="AC86">
        <v>150</v>
      </c>
      <c r="AD86">
        <v>150</v>
      </c>
      <c r="AE86">
        <v>150</v>
      </c>
      <c r="AF86">
        <v>150</v>
      </c>
      <c r="AG86">
        <v>150</v>
      </c>
      <c r="AH86">
        <v>150</v>
      </c>
      <c r="AI86">
        <v>150</v>
      </c>
      <c r="AJ86">
        <v>150</v>
      </c>
      <c r="AK86">
        <v>0</v>
      </c>
    </row>
    <row r="87" spans="1:37" x14ac:dyDescent="0.2">
      <c r="A87" t="str">
        <f t="shared" si="1"/>
        <v>116MeadowSavings-19</v>
      </c>
      <c r="B87" t="s">
        <v>58</v>
      </c>
      <c r="C87">
        <v>19</v>
      </c>
      <c r="D87" t="s">
        <v>46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-3000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2">
      <c r="A88" t="str">
        <f t="shared" si="1"/>
        <v>116MeadowSavings-21</v>
      </c>
      <c r="B88" t="s">
        <v>58</v>
      </c>
      <c r="C88">
        <v>21</v>
      </c>
      <c r="D88" t="s">
        <v>48</v>
      </c>
      <c r="E88">
        <v>1604.48</v>
      </c>
      <c r="F88">
        <v>1754.49</v>
      </c>
      <c r="G88">
        <v>1904.51</v>
      </c>
      <c r="H88">
        <v>2054.5300000000002</v>
      </c>
      <c r="I88">
        <v>2204.5500000000002</v>
      </c>
      <c r="J88">
        <v>2354.56</v>
      </c>
      <c r="K88">
        <v>2504.59</v>
      </c>
      <c r="L88">
        <v>2654.61</v>
      </c>
      <c r="M88">
        <v>2804.63</v>
      </c>
      <c r="N88">
        <v>2954.66</v>
      </c>
      <c r="O88">
        <v>3104.82</v>
      </c>
      <c r="P88">
        <v>3255.23</v>
      </c>
      <c r="Q88">
        <v>3405.66</v>
      </c>
      <c r="R88">
        <v>3406.05</v>
      </c>
      <c r="S88">
        <v>3556.5</v>
      </c>
      <c r="T88">
        <v>3706.95</v>
      </c>
      <c r="U88">
        <v>3857.44</v>
      </c>
      <c r="V88">
        <v>4007.93</v>
      </c>
      <c r="W88">
        <v>4158.45</v>
      </c>
      <c r="X88">
        <v>4309</v>
      </c>
      <c r="Y88">
        <v>4459.54</v>
      </c>
      <c r="Z88">
        <v>4610.12</v>
      </c>
      <c r="AA88">
        <v>4760.7</v>
      </c>
      <c r="AB88">
        <v>1911.29</v>
      </c>
      <c r="AC88">
        <v>2061.34</v>
      </c>
      <c r="AD88">
        <v>2211.36</v>
      </c>
      <c r="AE88">
        <v>2361.38</v>
      </c>
      <c r="AF88">
        <v>2511.4</v>
      </c>
      <c r="AG88">
        <v>2661.42</v>
      </c>
      <c r="AH88">
        <v>2811.44</v>
      </c>
      <c r="AI88">
        <v>2961.47</v>
      </c>
      <c r="AJ88">
        <v>3111.49</v>
      </c>
      <c r="AK88">
        <v>0</v>
      </c>
    </row>
    <row r="89" spans="1:37" x14ac:dyDescent="0.2">
      <c r="A89" t="str">
        <f t="shared" si="1"/>
        <v>1316Rosemon-1</v>
      </c>
      <c r="B89" t="s">
        <v>60</v>
      </c>
      <c r="C89">
        <v>1</v>
      </c>
      <c r="D89" t="s">
        <v>36</v>
      </c>
      <c r="E89">
        <v>3190</v>
      </c>
      <c r="F89">
        <v>3190</v>
      </c>
      <c r="G89">
        <v>3190</v>
      </c>
      <c r="H89">
        <v>0</v>
      </c>
      <c r="I89">
        <v>6180</v>
      </c>
      <c r="J89">
        <v>0</v>
      </c>
      <c r="K89">
        <v>0</v>
      </c>
      <c r="L89">
        <v>8499.08</v>
      </c>
      <c r="M89">
        <v>0</v>
      </c>
      <c r="N89">
        <v>0</v>
      </c>
      <c r="O89">
        <v>6685</v>
      </c>
      <c r="P89">
        <v>7061.2400000000007</v>
      </c>
      <c r="Q89">
        <v>0</v>
      </c>
      <c r="R89">
        <v>7155.46</v>
      </c>
      <c r="S89">
        <v>5505</v>
      </c>
      <c r="T89">
        <v>1649.2</v>
      </c>
      <c r="U89">
        <v>5435</v>
      </c>
      <c r="V89">
        <v>1795</v>
      </c>
      <c r="W89">
        <v>0</v>
      </c>
      <c r="X89">
        <v>4527.84</v>
      </c>
      <c r="Y89">
        <v>3676.73</v>
      </c>
      <c r="Z89">
        <v>3690.98</v>
      </c>
      <c r="AA89">
        <v>2479</v>
      </c>
      <c r="AB89">
        <v>3929</v>
      </c>
      <c r="AC89">
        <v>3929</v>
      </c>
      <c r="AD89">
        <v>3929</v>
      </c>
      <c r="AE89">
        <v>0</v>
      </c>
      <c r="AF89">
        <v>7633</v>
      </c>
      <c r="AG89">
        <v>3629</v>
      </c>
      <c r="AH89">
        <v>3878</v>
      </c>
      <c r="AI89">
        <v>3729</v>
      </c>
      <c r="AJ89">
        <v>1883.52</v>
      </c>
      <c r="AK89">
        <v>0</v>
      </c>
    </row>
    <row r="90" spans="1:37" x14ac:dyDescent="0.2">
      <c r="A90" t="str">
        <f t="shared" si="1"/>
        <v>1316Rosemon-3</v>
      </c>
      <c r="B90" t="s">
        <v>60</v>
      </c>
      <c r="C90">
        <v>3</v>
      </c>
      <c r="D90" t="s">
        <v>37</v>
      </c>
      <c r="E90">
        <v>3190</v>
      </c>
      <c r="F90">
        <v>3190</v>
      </c>
      <c r="G90">
        <v>3190</v>
      </c>
      <c r="H90">
        <v>0</v>
      </c>
      <c r="I90">
        <v>6180</v>
      </c>
      <c r="J90">
        <v>0</v>
      </c>
      <c r="K90">
        <v>0</v>
      </c>
      <c r="L90">
        <v>8499.08</v>
      </c>
      <c r="M90">
        <v>0</v>
      </c>
      <c r="N90">
        <v>0</v>
      </c>
      <c r="O90">
        <v>6685</v>
      </c>
      <c r="P90">
        <v>7061.2400000000007</v>
      </c>
      <c r="Q90">
        <v>0</v>
      </c>
      <c r="R90">
        <v>7155.46</v>
      </c>
      <c r="S90">
        <v>5505</v>
      </c>
      <c r="T90">
        <v>1649.2</v>
      </c>
      <c r="U90">
        <v>5435</v>
      </c>
      <c r="V90">
        <v>1795</v>
      </c>
      <c r="W90">
        <v>0</v>
      </c>
      <c r="X90">
        <v>4527.84</v>
      </c>
      <c r="Y90">
        <v>3676.73</v>
      </c>
      <c r="Z90">
        <v>3690.98</v>
      </c>
      <c r="AA90">
        <v>2479</v>
      </c>
      <c r="AB90">
        <v>3929</v>
      </c>
      <c r="AC90">
        <v>3929</v>
      </c>
      <c r="AD90">
        <v>3929</v>
      </c>
      <c r="AE90">
        <v>0</v>
      </c>
      <c r="AF90">
        <v>7633</v>
      </c>
      <c r="AG90">
        <v>3629</v>
      </c>
      <c r="AH90">
        <v>3878</v>
      </c>
      <c r="AI90">
        <v>3729</v>
      </c>
      <c r="AJ90">
        <v>1883.52</v>
      </c>
      <c r="AK90">
        <v>0</v>
      </c>
    </row>
    <row r="91" spans="1:37" x14ac:dyDescent="0.2">
      <c r="A91" t="str">
        <f t="shared" si="1"/>
        <v>1316Rosemon-4</v>
      </c>
      <c r="B91" t="s">
        <v>60</v>
      </c>
      <c r="C91">
        <v>4</v>
      </c>
      <c r="D91" t="s">
        <v>38</v>
      </c>
      <c r="E91">
        <v>-183.43</v>
      </c>
      <c r="F91">
        <v>-183.43</v>
      </c>
      <c r="G91">
        <v>-183.43</v>
      </c>
      <c r="H91">
        <v>-183.43</v>
      </c>
      <c r="I91">
        <v>-183.43</v>
      </c>
      <c r="J91">
        <v>-183.43</v>
      </c>
      <c r="K91">
        <v>-298.17</v>
      </c>
      <c r="L91">
        <v>-284.52999999999997</v>
      </c>
      <c r="M91">
        <v>-284.52999999999997</v>
      </c>
      <c r="N91">
        <v>-284.52999999999997</v>
      </c>
      <c r="O91">
        <v>-284.52999999999997</v>
      </c>
      <c r="P91">
        <v>-284.52999999999997</v>
      </c>
      <c r="Q91">
        <v>-284.52999999999997</v>
      </c>
      <c r="R91">
        <v>-284.52999999999997</v>
      </c>
      <c r="S91">
        <v>-284.52999999999997</v>
      </c>
      <c r="T91">
        <v>-284.52999999999997</v>
      </c>
      <c r="U91">
        <v>-284.52999999999997</v>
      </c>
      <c r="V91">
        <v>-284.52999999999997</v>
      </c>
      <c r="W91">
        <v>-373.61</v>
      </c>
      <c r="X91">
        <v>-356.49</v>
      </c>
      <c r="Y91">
        <v>-356.49</v>
      </c>
      <c r="Z91">
        <v>-356.49</v>
      </c>
      <c r="AA91">
        <v>-356.49</v>
      </c>
      <c r="AB91">
        <v>-356.49</v>
      </c>
      <c r="AC91">
        <v>-356.49</v>
      </c>
      <c r="AD91">
        <v>-356.49</v>
      </c>
      <c r="AE91">
        <v>-356.49</v>
      </c>
      <c r="AF91">
        <v>-356.49</v>
      </c>
      <c r="AG91">
        <v>-356.49</v>
      </c>
      <c r="AH91">
        <v>-356.49</v>
      </c>
      <c r="AI91">
        <v>-414</v>
      </c>
      <c r="AJ91">
        <v>-395</v>
      </c>
      <c r="AK91">
        <v>0</v>
      </c>
    </row>
    <row r="92" spans="1:37" x14ac:dyDescent="0.2">
      <c r="A92" t="str">
        <f t="shared" si="1"/>
        <v>1316Rosemon-5</v>
      </c>
      <c r="B92" t="s">
        <v>60</v>
      </c>
      <c r="C92">
        <v>5</v>
      </c>
      <c r="D92" t="s">
        <v>39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-4392.2999999999993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-2604.4</v>
      </c>
      <c r="AC92">
        <v>-2335.94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2">
      <c r="A93" t="str">
        <f t="shared" si="1"/>
        <v>1316Rosemon-6</v>
      </c>
      <c r="B93" t="s">
        <v>60</v>
      </c>
      <c r="C93">
        <v>6</v>
      </c>
      <c r="D93" t="s">
        <v>40</v>
      </c>
      <c r="E93">
        <v>0</v>
      </c>
      <c r="F93">
        <v>-577.5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2">
      <c r="A94" t="str">
        <f t="shared" si="1"/>
        <v>1316Rosemon-7</v>
      </c>
      <c r="B94" t="s">
        <v>60</v>
      </c>
      <c r="C94">
        <v>7</v>
      </c>
      <c r="D94" t="s">
        <v>41</v>
      </c>
      <c r="E94">
        <v>-150</v>
      </c>
      <c r="F94">
        <v>-150</v>
      </c>
      <c r="G94">
        <v>-150</v>
      </c>
      <c r="H94">
        <v>-150</v>
      </c>
      <c r="I94">
        <v>-150</v>
      </c>
      <c r="J94">
        <v>-150</v>
      </c>
      <c r="K94">
        <v>-150</v>
      </c>
      <c r="L94">
        <v>-150</v>
      </c>
      <c r="M94">
        <v>-150</v>
      </c>
      <c r="N94">
        <v>-150</v>
      </c>
      <c r="O94">
        <v>-150</v>
      </c>
      <c r="P94">
        <v>-150</v>
      </c>
      <c r="Q94">
        <v>-150</v>
      </c>
      <c r="R94">
        <v>-150</v>
      </c>
      <c r="S94">
        <v>-150</v>
      </c>
      <c r="T94">
        <v>-150</v>
      </c>
      <c r="U94">
        <v>-150</v>
      </c>
      <c r="V94">
        <v>-150</v>
      </c>
      <c r="W94">
        <v>-150</v>
      </c>
      <c r="X94">
        <v>-150</v>
      </c>
      <c r="Y94">
        <v>-150</v>
      </c>
      <c r="Z94">
        <v>-150</v>
      </c>
      <c r="AA94">
        <v>-150</v>
      </c>
      <c r="AB94">
        <v>-150</v>
      </c>
      <c r="AC94">
        <v>-150</v>
      </c>
      <c r="AD94">
        <v>-150</v>
      </c>
      <c r="AE94">
        <v>-150</v>
      </c>
      <c r="AF94">
        <v>-150</v>
      </c>
      <c r="AG94">
        <v>-150</v>
      </c>
      <c r="AH94">
        <v>-150</v>
      </c>
      <c r="AI94">
        <v>-150</v>
      </c>
      <c r="AJ94">
        <v>-150</v>
      </c>
      <c r="AK94">
        <v>0</v>
      </c>
    </row>
    <row r="95" spans="1:37" x14ac:dyDescent="0.2">
      <c r="A95" t="str">
        <f t="shared" si="1"/>
        <v>1316Rosemon-10</v>
      </c>
      <c r="B95" t="s">
        <v>60</v>
      </c>
      <c r="C95">
        <v>10</v>
      </c>
      <c r="D95" t="s">
        <v>42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-113.58</v>
      </c>
      <c r="N95">
        <v>0</v>
      </c>
      <c r="O95">
        <v>-51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2">
      <c r="A96" t="str">
        <f t="shared" si="1"/>
        <v>1316Rosemon-14</v>
      </c>
      <c r="B96" t="s">
        <v>60</v>
      </c>
      <c r="C96">
        <v>14</v>
      </c>
      <c r="D96" t="s">
        <v>43</v>
      </c>
      <c r="E96">
        <v>-333.43</v>
      </c>
      <c r="F96">
        <v>-910.93000000000006</v>
      </c>
      <c r="G96">
        <v>-333.43</v>
      </c>
      <c r="H96">
        <v>-333.43</v>
      </c>
      <c r="I96">
        <v>-333.43</v>
      </c>
      <c r="J96">
        <v>-333.43</v>
      </c>
      <c r="K96">
        <v>-448.17</v>
      </c>
      <c r="L96">
        <v>-434.53</v>
      </c>
      <c r="M96">
        <v>-548.11</v>
      </c>
      <c r="N96">
        <v>-434.53</v>
      </c>
      <c r="O96">
        <v>-545.53</v>
      </c>
      <c r="P96">
        <v>-4826.829999999999</v>
      </c>
      <c r="Q96">
        <v>-434.53</v>
      </c>
      <c r="R96">
        <v>-434.53</v>
      </c>
      <c r="S96">
        <v>-434.53</v>
      </c>
      <c r="T96">
        <v>-434.53</v>
      </c>
      <c r="U96">
        <v>-434.53</v>
      </c>
      <c r="V96">
        <v>-434.53</v>
      </c>
      <c r="W96">
        <v>-523.61</v>
      </c>
      <c r="X96">
        <v>-506.49</v>
      </c>
      <c r="Y96">
        <v>-506.49</v>
      </c>
      <c r="Z96">
        <v>-506.49</v>
      </c>
      <c r="AA96">
        <v>-506.49</v>
      </c>
      <c r="AB96">
        <v>-3110.89</v>
      </c>
      <c r="AC96">
        <v>-2842.43</v>
      </c>
      <c r="AD96">
        <v>-506.49</v>
      </c>
      <c r="AE96">
        <v>-506.49</v>
      </c>
      <c r="AF96">
        <v>-506.49</v>
      </c>
      <c r="AG96">
        <v>-506.49</v>
      </c>
      <c r="AH96">
        <v>-506.49</v>
      </c>
      <c r="AI96">
        <v>-564</v>
      </c>
      <c r="AJ96">
        <v>-545</v>
      </c>
      <c r="AK96">
        <v>0</v>
      </c>
    </row>
    <row r="97" spans="1:37" x14ac:dyDescent="0.2">
      <c r="A97" t="str">
        <f t="shared" si="1"/>
        <v>1316Rosemon-15</v>
      </c>
      <c r="B97" t="s">
        <v>60</v>
      </c>
      <c r="C97">
        <v>15</v>
      </c>
      <c r="D97" t="s">
        <v>44</v>
      </c>
      <c r="E97">
        <v>2856.57</v>
      </c>
      <c r="F97">
        <v>2279.0700000000002</v>
      </c>
      <c r="G97">
        <v>2856.57</v>
      </c>
      <c r="H97">
        <v>-333.43</v>
      </c>
      <c r="I97">
        <v>5846.57</v>
      </c>
      <c r="J97">
        <v>-333.43</v>
      </c>
      <c r="K97">
        <v>-448.17</v>
      </c>
      <c r="L97">
        <v>8064.55</v>
      </c>
      <c r="M97">
        <v>-548.11</v>
      </c>
      <c r="N97">
        <v>-434.53</v>
      </c>
      <c r="O97">
        <v>6139.47</v>
      </c>
      <c r="P97">
        <v>2234.4100000000021</v>
      </c>
      <c r="Q97">
        <v>-434.53</v>
      </c>
      <c r="R97">
        <v>6720.93</v>
      </c>
      <c r="S97">
        <v>5070.47</v>
      </c>
      <c r="T97">
        <v>1214.67</v>
      </c>
      <c r="U97">
        <v>5000.47</v>
      </c>
      <c r="V97">
        <v>1360.47</v>
      </c>
      <c r="W97">
        <v>-523.61</v>
      </c>
      <c r="X97">
        <v>4021.35</v>
      </c>
      <c r="Y97">
        <v>3170.24</v>
      </c>
      <c r="Z97">
        <v>3184.49</v>
      </c>
      <c r="AA97">
        <v>1972.51</v>
      </c>
      <c r="AB97">
        <v>818.10999999999967</v>
      </c>
      <c r="AC97">
        <v>1086.57</v>
      </c>
      <c r="AD97">
        <v>3422.51</v>
      </c>
      <c r="AE97">
        <v>-506.49</v>
      </c>
      <c r="AF97">
        <v>7126.51</v>
      </c>
      <c r="AG97">
        <v>3122.51</v>
      </c>
      <c r="AH97">
        <v>3371.51</v>
      </c>
      <c r="AI97">
        <v>3165</v>
      </c>
      <c r="AJ97">
        <v>1338.52</v>
      </c>
      <c r="AK97">
        <v>0</v>
      </c>
    </row>
    <row r="98" spans="1:37" x14ac:dyDescent="0.2">
      <c r="A98" t="str">
        <f t="shared" si="1"/>
        <v>1316Rosemon-16</v>
      </c>
      <c r="B98" t="s">
        <v>60</v>
      </c>
      <c r="C98">
        <v>16</v>
      </c>
      <c r="D98" t="s">
        <v>45</v>
      </c>
      <c r="E98">
        <v>-963.16</v>
      </c>
      <c r="F98">
        <v>-963.16</v>
      </c>
      <c r="G98">
        <v>-963.16</v>
      </c>
      <c r="H98">
        <v>-963.16</v>
      </c>
      <c r="I98">
        <v>-963.16</v>
      </c>
      <c r="J98">
        <v>-963.16</v>
      </c>
      <c r="K98">
        <v>-963.16</v>
      </c>
      <c r="L98">
        <v>-963.16</v>
      </c>
      <c r="M98">
        <v>-963.16</v>
      </c>
      <c r="N98">
        <v>-963.16</v>
      </c>
      <c r="O98">
        <v>-963.16</v>
      </c>
      <c r="P98">
        <v>-963.16</v>
      </c>
      <c r="Q98">
        <v>-963.16</v>
      </c>
      <c r="R98">
        <v>-963.16</v>
      </c>
      <c r="S98">
        <v>-963.16</v>
      </c>
      <c r="T98">
        <v>-963.16</v>
      </c>
      <c r="U98">
        <v>-963.16</v>
      </c>
      <c r="V98">
        <v>-963.16</v>
      </c>
      <c r="W98">
        <v>-963.16</v>
      </c>
      <c r="X98">
        <v>-963.16</v>
      </c>
      <c r="Y98">
        <v>-963.16</v>
      </c>
      <c r="Z98">
        <v>-963.16</v>
      </c>
      <c r="AA98">
        <v>-963.16</v>
      </c>
      <c r="AB98">
        <v>-963.16</v>
      </c>
      <c r="AC98">
        <v>-963.16</v>
      </c>
      <c r="AD98">
        <v>-963.16</v>
      </c>
      <c r="AE98">
        <v>-963.16</v>
      </c>
      <c r="AF98">
        <v>-963.16</v>
      </c>
      <c r="AG98">
        <v>-963.16</v>
      </c>
      <c r="AH98">
        <v>-963.16</v>
      </c>
      <c r="AI98">
        <v>-963.16</v>
      </c>
      <c r="AJ98">
        <v>-963.16</v>
      </c>
      <c r="AK98">
        <v>0</v>
      </c>
    </row>
    <row r="99" spans="1:37" x14ac:dyDescent="0.2">
      <c r="A99" t="str">
        <f t="shared" si="1"/>
        <v>1316Rosemon-17</v>
      </c>
      <c r="B99" t="s">
        <v>60</v>
      </c>
      <c r="C99">
        <v>17</v>
      </c>
      <c r="D99" t="s">
        <v>50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-4500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2">
      <c r="A100" t="str">
        <f t="shared" si="1"/>
        <v>1316Rosemon-19</v>
      </c>
      <c r="B100" t="s">
        <v>60</v>
      </c>
      <c r="C100">
        <v>19</v>
      </c>
      <c r="D100" t="s">
        <v>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-20000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-20000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 x14ac:dyDescent="0.2">
      <c r="A101" t="str">
        <f t="shared" si="1"/>
        <v>1316Rosemon-20</v>
      </c>
      <c r="B101" t="s">
        <v>60</v>
      </c>
      <c r="C101">
        <v>20</v>
      </c>
      <c r="D101" t="s">
        <v>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-1395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1395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 x14ac:dyDescent="0.2">
      <c r="A102" t="str">
        <f t="shared" si="1"/>
        <v>1316Rosemon-21</v>
      </c>
      <c r="B102" t="s">
        <v>60</v>
      </c>
      <c r="C102">
        <v>21</v>
      </c>
      <c r="D102" t="s">
        <v>48</v>
      </c>
      <c r="E102">
        <v>12039.13</v>
      </c>
      <c r="F102">
        <v>13355.04</v>
      </c>
      <c r="G102">
        <v>15248.45</v>
      </c>
      <c r="H102">
        <v>13951.86</v>
      </c>
      <c r="I102">
        <v>18835.27</v>
      </c>
      <c r="J102">
        <v>16143.68</v>
      </c>
      <c r="K102">
        <v>10232.35</v>
      </c>
      <c r="L102">
        <v>17333.740000000002</v>
      </c>
      <c r="M102">
        <v>15822.47</v>
      </c>
      <c r="N102">
        <v>14424.78</v>
      </c>
      <c r="O102">
        <v>19601.09</v>
      </c>
      <c r="P102">
        <v>2267.34</v>
      </c>
      <c r="Q102">
        <v>869.65</v>
      </c>
      <c r="R102">
        <v>6627.42</v>
      </c>
      <c r="S102">
        <v>10734.73</v>
      </c>
      <c r="T102">
        <v>10986.24</v>
      </c>
      <c r="U102">
        <v>15023.55</v>
      </c>
      <c r="V102">
        <v>15420.86</v>
      </c>
      <c r="W102">
        <v>13934.09</v>
      </c>
      <c r="X102">
        <v>16992.28</v>
      </c>
      <c r="Y102">
        <v>19199.36</v>
      </c>
      <c r="Z102">
        <v>21420.69</v>
      </c>
      <c r="AA102">
        <v>22430.04</v>
      </c>
      <c r="AB102">
        <v>2284.9899999999998</v>
      </c>
      <c r="AC102">
        <v>2408.4</v>
      </c>
      <c r="AD102">
        <v>4867.75</v>
      </c>
      <c r="AE102">
        <v>3398.1</v>
      </c>
      <c r="AF102">
        <v>9561.4500000000007</v>
      </c>
      <c r="AG102">
        <v>11720.8</v>
      </c>
      <c r="AH102">
        <v>14129.15</v>
      </c>
      <c r="AI102">
        <v>16330.99</v>
      </c>
      <c r="AJ102">
        <v>16706.349999999999</v>
      </c>
      <c r="AK102">
        <v>0</v>
      </c>
    </row>
    <row r="103" spans="1:37" x14ac:dyDescent="0.2">
      <c r="A103" t="str">
        <f t="shared" si="1"/>
        <v>1342Newton-1</v>
      </c>
      <c r="B103" t="s">
        <v>61</v>
      </c>
      <c r="C103">
        <v>1</v>
      </c>
      <c r="D103" t="s">
        <v>36</v>
      </c>
      <c r="E103">
        <v>0</v>
      </c>
      <c r="F103">
        <v>1795</v>
      </c>
      <c r="G103">
        <v>1795</v>
      </c>
      <c r="H103">
        <v>3590</v>
      </c>
      <c r="I103">
        <v>0</v>
      </c>
      <c r="J103">
        <v>1795</v>
      </c>
      <c r="K103">
        <v>1795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1512.33</v>
      </c>
      <c r="T103">
        <v>0</v>
      </c>
      <c r="U103">
        <v>0</v>
      </c>
      <c r="V103">
        <v>0</v>
      </c>
      <c r="W103">
        <v>0</v>
      </c>
      <c r="X103">
        <v>3637.02</v>
      </c>
      <c r="Y103">
        <v>0</v>
      </c>
      <c r="Z103">
        <v>0</v>
      </c>
      <c r="AA103">
        <v>0</v>
      </c>
      <c r="AB103">
        <v>10772.62</v>
      </c>
      <c r="AC103">
        <v>0</v>
      </c>
      <c r="AD103">
        <v>0</v>
      </c>
      <c r="AE103">
        <v>0</v>
      </c>
      <c r="AF103">
        <v>7780</v>
      </c>
      <c r="AG103">
        <v>0</v>
      </c>
      <c r="AH103">
        <v>1593.5</v>
      </c>
      <c r="AI103">
        <v>3743.17</v>
      </c>
      <c r="AJ103">
        <v>0</v>
      </c>
      <c r="AK103">
        <v>0</v>
      </c>
    </row>
    <row r="104" spans="1:37" x14ac:dyDescent="0.2">
      <c r="A104" t="str">
        <f t="shared" si="1"/>
        <v>1342Newton-3</v>
      </c>
      <c r="B104" t="s">
        <v>61</v>
      </c>
      <c r="C104">
        <v>3</v>
      </c>
      <c r="D104" t="s">
        <v>37</v>
      </c>
      <c r="E104">
        <v>0</v>
      </c>
      <c r="F104">
        <v>1795</v>
      </c>
      <c r="G104">
        <v>1795</v>
      </c>
      <c r="H104">
        <v>3590</v>
      </c>
      <c r="I104">
        <v>0</v>
      </c>
      <c r="J104">
        <v>1795</v>
      </c>
      <c r="K104">
        <v>1795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1512.33</v>
      </c>
      <c r="T104">
        <v>0</v>
      </c>
      <c r="U104">
        <v>0</v>
      </c>
      <c r="V104">
        <v>0</v>
      </c>
      <c r="W104">
        <v>0</v>
      </c>
      <c r="X104">
        <v>3637.02</v>
      </c>
      <c r="Y104">
        <v>0</v>
      </c>
      <c r="Z104">
        <v>0</v>
      </c>
      <c r="AA104">
        <v>0</v>
      </c>
      <c r="AB104">
        <v>10772.62</v>
      </c>
      <c r="AC104">
        <v>0</v>
      </c>
      <c r="AD104">
        <v>0</v>
      </c>
      <c r="AE104">
        <v>0</v>
      </c>
      <c r="AF104">
        <v>7780</v>
      </c>
      <c r="AG104">
        <v>0</v>
      </c>
      <c r="AH104">
        <v>1593.5</v>
      </c>
      <c r="AI104">
        <v>3743.17</v>
      </c>
      <c r="AJ104">
        <v>0</v>
      </c>
      <c r="AK104">
        <v>0</v>
      </c>
    </row>
    <row r="105" spans="1:37" x14ac:dyDescent="0.2">
      <c r="A105" t="str">
        <f t="shared" si="1"/>
        <v>1342Newton-5</v>
      </c>
      <c r="B105" t="s">
        <v>61</v>
      </c>
      <c r="C105">
        <v>5</v>
      </c>
      <c r="D105" t="s">
        <v>39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-8466.2900000000009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-7995.56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37" x14ac:dyDescent="0.2">
      <c r="A106" t="str">
        <f t="shared" si="1"/>
        <v>1342Newton-6</v>
      </c>
      <c r="B106" t="s">
        <v>61</v>
      </c>
      <c r="C106">
        <v>6</v>
      </c>
      <c r="D106" t="s">
        <v>40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-150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2">
      <c r="A107" t="str">
        <f t="shared" si="1"/>
        <v>1342Newton-7</v>
      </c>
      <c r="B107" t="s">
        <v>61</v>
      </c>
      <c r="C107">
        <v>7</v>
      </c>
      <c r="D107" t="s">
        <v>41</v>
      </c>
      <c r="E107">
        <v>-75</v>
      </c>
      <c r="F107">
        <v>-75</v>
      </c>
      <c r="G107">
        <v>-75</v>
      </c>
      <c r="H107">
        <v>-75</v>
      </c>
      <c r="I107">
        <v>-75</v>
      </c>
      <c r="J107">
        <v>-75</v>
      </c>
      <c r="K107">
        <v>-75</v>
      </c>
      <c r="L107">
        <v>-75</v>
      </c>
      <c r="M107">
        <v>-75</v>
      </c>
      <c r="N107">
        <v>-75</v>
      </c>
      <c r="O107">
        <v>-75</v>
      </c>
      <c r="P107">
        <v>-75</v>
      </c>
      <c r="Q107">
        <v>-75</v>
      </c>
      <c r="R107">
        <v>-75</v>
      </c>
      <c r="S107">
        <v>-75</v>
      </c>
      <c r="T107">
        <v>-75</v>
      </c>
      <c r="U107">
        <v>-75</v>
      </c>
      <c r="V107">
        <v>-75</v>
      </c>
      <c r="W107">
        <v>-75</v>
      </c>
      <c r="X107">
        <v>-75</v>
      </c>
      <c r="Y107">
        <v>-75</v>
      </c>
      <c r="Z107">
        <v>-75</v>
      </c>
      <c r="AA107">
        <v>-75</v>
      </c>
      <c r="AB107">
        <v>-75</v>
      </c>
      <c r="AC107">
        <v>-75</v>
      </c>
      <c r="AD107">
        <v>-75</v>
      </c>
      <c r="AE107">
        <v>-75</v>
      </c>
      <c r="AF107">
        <v>-75</v>
      </c>
      <c r="AG107">
        <v>-75</v>
      </c>
      <c r="AH107">
        <v>-75</v>
      </c>
      <c r="AI107">
        <v>-75</v>
      </c>
      <c r="AJ107">
        <v>-75</v>
      </c>
      <c r="AK107">
        <v>0</v>
      </c>
    </row>
    <row r="108" spans="1:37" x14ac:dyDescent="0.2">
      <c r="A108" t="str">
        <f t="shared" si="1"/>
        <v>1342Newton-10</v>
      </c>
      <c r="B108" t="s">
        <v>61</v>
      </c>
      <c r="C108">
        <v>10</v>
      </c>
      <c r="D108" t="s">
        <v>42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-223.44</v>
      </c>
      <c r="N108">
        <v>-1155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2">
      <c r="A109" t="str">
        <f t="shared" si="1"/>
        <v>1342Newton-14</v>
      </c>
      <c r="B109" t="s">
        <v>61</v>
      </c>
      <c r="C109">
        <v>14</v>
      </c>
      <c r="D109" t="s">
        <v>43</v>
      </c>
      <c r="E109">
        <v>-75</v>
      </c>
      <c r="F109">
        <v>-75</v>
      </c>
      <c r="G109">
        <v>-75</v>
      </c>
      <c r="H109">
        <v>-75</v>
      </c>
      <c r="I109">
        <v>-75</v>
      </c>
      <c r="J109">
        <v>-75</v>
      </c>
      <c r="K109">
        <v>-75</v>
      </c>
      <c r="L109">
        <v>-75</v>
      </c>
      <c r="M109">
        <v>-448.44</v>
      </c>
      <c r="N109">
        <v>-1230</v>
      </c>
      <c r="O109">
        <v>-75</v>
      </c>
      <c r="P109">
        <v>-8541.2900000000009</v>
      </c>
      <c r="Q109">
        <v>-75</v>
      </c>
      <c r="R109">
        <v>-75</v>
      </c>
      <c r="S109">
        <v>-75</v>
      </c>
      <c r="T109">
        <v>-75</v>
      </c>
      <c r="U109">
        <v>-75</v>
      </c>
      <c r="V109">
        <v>-75</v>
      </c>
      <c r="W109">
        <v>-75</v>
      </c>
      <c r="X109">
        <v>-75</v>
      </c>
      <c r="Y109">
        <v>-75</v>
      </c>
      <c r="Z109">
        <v>-75</v>
      </c>
      <c r="AA109">
        <v>-75</v>
      </c>
      <c r="AB109">
        <v>-8070.56</v>
      </c>
      <c r="AC109">
        <v>-75</v>
      </c>
      <c r="AD109">
        <v>-75</v>
      </c>
      <c r="AE109">
        <v>-75</v>
      </c>
      <c r="AF109">
        <v>-75</v>
      </c>
      <c r="AG109">
        <v>-75</v>
      </c>
      <c r="AH109">
        <v>-75</v>
      </c>
      <c r="AI109">
        <v>-75</v>
      </c>
      <c r="AJ109">
        <v>-75</v>
      </c>
      <c r="AK109">
        <v>0</v>
      </c>
    </row>
    <row r="110" spans="1:37" x14ac:dyDescent="0.2">
      <c r="A110" t="str">
        <f t="shared" si="1"/>
        <v>1342Newton-15</v>
      </c>
      <c r="B110" t="s">
        <v>61</v>
      </c>
      <c r="C110">
        <v>15</v>
      </c>
      <c r="D110" t="s">
        <v>44</v>
      </c>
      <c r="E110">
        <v>-75</v>
      </c>
      <c r="F110">
        <v>1720</v>
      </c>
      <c r="G110">
        <v>1720</v>
      </c>
      <c r="H110">
        <v>3515</v>
      </c>
      <c r="I110">
        <v>-75</v>
      </c>
      <c r="J110">
        <v>1720</v>
      </c>
      <c r="K110">
        <v>1720</v>
      </c>
      <c r="L110">
        <v>-75</v>
      </c>
      <c r="M110">
        <v>-448.44</v>
      </c>
      <c r="N110">
        <v>-1230</v>
      </c>
      <c r="O110">
        <v>-75</v>
      </c>
      <c r="P110">
        <v>-8541.2900000000009</v>
      </c>
      <c r="Q110">
        <v>-75</v>
      </c>
      <c r="R110">
        <v>-75</v>
      </c>
      <c r="S110">
        <v>1437.33</v>
      </c>
      <c r="T110">
        <v>-75</v>
      </c>
      <c r="U110">
        <v>-75</v>
      </c>
      <c r="V110">
        <v>-75</v>
      </c>
      <c r="W110">
        <v>-75</v>
      </c>
      <c r="X110">
        <v>3562.02</v>
      </c>
      <c r="Y110">
        <v>-75</v>
      </c>
      <c r="Z110">
        <v>-75</v>
      </c>
      <c r="AA110">
        <v>-75</v>
      </c>
      <c r="AB110">
        <v>2702.06</v>
      </c>
      <c r="AC110">
        <v>-75</v>
      </c>
      <c r="AD110">
        <v>-75</v>
      </c>
      <c r="AE110">
        <v>-75</v>
      </c>
      <c r="AF110">
        <v>7705</v>
      </c>
      <c r="AG110">
        <v>-75</v>
      </c>
      <c r="AH110">
        <v>1518.5</v>
      </c>
      <c r="AI110">
        <v>3668.17</v>
      </c>
      <c r="AJ110">
        <v>-75</v>
      </c>
      <c r="AK110">
        <v>0</v>
      </c>
    </row>
    <row r="111" spans="1:37" x14ac:dyDescent="0.2">
      <c r="A111" t="str">
        <f t="shared" si="1"/>
        <v>1342Newton-16</v>
      </c>
      <c r="B111" t="s">
        <v>61</v>
      </c>
      <c r="C111">
        <v>16</v>
      </c>
      <c r="D111" t="s">
        <v>45</v>
      </c>
      <c r="E111">
        <v>-563.38</v>
      </c>
      <c r="F111">
        <v>-563.38</v>
      </c>
      <c r="G111">
        <v>-566.71</v>
      </c>
      <c r="H111">
        <v>-566.71</v>
      </c>
      <c r="I111">
        <v>-566.16</v>
      </c>
      <c r="J111">
        <v>-566.16</v>
      </c>
      <c r="K111">
        <v>-566.16</v>
      </c>
      <c r="L111">
        <v>-566.16</v>
      </c>
      <c r="M111">
        <v>-566.16</v>
      </c>
      <c r="N111">
        <v>-566.16</v>
      </c>
      <c r="O111">
        <v>-566.16</v>
      </c>
      <c r="P111">
        <v>-566.16</v>
      </c>
      <c r="Q111">
        <v>-566.16</v>
      </c>
      <c r="R111">
        <v>-566.16</v>
      </c>
      <c r="S111">
        <v>-566.16</v>
      </c>
      <c r="T111">
        <v>-566.14</v>
      </c>
      <c r="U111">
        <v>-563.38</v>
      </c>
      <c r="V111">
        <v>-563.38</v>
      </c>
      <c r="W111">
        <v>-563.38</v>
      </c>
      <c r="X111">
        <v>-563.38</v>
      </c>
      <c r="Y111">
        <v>-563.38</v>
      </c>
      <c r="Z111">
        <v>-563.38</v>
      </c>
      <c r="AA111">
        <v>-563.38</v>
      </c>
      <c r="AB111">
        <v>-563.38</v>
      </c>
      <c r="AC111">
        <v>-563.38</v>
      </c>
      <c r="AD111">
        <v>-563.38</v>
      </c>
      <c r="AE111">
        <v>-563.38</v>
      </c>
      <c r="AF111">
        <v>-563.38</v>
      </c>
      <c r="AG111">
        <v>-563.38</v>
      </c>
      <c r="AH111">
        <v>-563.38</v>
      </c>
      <c r="AI111">
        <v>-563.38</v>
      </c>
      <c r="AJ111">
        <v>-563.38</v>
      </c>
      <c r="AK111">
        <v>0</v>
      </c>
    </row>
    <row r="112" spans="1:37" x14ac:dyDescent="0.2">
      <c r="A112" t="str">
        <f t="shared" si="1"/>
        <v>1342Newton-18</v>
      </c>
      <c r="B112" t="s">
        <v>61</v>
      </c>
      <c r="C112">
        <v>18</v>
      </c>
      <c r="D112" t="s">
        <v>51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5000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2">
      <c r="A113" t="str">
        <f t="shared" si="1"/>
        <v>1342Newton-19</v>
      </c>
      <c r="B113" t="s">
        <v>61</v>
      </c>
      <c r="C113">
        <v>19</v>
      </c>
      <c r="D113" t="s">
        <v>46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2000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1000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-6000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2">
      <c r="A114" t="str">
        <f t="shared" si="1"/>
        <v>1342Newton-20</v>
      </c>
      <c r="B114" t="s">
        <v>61</v>
      </c>
      <c r="C114">
        <v>20</v>
      </c>
      <c r="D114" t="s">
        <v>47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3390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2">
      <c r="A115" t="str">
        <f t="shared" si="1"/>
        <v>1342Newton-21</v>
      </c>
      <c r="B115" t="s">
        <v>61</v>
      </c>
      <c r="C115">
        <v>21</v>
      </c>
      <c r="D115" t="s">
        <v>48</v>
      </c>
      <c r="E115">
        <v>2901.37</v>
      </c>
      <c r="F115">
        <v>4057.99</v>
      </c>
      <c r="G115">
        <v>5211.28</v>
      </c>
      <c r="H115">
        <v>8159.57</v>
      </c>
      <c r="I115">
        <v>7518.41</v>
      </c>
      <c r="J115">
        <v>8672.25</v>
      </c>
      <c r="K115">
        <v>9826.09</v>
      </c>
      <c r="L115">
        <v>9184.93</v>
      </c>
      <c r="M115">
        <v>8170.33</v>
      </c>
      <c r="N115">
        <v>6374.17</v>
      </c>
      <c r="O115">
        <v>5733.01</v>
      </c>
      <c r="P115">
        <v>2015.56</v>
      </c>
      <c r="Q115">
        <v>1374.4</v>
      </c>
      <c r="R115">
        <v>733.24</v>
      </c>
      <c r="S115">
        <v>1604.41</v>
      </c>
      <c r="T115">
        <v>963.27</v>
      </c>
      <c r="U115">
        <v>324.89</v>
      </c>
      <c r="V115">
        <v>686.51</v>
      </c>
      <c r="W115">
        <v>48.13</v>
      </c>
      <c r="X115">
        <v>3046.77</v>
      </c>
      <c r="Y115">
        <v>2408.39</v>
      </c>
      <c r="Z115">
        <v>1770.01</v>
      </c>
      <c r="AA115">
        <v>1131.6300000000001</v>
      </c>
      <c r="AB115">
        <v>2270.31</v>
      </c>
      <c r="AC115">
        <v>1631.93</v>
      </c>
      <c r="AD115">
        <v>993.55</v>
      </c>
      <c r="AE115">
        <v>355.17</v>
      </c>
      <c r="AF115">
        <v>7496.79</v>
      </c>
      <c r="AG115">
        <v>6858.41</v>
      </c>
      <c r="AH115">
        <v>7813.53</v>
      </c>
      <c r="AI115">
        <v>10918.32</v>
      </c>
      <c r="AJ115">
        <v>10279.94</v>
      </c>
      <c r="AK115">
        <v>0</v>
      </c>
    </row>
    <row r="116" spans="1:37" x14ac:dyDescent="0.2">
      <c r="A116" t="str">
        <f t="shared" si="1"/>
        <v>1905Morning-1</v>
      </c>
      <c r="B116" t="s">
        <v>62</v>
      </c>
      <c r="C116">
        <v>1</v>
      </c>
      <c r="D116" t="s">
        <v>36</v>
      </c>
      <c r="E116">
        <v>2150</v>
      </c>
      <c r="F116">
        <v>0</v>
      </c>
      <c r="G116">
        <v>2265</v>
      </c>
      <c r="H116">
        <v>0</v>
      </c>
      <c r="I116">
        <v>4620</v>
      </c>
      <c r="J116">
        <v>2195</v>
      </c>
      <c r="K116">
        <v>0</v>
      </c>
      <c r="L116">
        <v>6545</v>
      </c>
      <c r="M116">
        <v>0</v>
      </c>
      <c r="N116">
        <v>-1700</v>
      </c>
      <c r="O116">
        <v>3560.91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2">
      <c r="A117" t="str">
        <f t="shared" si="1"/>
        <v>1905Morning-3</v>
      </c>
      <c r="B117" t="s">
        <v>62</v>
      </c>
      <c r="C117">
        <v>3</v>
      </c>
      <c r="D117" t="s">
        <v>37</v>
      </c>
      <c r="E117">
        <v>2150</v>
      </c>
      <c r="F117">
        <v>0</v>
      </c>
      <c r="G117">
        <v>2265</v>
      </c>
      <c r="H117">
        <v>0</v>
      </c>
      <c r="I117">
        <v>4620</v>
      </c>
      <c r="J117">
        <v>2195</v>
      </c>
      <c r="K117">
        <v>0</v>
      </c>
      <c r="L117">
        <v>6545</v>
      </c>
      <c r="M117">
        <v>0</v>
      </c>
      <c r="N117">
        <v>-1700</v>
      </c>
      <c r="O117">
        <v>3560.91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2">
      <c r="A118" t="str">
        <f t="shared" si="1"/>
        <v>1905Morning-4</v>
      </c>
      <c r="B118" t="s">
        <v>62</v>
      </c>
      <c r="C118">
        <v>4</v>
      </c>
      <c r="D118" t="s">
        <v>38</v>
      </c>
      <c r="E118">
        <v>0</v>
      </c>
      <c r="F118">
        <v>0</v>
      </c>
      <c r="G118">
        <v>-102</v>
      </c>
      <c r="H118">
        <v>0</v>
      </c>
      <c r="I118">
        <v>0</v>
      </c>
      <c r="J118">
        <v>-1445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2">
      <c r="A119" t="str">
        <f t="shared" si="1"/>
        <v>1905Morning-6</v>
      </c>
      <c r="B119" t="s">
        <v>62</v>
      </c>
      <c r="C119">
        <v>6</v>
      </c>
      <c r="D119" t="s">
        <v>40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-34.9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2">
      <c r="A120" t="str">
        <f t="shared" si="1"/>
        <v>1905Morning-7</v>
      </c>
      <c r="B120" t="s">
        <v>62</v>
      </c>
      <c r="C120">
        <v>7</v>
      </c>
      <c r="D120" t="s">
        <v>41</v>
      </c>
      <c r="E120">
        <v>-75</v>
      </c>
      <c r="F120">
        <v>-75</v>
      </c>
      <c r="G120">
        <v>-75</v>
      </c>
      <c r="H120">
        <v>-75</v>
      </c>
      <c r="I120">
        <v>-75</v>
      </c>
      <c r="J120">
        <v>-75</v>
      </c>
      <c r="K120">
        <v>-75</v>
      </c>
      <c r="L120">
        <v>-75</v>
      </c>
      <c r="M120">
        <v>-75</v>
      </c>
      <c r="N120">
        <v>-75</v>
      </c>
      <c r="O120">
        <v>-75</v>
      </c>
      <c r="P120">
        <v>-75</v>
      </c>
      <c r="Q120">
        <v>-75</v>
      </c>
      <c r="R120">
        <v>-75</v>
      </c>
      <c r="S120">
        <v>-75</v>
      </c>
      <c r="T120">
        <v>-75</v>
      </c>
      <c r="U120">
        <v>-75</v>
      </c>
      <c r="V120">
        <v>-75</v>
      </c>
      <c r="W120">
        <v>-75</v>
      </c>
      <c r="X120">
        <v>-75</v>
      </c>
      <c r="Y120">
        <v>825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2">
      <c r="A121" t="str">
        <f t="shared" si="1"/>
        <v>1905Morning-10</v>
      </c>
      <c r="B121" t="s">
        <v>62</v>
      </c>
      <c r="C121">
        <v>10</v>
      </c>
      <c r="D121" t="s">
        <v>42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-150</v>
      </c>
      <c r="K121">
        <v>0</v>
      </c>
      <c r="L121">
        <v>0</v>
      </c>
      <c r="M121">
        <v>-10</v>
      </c>
      <c r="N121">
        <v>-10</v>
      </c>
      <c r="O121">
        <v>-531.83000000000004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2">
      <c r="A122" t="str">
        <f t="shared" si="1"/>
        <v>1905Morning-12</v>
      </c>
      <c r="B122" t="s">
        <v>62</v>
      </c>
      <c r="C122">
        <v>12</v>
      </c>
      <c r="D122" t="s">
        <v>53</v>
      </c>
      <c r="E122">
        <v>0</v>
      </c>
      <c r="F122">
        <v>0</v>
      </c>
      <c r="G122">
        <v>0</v>
      </c>
      <c r="H122">
        <v>-185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2">
      <c r="A123" t="str">
        <f t="shared" si="1"/>
        <v>1905Morning-14</v>
      </c>
      <c r="B123" t="s">
        <v>62</v>
      </c>
      <c r="C123">
        <v>14</v>
      </c>
      <c r="D123" t="s">
        <v>43</v>
      </c>
      <c r="E123">
        <v>-75</v>
      </c>
      <c r="F123">
        <v>-75</v>
      </c>
      <c r="G123">
        <v>-177</v>
      </c>
      <c r="H123">
        <v>-260</v>
      </c>
      <c r="I123">
        <v>-75</v>
      </c>
      <c r="J123">
        <v>-1670</v>
      </c>
      <c r="K123">
        <v>-75</v>
      </c>
      <c r="L123">
        <v>-75</v>
      </c>
      <c r="M123">
        <v>-85</v>
      </c>
      <c r="N123">
        <v>-85</v>
      </c>
      <c r="O123">
        <v>-606.83000000000004</v>
      </c>
      <c r="P123">
        <v>-109.9</v>
      </c>
      <c r="Q123">
        <v>-75</v>
      </c>
      <c r="R123">
        <v>-75</v>
      </c>
      <c r="S123">
        <v>-75</v>
      </c>
      <c r="T123">
        <v>-75</v>
      </c>
      <c r="U123">
        <v>-75</v>
      </c>
      <c r="V123">
        <v>-75</v>
      </c>
      <c r="W123">
        <v>-75</v>
      </c>
      <c r="X123">
        <v>-75</v>
      </c>
      <c r="Y123">
        <v>825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2">
      <c r="A124" t="str">
        <f t="shared" si="1"/>
        <v>1905Morning-15</v>
      </c>
      <c r="B124" t="s">
        <v>62</v>
      </c>
      <c r="C124">
        <v>15</v>
      </c>
      <c r="D124" t="s">
        <v>44</v>
      </c>
      <c r="E124">
        <v>2075</v>
      </c>
      <c r="F124">
        <v>-75</v>
      </c>
      <c r="G124">
        <v>2088</v>
      </c>
      <c r="H124">
        <v>-260</v>
      </c>
      <c r="I124">
        <v>4545</v>
      </c>
      <c r="J124">
        <v>525</v>
      </c>
      <c r="K124">
        <v>-75</v>
      </c>
      <c r="L124">
        <v>6470</v>
      </c>
      <c r="M124">
        <v>-85</v>
      </c>
      <c r="N124">
        <v>-1785</v>
      </c>
      <c r="O124">
        <v>2954.08</v>
      </c>
      <c r="P124">
        <v>-109.9</v>
      </c>
      <c r="Q124">
        <v>-75</v>
      </c>
      <c r="R124">
        <v>-75</v>
      </c>
      <c r="S124">
        <v>-75</v>
      </c>
      <c r="T124">
        <v>-75</v>
      </c>
      <c r="U124">
        <v>-75</v>
      </c>
      <c r="V124">
        <v>-75</v>
      </c>
      <c r="W124">
        <v>-75</v>
      </c>
      <c r="X124">
        <v>-75</v>
      </c>
      <c r="Y124">
        <v>825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2">
      <c r="A125" t="str">
        <f t="shared" si="1"/>
        <v>1905Morning-16</v>
      </c>
      <c r="B125" t="s">
        <v>62</v>
      </c>
      <c r="C125">
        <v>16</v>
      </c>
      <c r="D125" t="s">
        <v>45</v>
      </c>
      <c r="E125">
        <v>-831.31</v>
      </c>
      <c r="F125">
        <v>-831.31</v>
      </c>
      <c r="G125">
        <v>-831.31</v>
      </c>
      <c r="H125">
        <v>-831.31</v>
      </c>
      <c r="I125">
        <v>-831.31</v>
      </c>
      <c r="J125">
        <v>-831.31</v>
      </c>
      <c r="K125">
        <v>-831.31</v>
      </c>
      <c r="L125">
        <v>-842.81</v>
      </c>
      <c r="M125">
        <v>-842.81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</row>
    <row r="126" spans="1:37" x14ac:dyDescent="0.2">
      <c r="A126" t="str">
        <f t="shared" si="1"/>
        <v>1905Morning-17</v>
      </c>
      <c r="B126" t="s">
        <v>62</v>
      </c>
      <c r="C126">
        <v>17</v>
      </c>
      <c r="D126" t="s">
        <v>50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103375.4</v>
      </c>
      <c r="N126">
        <v>0</v>
      </c>
      <c r="O126">
        <v>0</v>
      </c>
      <c r="P126">
        <v>-103375.4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2">
      <c r="A127" t="str">
        <f t="shared" si="1"/>
        <v>1905Morning-19</v>
      </c>
      <c r="B127" t="s">
        <v>62</v>
      </c>
      <c r="C127">
        <v>19</v>
      </c>
      <c r="D127" t="s">
        <v>46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-11000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2">
      <c r="A128" t="str">
        <f t="shared" si="1"/>
        <v>1905Morning-20</v>
      </c>
      <c r="B128" t="s">
        <v>62</v>
      </c>
      <c r="C128">
        <v>20</v>
      </c>
      <c r="D128" t="s">
        <v>47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2">
      <c r="A129" t="str">
        <f t="shared" si="1"/>
        <v>1905Morning-21</v>
      </c>
      <c r="B129" t="s">
        <v>62</v>
      </c>
      <c r="C129">
        <v>21</v>
      </c>
      <c r="D129" t="s">
        <v>48</v>
      </c>
      <c r="E129">
        <v>5202.03</v>
      </c>
      <c r="F129">
        <v>4295.72</v>
      </c>
      <c r="G129">
        <v>5552.41</v>
      </c>
      <c r="H129">
        <v>4461.1000000000004</v>
      </c>
      <c r="I129">
        <v>8174.79</v>
      </c>
      <c r="J129">
        <v>7868.48</v>
      </c>
      <c r="K129">
        <v>6962.17</v>
      </c>
      <c r="L129">
        <v>12589.36</v>
      </c>
      <c r="M129">
        <v>115036.95</v>
      </c>
      <c r="N129">
        <v>113271.95</v>
      </c>
      <c r="O129">
        <v>116226.03</v>
      </c>
      <c r="P129">
        <v>1740.73</v>
      </c>
      <c r="Q129">
        <v>1665.73</v>
      </c>
      <c r="R129">
        <v>1590.73</v>
      </c>
      <c r="S129">
        <v>1515.73</v>
      </c>
      <c r="T129">
        <v>1440.73</v>
      </c>
      <c r="U129">
        <v>1365.73</v>
      </c>
      <c r="V129">
        <v>1290.73</v>
      </c>
      <c r="W129">
        <v>1215.73</v>
      </c>
      <c r="X129">
        <v>1140.73</v>
      </c>
      <c r="Y129">
        <v>1965.73</v>
      </c>
      <c r="Z129">
        <v>1965.73</v>
      </c>
      <c r="AA129">
        <v>1965.73</v>
      </c>
      <c r="AB129">
        <v>1965.73</v>
      </c>
      <c r="AC129">
        <v>1965.73</v>
      </c>
      <c r="AD129">
        <v>1965.73</v>
      </c>
      <c r="AE129">
        <v>1965.73</v>
      </c>
      <c r="AF129">
        <v>1965.73</v>
      </c>
      <c r="AG129">
        <v>1965.73</v>
      </c>
      <c r="AH129">
        <v>1965.73</v>
      </c>
      <c r="AI129">
        <v>1965.73</v>
      </c>
      <c r="AJ129">
        <v>1965.73</v>
      </c>
      <c r="AK129">
        <v>0</v>
      </c>
    </row>
    <row r="130" spans="1:37" x14ac:dyDescent="0.2">
      <c r="A130" t="str">
        <f t="shared" si="1"/>
        <v>2208Chase-1</v>
      </c>
      <c r="B130" t="s">
        <v>63</v>
      </c>
      <c r="C130">
        <v>1</v>
      </c>
      <c r="D130" t="s">
        <v>36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99.2</v>
      </c>
      <c r="X130">
        <v>41.14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</row>
    <row r="131" spans="1:37" x14ac:dyDescent="0.2">
      <c r="A131" t="str">
        <f t="shared" ref="A131:A194" si="2">B131&amp;"-"&amp;C131</f>
        <v>2208Chase-2</v>
      </c>
      <c r="B131" t="s">
        <v>63</v>
      </c>
      <c r="C131">
        <v>2</v>
      </c>
      <c r="D131" t="s">
        <v>59</v>
      </c>
      <c r="E131">
        <v>7.0000000000000007E-2</v>
      </c>
      <c r="F131">
        <v>7.0000000000000007E-2</v>
      </c>
      <c r="G131">
        <v>7.0000000000000007E-2</v>
      </c>
      <c r="H131">
        <v>7.0000000000000007E-2</v>
      </c>
      <c r="I131">
        <v>7.0000000000000007E-2</v>
      </c>
      <c r="J131">
        <v>0.08</v>
      </c>
      <c r="K131">
        <v>7.0000000000000007E-2</v>
      </c>
      <c r="L131">
        <v>7.0000000000000007E-2</v>
      </c>
      <c r="M131">
        <v>7.0000000000000007E-2</v>
      </c>
      <c r="N131">
        <v>7.0000000000000007E-2</v>
      </c>
      <c r="O131">
        <v>0.47</v>
      </c>
      <c r="P131">
        <v>0.93</v>
      </c>
      <c r="Q131">
        <v>0.83</v>
      </c>
      <c r="R131">
        <v>0.76</v>
      </c>
      <c r="S131">
        <v>0.84</v>
      </c>
      <c r="T131">
        <v>0.81</v>
      </c>
      <c r="U131">
        <v>0.84</v>
      </c>
      <c r="V131">
        <v>0.81</v>
      </c>
      <c r="W131">
        <v>0.85</v>
      </c>
      <c r="X131">
        <v>0.85</v>
      </c>
      <c r="Y131">
        <v>0.83</v>
      </c>
      <c r="Z131">
        <v>0.85</v>
      </c>
      <c r="AA131">
        <v>0.83</v>
      </c>
      <c r="AB131">
        <v>0.81</v>
      </c>
      <c r="AC131">
        <v>0.04</v>
      </c>
      <c r="AD131">
        <v>0.02</v>
      </c>
      <c r="AE131">
        <v>0.01</v>
      </c>
      <c r="AF131">
        <v>0.02</v>
      </c>
      <c r="AG131">
        <v>0.01</v>
      </c>
      <c r="AH131">
        <v>0.02</v>
      </c>
      <c r="AI131">
        <v>0.01</v>
      </c>
      <c r="AJ131">
        <v>0.01</v>
      </c>
      <c r="AK131">
        <v>0</v>
      </c>
    </row>
    <row r="132" spans="1:37" x14ac:dyDescent="0.2">
      <c r="A132" t="str">
        <f t="shared" si="2"/>
        <v>2208Chase-3</v>
      </c>
      <c r="B132" t="s">
        <v>63</v>
      </c>
      <c r="C132">
        <v>3</v>
      </c>
      <c r="D132" t="s">
        <v>37</v>
      </c>
      <c r="E132">
        <v>7.0000000000000007E-2</v>
      </c>
      <c r="F132">
        <v>7.0000000000000007E-2</v>
      </c>
      <c r="G132">
        <v>7.0000000000000007E-2</v>
      </c>
      <c r="H132">
        <v>7.0000000000000007E-2</v>
      </c>
      <c r="I132">
        <v>7.0000000000000007E-2</v>
      </c>
      <c r="J132">
        <v>0.08</v>
      </c>
      <c r="K132">
        <v>7.0000000000000007E-2</v>
      </c>
      <c r="L132">
        <v>7.0000000000000007E-2</v>
      </c>
      <c r="M132">
        <v>7.0000000000000007E-2</v>
      </c>
      <c r="N132">
        <v>7.0000000000000007E-2</v>
      </c>
      <c r="O132">
        <v>0.47</v>
      </c>
      <c r="P132">
        <v>0.93</v>
      </c>
      <c r="Q132">
        <v>0.83</v>
      </c>
      <c r="R132">
        <v>0.76</v>
      </c>
      <c r="S132">
        <v>0.84</v>
      </c>
      <c r="T132">
        <v>0.81</v>
      </c>
      <c r="U132">
        <v>0.84</v>
      </c>
      <c r="V132">
        <v>0.81</v>
      </c>
      <c r="W132">
        <v>100.05</v>
      </c>
      <c r="X132">
        <v>41.99</v>
      </c>
      <c r="Y132">
        <v>0.83</v>
      </c>
      <c r="Z132">
        <v>0.85</v>
      </c>
      <c r="AA132">
        <v>0.83</v>
      </c>
      <c r="AB132">
        <v>0.81</v>
      </c>
      <c r="AC132">
        <v>0.04</v>
      </c>
      <c r="AD132">
        <v>0.02</v>
      </c>
      <c r="AE132">
        <v>0.01</v>
      </c>
      <c r="AF132">
        <v>0.02</v>
      </c>
      <c r="AG132">
        <v>0.01</v>
      </c>
      <c r="AH132">
        <v>0.02</v>
      </c>
      <c r="AI132">
        <v>0.01</v>
      </c>
      <c r="AJ132">
        <v>0.01</v>
      </c>
      <c r="AK132">
        <v>0</v>
      </c>
    </row>
    <row r="133" spans="1:37" x14ac:dyDescent="0.2">
      <c r="A133" t="str">
        <f t="shared" si="2"/>
        <v>2208Chase-14</v>
      </c>
      <c r="B133" t="s">
        <v>63</v>
      </c>
      <c r="C133">
        <v>14</v>
      </c>
      <c r="D133" t="s">
        <v>43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2">
      <c r="A134" t="str">
        <f t="shared" si="2"/>
        <v>2208Chase-15</v>
      </c>
      <c r="B134" t="s">
        <v>63</v>
      </c>
      <c r="C134">
        <v>15</v>
      </c>
      <c r="D134" t="s">
        <v>44</v>
      </c>
      <c r="E134">
        <v>7.0000000000000007E-2</v>
      </c>
      <c r="F134">
        <v>7.0000000000000007E-2</v>
      </c>
      <c r="G134">
        <v>7.0000000000000007E-2</v>
      </c>
      <c r="H134">
        <v>7.0000000000000007E-2</v>
      </c>
      <c r="I134">
        <v>7.0000000000000007E-2</v>
      </c>
      <c r="J134">
        <v>0.08</v>
      </c>
      <c r="K134">
        <v>7.0000000000000007E-2</v>
      </c>
      <c r="L134">
        <v>7.0000000000000007E-2</v>
      </c>
      <c r="M134">
        <v>7.0000000000000007E-2</v>
      </c>
      <c r="N134">
        <v>7.0000000000000007E-2</v>
      </c>
      <c r="O134">
        <v>0.47</v>
      </c>
      <c r="P134">
        <v>0.93</v>
      </c>
      <c r="Q134">
        <v>0.83</v>
      </c>
      <c r="R134">
        <v>0.76</v>
      </c>
      <c r="S134">
        <v>0.84</v>
      </c>
      <c r="T134">
        <v>0.81</v>
      </c>
      <c r="U134">
        <v>0.84</v>
      </c>
      <c r="V134">
        <v>0.81</v>
      </c>
      <c r="W134">
        <v>100.05</v>
      </c>
      <c r="X134">
        <v>41.99</v>
      </c>
      <c r="Y134">
        <v>0.83</v>
      </c>
      <c r="Z134">
        <v>0.85</v>
      </c>
      <c r="AA134">
        <v>0.83</v>
      </c>
      <c r="AB134">
        <v>0.81</v>
      </c>
      <c r="AC134">
        <v>0.04</v>
      </c>
      <c r="AD134">
        <v>0.02</v>
      </c>
      <c r="AE134">
        <v>0.01</v>
      </c>
      <c r="AF134">
        <v>0.02</v>
      </c>
      <c r="AG134">
        <v>0.01</v>
      </c>
      <c r="AH134">
        <v>0.02</v>
      </c>
      <c r="AI134">
        <v>0.01</v>
      </c>
      <c r="AJ134">
        <v>0.01</v>
      </c>
      <c r="AK134">
        <v>0</v>
      </c>
    </row>
    <row r="135" spans="1:37" x14ac:dyDescent="0.2">
      <c r="A135" t="str">
        <f t="shared" si="2"/>
        <v>2208Chase-19</v>
      </c>
      <c r="B135" t="s">
        <v>63</v>
      </c>
      <c r="C135">
        <v>19</v>
      </c>
      <c r="D135" t="s">
        <v>46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-2000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-5000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</row>
    <row r="136" spans="1:37" x14ac:dyDescent="0.2">
      <c r="A136" t="str">
        <f t="shared" si="2"/>
        <v>2208Chase-21</v>
      </c>
      <c r="B136" t="s">
        <v>63</v>
      </c>
      <c r="C136">
        <v>21</v>
      </c>
      <c r="D136" t="s">
        <v>48</v>
      </c>
      <c r="E136">
        <v>8571.0499999999993</v>
      </c>
      <c r="F136">
        <v>8571.1200000000008</v>
      </c>
      <c r="G136">
        <v>8571.19</v>
      </c>
      <c r="H136">
        <v>8571.26</v>
      </c>
      <c r="I136">
        <v>8571.33</v>
      </c>
      <c r="J136">
        <v>8571.41</v>
      </c>
      <c r="K136">
        <v>8571.48</v>
      </c>
      <c r="L136">
        <v>8571.5499999999993</v>
      </c>
      <c r="M136">
        <v>8571.6200000000008</v>
      </c>
      <c r="N136">
        <v>8571.69</v>
      </c>
      <c r="O136">
        <v>8572.16</v>
      </c>
      <c r="P136">
        <v>6573.09</v>
      </c>
      <c r="Q136">
        <v>6573.92</v>
      </c>
      <c r="R136">
        <v>6574.68</v>
      </c>
      <c r="S136">
        <v>6575.52</v>
      </c>
      <c r="T136">
        <v>6576.33</v>
      </c>
      <c r="U136">
        <v>6577.17</v>
      </c>
      <c r="V136">
        <v>6577.98</v>
      </c>
      <c r="W136">
        <v>6678.03</v>
      </c>
      <c r="X136">
        <v>6720.02</v>
      </c>
      <c r="Y136">
        <v>6720.85</v>
      </c>
      <c r="Z136">
        <v>6721.7</v>
      </c>
      <c r="AA136">
        <v>6722.53</v>
      </c>
      <c r="AB136">
        <v>1723.34</v>
      </c>
      <c r="AC136">
        <v>1723.38</v>
      </c>
      <c r="AD136">
        <v>1723.4</v>
      </c>
      <c r="AE136">
        <v>1723.41</v>
      </c>
      <c r="AF136">
        <v>1723.43</v>
      </c>
      <c r="AG136">
        <v>1723.44</v>
      </c>
      <c r="AH136">
        <v>1723.46</v>
      </c>
      <c r="AI136">
        <v>1723.47</v>
      </c>
      <c r="AJ136">
        <v>1723.48</v>
      </c>
      <c r="AK136">
        <v>0</v>
      </c>
    </row>
    <row r="137" spans="1:37" x14ac:dyDescent="0.2">
      <c r="A137" t="str">
        <f t="shared" si="2"/>
        <v>2224Heatherton-3</v>
      </c>
      <c r="B137" t="s">
        <v>64</v>
      </c>
      <c r="C137">
        <v>3</v>
      </c>
      <c r="D137" t="s">
        <v>37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2">
      <c r="A138" t="str">
        <f t="shared" si="2"/>
        <v>2224Heatherton-5</v>
      </c>
      <c r="B138" t="s">
        <v>64</v>
      </c>
      <c r="C138">
        <v>5</v>
      </c>
      <c r="D138" t="s">
        <v>39</v>
      </c>
      <c r="E138">
        <v>0</v>
      </c>
      <c r="F138">
        <v>0</v>
      </c>
      <c r="G138">
        <v>-2622.65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-5118.68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2">
      <c r="A139" t="str">
        <f t="shared" si="2"/>
        <v>2224Heatherton-6</v>
      </c>
      <c r="B139" t="s">
        <v>64</v>
      </c>
      <c r="C139">
        <v>6</v>
      </c>
      <c r="D139" t="s">
        <v>40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-500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 x14ac:dyDescent="0.2">
      <c r="A140" t="str">
        <f t="shared" si="2"/>
        <v>2224Heatherton-7</v>
      </c>
      <c r="B140" t="s">
        <v>64</v>
      </c>
      <c r="C140">
        <v>7</v>
      </c>
      <c r="D140" t="s">
        <v>41</v>
      </c>
      <c r="E140">
        <v>0</v>
      </c>
      <c r="F140">
        <v>0</v>
      </c>
      <c r="G140">
        <v>-10725</v>
      </c>
      <c r="H140">
        <v>-2219</v>
      </c>
      <c r="I140">
        <v>-1810</v>
      </c>
      <c r="J140">
        <v>-2175</v>
      </c>
      <c r="K140">
        <v>-1117</v>
      </c>
      <c r="L140">
        <v>-2787</v>
      </c>
      <c r="M140">
        <v>-1767</v>
      </c>
      <c r="N140">
        <v>-1782.5</v>
      </c>
      <c r="O140">
        <v>-4960</v>
      </c>
      <c r="P140">
        <v>-1101.75</v>
      </c>
      <c r="Q140">
        <v>-2287.75</v>
      </c>
      <c r="R140">
        <v>-3103.5</v>
      </c>
      <c r="S140">
        <v>-2436.25</v>
      </c>
      <c r="T140">
        <v>-3105.25</v>
      </c>
      <c r="U140">
        <v>-2138.5</v>
      </c>
      <c r="V140">
        <v>-615.5</v>
      </c>
      <c r="W140">
        <v>-1938</v>
      </c>
      <c r="X140">
        <v>-900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37" x14ac:dyDescent="0.2">
      <c r="A141" t="str">
        <f t="shared" si="2"/>
        <v>2224Heatherton-8</v>
      </c>
      <c r="B141" t="s">
        <v>64</v>
      </c>
      <c r="C141">
        <v>8</v>
      </c>
      <c r="D141" t="s">
        <v>57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-55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 x14ac:dyDescent="0.2">
      <c r="A142" t="str">
        <f t="shared" si="2"/>
        <v>2224Heatherton-14</v>
      </c>
      <c r="B142" t="s">
        <v>64</v>
      </c>
      <c r="C142">
        <v>14</v>
      </c>
      <c r="D142" t="s">
        <v>43</v>
      </c>
      <c r="E142">
        <v>0</v>
      </c>
      <c r="F142">
        <v>0</v>
      </c>
      <c r="G142">
        <v>-13347.65</v>
      </c>
      <c r="H142">
        <v>-2219</v>
      </c>
      <c r="I142">
        <v>-1810</v>
      </c>
      <c r="J142">
        <v>-2230</v>
      </c>
      <c r="K142">
        <v>-1117</v>
      </c>
      <c r="L142">
        <v>-3287</v>
      </c>
      <c r="M142">
        <v>-1767</v>
      </c>
      <c r="N142">
        <v>-1782.5</v>
      </c>
      <c r="O142">
        <v>-4960</v>
      </c>
      <c r="P142">
        <v>-6220.43</v>
      </c>
      <c r="Q142">
        <v>-2287.75</v>
      </c>
      <c r="R142">
        <v>-3103.5</v>
      </c>
      <c r="S142">
        <v>-2436.25</v>
      </c>
      <c r="T142">
        <v>-3105.25</v>
      </c>
      <c r="U142">
        <v>-2138.5</v>
      </c>
      <c r="V142">
        <v>-615.5</v>
      </c>
      <c r="W142">
        <v>-1938</v>
      </c>
      <c r="X142">
        <v>-900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2">
      <c r="A143" t="str">
        <f t="shared" si="2"/>
        <v>2224Heatherton-15</v>
      </c>
      <c r="B143" t="s">
        <v>64</v>
      </c>
      <c r="C143">
        <v>15</v>
      </c>
      <c r="D143" t="s">
        <v>44</v>
      </c>
      <c r="E143">
        <v>0</v>
      </c>
      <c r="F143">
        <v>0</v>
      </c>
      <c r="G143">
        <v>-13347.65</v>
      </c>
      <c r="H143">
        <v>-2219</v>
      </c>
      <c r="I143">
        <v>-1810</v>
      </c>
      <c r="J143">
        <v>-2230</v>
      </c>
      <c r="K143">
        <v>-1117</v>
      </c>
      <c r="L143">
        <v>-3287</v>
      </c>
      <c r="M143">
        <v>-1767</v>
      </c>
      <c r="N143">
        <v>-1782.5</v>
      </c>
      <c r="O143">
        <v>-4960</v>
      </c>
      <c r="P143">
        <v>-6220.43</v>
      </c>
      <c r="Q143">
        <v>-2287.75</v>
      </c>
      <c r="R143">
        <v>-3103.5</v>
      </c>
      <c r="S143">
        <v>-2436.25</v>
      </c>
      <c r="T143">
        <v>-3105.25</v>
      </c>
      <c r="U143">
        <v>-2138.5</v>
      </c>
      <c r="V143">
        <v>-615.5</v>
      </c>
      <c r="W143">
        <v>-1938</v>
      </c>
      <c r="X143">
        <v>-900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2">
      <c r="A144" t="str">
        <f t="shared" si="2"/>
        <v>2224Heatherton-17</v>
      </c>
      <c r="B144" t="s">
        <v>64</v>
      </c>
      <c r="C144">
        <v>17</v>
      </c>
      <c r="D144" t="s">
        <v>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-8275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2">
      <c r="A145" t="str">
        <f t="shared" si="2"/>
        <v>2224Heatherton-20</v>
      </c>
      <c r="B145" t="s">
        <v>64</v>
      </c>
      <c r="C145">
        <v>20</v>
      </c>
      <c r="D145" t="s">
        <v>47</v>
      </c>
      <c r="E145">
        <v>0</v>
      </c>
      <c r="F145">
        <v>0</v>
      </c>
      <c r="G145">
        <v>-896.1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</row>
    <row r="146" spans="1:37" x14ac:dyDescent="0.2">
      <c r="A146" t="str">
        <f t="shared" si="2"/>
        <v>2224Heatherton-21</v>
      </c>
      <c r="B146" t="s">
        <v>64</v>
      </c>
      <c r="C146">
        <v>21</v>
      </c>
      <c r="D146" t="s">
        <v>48</v>
      </c>
      <c r="E146">
        <v>72015.91</v>
      </c>
      <c r="F146">
        <v>72015.91</v>
      </c>
      <c r="G146">
        <v>57772.160000000003</v>
      </c>
      <c r="H146">
        <v>55553.16</v>
      </c>
      <c r="I146">
        <v>53743.16</v>
      </c>
      <c r="J146">
        <v>51513.16</v>
      </c>
      <c r="K146">
        <v>50396.160000000003</v>
      </c>
      <c r="L146">
        <v>47109.16</v>
      </c>
      <c r="M146">
        <v>45342.16</v>
      </c>
      <c r="N146">
        <v>43559.66</v>
      </c>
      <c r="O146">
        <v>38599.660000000003</v>
      </c>
      <c r="P146">
        <v>32379.23</v>
      </c>
      <c r="Q146">
        <v>21816.48</v>
      </c>
      <c r="R146">
        <v>18712.98</v>
      </c>
      <c r="S146">
        <v>16276.73</v>
      </c>
      <c r="T146">
        <v>13171.48</v>
      </c>
      <c r="U146">
        <v>11032.98</v>
      </c>
      <c r="V146">
        <v>10417.48</v>
      </c>
      <c r="W146">
        <v>8479.48</v>
      </c>
      <c r="X146">
        <v>7579.48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 x14ac:dyDescent="0.2">
      <c r="A147" t="str">
        <f t="shared" si="2"/>
        <v>2417Garden-1</v>
      </c>
      <c r="B147" t="s">
        <v>65</v>
      </c>
      <c r="C147">
        <v>1</v>
      </c>
      <c r="D147" t="s">
        <v>36</v>
      </c>
      <c r="E147">
        <v>3900</v>
      </c>
      <c r="F147">
        <v>4579.67</v>
      </c>
      <c r="G147">
        <v>4137.5</v>
      </c>
      <c r="H147">
        <v>0</v>
      </c>
      <c r="I147">
        <v>8750</v>
      </c>
      <c r="J147">
        <v>3727.54</v>
      </c>
      <c r="K147">
        <v>0</v>
      </c>
      <c r="L147">
        <v>6089.53</v>
      </c>
      <c r="M147">
        <v>0</v>
      </c>
      <c r="N147">
        <v>0</v>
      </c>
      <c r="O147">
        <v>4611.8999999999996</v>
      </c>
      <c r="P147">
        <v>8503.56</v>
      </c>
      <c r="Q147">
        <v>500</v>
      </c>
      <c r="R147">
        <v>1988.27</v>
      </c>
      <c r="S147">
        <v>-116.25</v>
      </c>
      <c r="T147">
        <v>2845</v>
      </c>
      <c r="U147">
        <v>3583.98</v>
      </c>
      <c r="V147">
        <v>3451.54</v>
      </c>
      <c r="W147">
        <v>0</v>
      </c>
      <c r="X147">
        <v>5664.14</v>
      </c>
      <c r="Y147">
        <v>1570</v>
      </c>
      <c r="Z147">
        <v>1255.68</v>
      </c>
      <c r="AA147">
        <v>5710.0599999999986</v>
      </c>
      <c r="AB147">
        <v>2596.09</v>
      </c>
      <c r="AC147">
        <v>3150</v>
      </c>
      <c r="AD147">
        <v>624</v>
      </c>
      <c r="AE147">
        <v>0</v>
      </c>
      <c r="AF147">
        <v>5900</v>
      </c>
      <c r="AG147">
        <v>2950</v>
      </c>
      <c r="AH147">
        <v>2500</v>
      </c>
      <c r="AI147">
        <v>2700</v>
      </c>
      <c r="AJ147">
        <v>2950</v>
      </c>
      <c r="AK147">
        <v>0</v>
      </c>
    </row>
    <row r="148" spans="1:37" x14ac:dyDescent="0.2">
      <c r="A148" t="str">
        <f t="shared" si="2"/>
        <v>2417Garden-2</v>
      </c>
      <c r="B148" t="s">
        <v>65</v>
      </c>
      <c r="C148">
        <v>2</v>
      </c>
      <c r="D148" t="s">
        <v>59</v>
      </c>
      <c r="E148">
        <v>0.02</v>
      </c>
      <c r="F148">
        <v>0.05</v>
      </c>
      <c r="G148">
        <v>0.05</v>
      </c>
      <c r="H148">
        <v>0.06</v>
      </c>
      <c r="I148">
        <v>0.06</v>
      </c>
      <c r="J148">
        <v>7.0000000000000007E-2</v>
      </c>
      <c r="K148">
        <v>0.04</v>
      </c>
      <c r="L148">
        <v>0.08</v>
      </c>
      <c r="M148">
        <v>0.08</v>
      </c>
      <c r="N148">
        <v>7.0000000000000007E-2</v>
      </c>
      <c r="O148">
        <v>0.53</v>
      </c>
      <c r="P148">
        <v>1.47</v>
      </c>
      <c r="Q148">
        <v>0.3</v>
      </c>
      <c r="R148">
        <v>0.28000000000000003</v>
      </c>
      <c r="S148">
        <v>0.17</v>
      </c>
      <c r="T148">
        <v>0.22</v>
      </c>
      <c r="U148">
        <v>0.15</v>
      </c>
      <c r="V148">
        <v>0.26</v>
      </c>
      <c r="W148">
        <v>0.36</v>
      </c>
      <c r="X148">
        <v>0.68</v>
      </c>
      <c r="Y148">
        <v>0.88</v>
      </c>
      <c r="Z148">
        <v>0.9</v>
      </c>
      <c r="AA148">
        <v>1</v>
      </c>
      <c r="AB148">
        <v>1.35</v>
      </c>
      <c r="AC148">
        <v>0.04</v>
      </c>
      <c r="AD148">
        <v>0.01</v>
      </c>
      <c r="AE148">
        <v>0</v>
      </c>
      <c r="AF148">
        <v>0.03</v>
      </c>
      <c r="AG148">
        <v>0.06</v>
      </c>
      <c r="AH148">
        <v>0.06</v>
      </c>
      <c r="AI148">
        <v>0.08</v>
      </c>
      <c r="AJ148">
        <v>0.1</v>
      </c>
      <c r="AK148">
        <v>0</v>
      </c>
    </row>
    <row r="149" spans="1:37" x14ac:dyDescent="0.2">
      <c r="A149" t="str">
        <f t="shared" si="2"/>
        <v>2417Garden-3</v>
      </c>
      <c r="B149" t="s">
        <v>65</v>
      </c>
      <c r="C149">
        <v>3</v>
      </c>
      <c r="D149" t="s">
        <v>37</v>
      </c>
      <c r="E149">
        <v>3900.02</v>
      </c>
      <c r="F149">
        <v>4579.72</v>
      </c>
      <c r="G149">
        <v>4137.55</v>
      </c>
      <c r="H149">
        <v>0.06</v>
      </c>
      <c r="I149">
        <v>8750.06</v>
      </c>
      <c r="J149">
        <v>3727.61</v>
      </c>
      <c r="K149">
        <v>0.04</v>
      </c>
      <c r="L149">
        <v>6089.61</v>
      </c>
      <c r="M149">
        <v>0.08</v>
      </c>
      <c r="N149">
        <v>7.0000000000000007E-2</v>
      </c>
      <c r="O149">
        <v>4612.4299999999994</v>
      </c>
      <c r="P149">
        <v>8505.0299999999988</v>
      </c>
      <c r="Q149">
        <v>500.3</v>
      </c>
      <c r="R149">
        <v>1988.55</v>
      </c>
      <c r="S149">
        <v>-116.08</v>
      </c>
      <c r="T149">
        <v>2845.22</v>
      </c>
      <c r="U149">
        <v>3584.13</v>
      </c>
      <c r="V149">
        <v>3451.8</v>
      </c>
      <c r="W149">
        <v>0.36</v>
      </c>
      <c r="X149">
        <v>5664.8200000000006</v>
      </c>
      <c r="Y149">
        <v>1570.88</v>
      </c>
      <c r="Z149">
        <v>1256.58</v>
      </c>
      <c r="AA149">
        <v>5711.0599999999986</v>
      </c>
      <c r="AB149">
        <v>2597.44</v>
      </c>
      <c r="AC149">
        <v>3150.04</v>
      </c>
      <c r="AD149">
        <v>624.01</v>
      </c>
      <c r="AE149">
        <v>0</v>
      </c>
      <c r="AF149">
        <v>5900.03</v>
      </c>
      <c r="AG149">
        <v>2950.06</v>
      </c>
      <c r="AH149">
        <v>2500.06</v>
      </c>
      <c r="AI149">
        <v>2700.08</v>
      </c>
      <c r="AJ149">
        <v>2950.1</v>
      </c>
      <c r="AK149">
        <v>0</v>
      </c>
    </row>
    <row r="150" spans="1:37" x14ac:dyDescent="0.2">
      <c r="A150" t="str">
        <f t="shared" si="2"/>
        <v>2417Garden-4</v>
      </c>
      <c r="B150" t="s">
        <v>65</v>
      </c>
      <c r="C150">
        <v>4</v>
      </c>
      <c r="D150" t="s">
        <v>38</v>
      </c>
      <c r="E150">
        <v>0</v>
      </c>
      <c r="F150">
        <v>-1476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</row>
    <row r="151" spans="1:37" x14ac:dyDescent="0.2">
      <c r="A151" t="str">
        <f t="shared" si="2"/>
        <v>2417Garden-5</v>
      </c>
      <c r="B151" t="s">
        <v>65</v>
      </c>
      <c r="C151">
        <v>5</v>
      </c>
      <c r="D151" t="s">
        <v>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-2472.88</v>
      </c>
      <c r="AC151">
        <v>0</v>
      </c>
      <c r="AD151">
        <v>-2399.15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2">
      <c r="A152" t="str">
        <f t="shared" si="2"/>
        <v>2417Garden-6</v>
      </c>
      <c r="B152" t="s">
        <v>65</v>
      </c>
      <c r="C152">
        <v>6</v>
      </c>
      <c r="D152" t="s">
        <v>40</v>
      </c>
      <c r="E152">
        <v>-380</v>
      </c>
      <c r="F152">
        <v>-196.31</v>
      </c>
      <c r="G152">
        <v>-75</v>
      </c>
      <c r="H152">
        <v>-225</v>
      </c>
      <c r="I152">
        <v>-1125.29</v>
      </c>
      <c r="J152">
        <v>-1395.24</v>
      </c>
      <c r="K152">
        <v>0</v>
      </c>
      <c r="L152">
        <v>0</v>
      </c>
      <c r="M152">
        <v>0</v>
      </c>
      <c r="N152">
        <v>-734.93</v>
      </c>
      <c r="O152">
        <v>-951.31000000000006</v>
      </c>
      <c r="P152">
        <v>-69.05</v>
      </c>
      <c r="Q152">
        <v>0</v>
      </c>
      <c r="R152">
        <v>-250</v>
      </c>
      <c r="S152">
        <v>-85.99</v>
      </c>
      <c r="T152">
        <v>-85</v>
      </c>
      <c r="U152">
        <v>-4247.21</v>
      </c>
      <c r="V152">
        <v>-82.21</v>
      </c>
      <c r="W152">
        <v>-14.77</v>
      </c>
      <c r="X152">
        <v>-82.21</v>
      </c>
      <c r="Y152">
        <v>-82.21</v>
      </c>
      <c r="Z152">
        <v>-103.25</v>
      </c>
      <c r="AA152">
        <v>-107.32</v>
      </c>
      <c r="AB152">
        <v>-88.67</v>
      </c>
      <c r="AC152">
        <v>-81.349999999999994</v>
      </c>
      <c r="AD152">
        <v>-3.12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 x14ac:dyDescent="0.2">
      <c r="A153" t="str">
        <f t="shared" si="2"/>
        <v>2417Garden-7</v>
      </c>
      <c r="B153" t="s">
        <v>65</v>
      </c>
      <c r="C153">
        <v>7</v>
      </c>
      <c r="D153" t="s">
        <v>41</v>
      </c>
      <c r="E153">
        <v>0</v>
      </c>
      <c r="F153">
        <v>0</v>
      </c>
      <c r="G153">
        <v>-1840</v>
      </c>
      <c r="H153">
        <v>0</v>
      </c>
      <c r="I153">
        <v>-621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-3477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-4000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 x14ac:dyDescent="0.2">
      <c r="A154" t="str">
        <f t="shared" si="2"/>
        <v>2417Garden-8</v>
      </c>
      <c r="B154" t="s">
        <v>65</v>
      </c>
      <c r="C154">
        <v>8</v>
      </c>
      <c r="D154" t="s">
        <v>57</v>
      </c>
      <c r="E154">
        <v>0</v>
      </c>
      <c r="F154">
        <v>-756.43</v>
      </c>
      <c r="G154">
        <v>0</v>
      </c>
      <c r="H154">
        <v>0</v>
      </c>
      <c r="I154">
        <v>-121.88</v>
      </c>
      <c r="J154">
        <v>-66.02</v>
      </c>
      <c r="K154">
        <v>0</v>
      </c>
      <c r="L154">
        <v>0</v>
      </c>
      <c r="M154">
        <v>0</v>
      </c>
      <c r="N154">
        <v>-551.66</v>
      </c>
      <c r="O154">
        <v>-2221.91</v>
      </c>
      <c r="P154">
        <v>-325.07</v>
      </c>
      <c r="Q154">
        <v>-114.06</v>
      </c>
      <c r="R154">
        <v>-576.19000000000005</v>
      </c>
      <c r="S154">
        <v>-322.41000000000003</v>
      </c>
      <c r="T154">
        <v>-187.14</v>
      </c>
      <c r="U154">
        <v>-315.94</v>
      </c>
      <c r="V154">
        <v>-252.21</v>
      </c>
      <c r="W154">
        <v>-264.41000000000003</v>
      </c>
      <c r="X154">
        <v>-259.61</v>
      </c>
      <c r="Y154">
        <v>-255.94</v>
      </c>
      <c r="Z154">
        <v>-283.92</v>
      </c>
      <c r="AA154">
        <v>-240.21</v>
      </c>
      <c r="AB154">
        <v>-120.33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 x14ac:dyDescent="0.2">
      <c r="A155" t="str">
        <f t="shared" si="2"/>
        <v>2417Garden-9</v>
      </c>
      <c r="B155" t="s">
        <v>65</v>
      </c>
      <c r="C155">
        <v>9</v>
      </c>
      <c r="D155" t="s">
        <v>66</v>
      </c>
      <c r="E155">
        <v>0</v>
      </c>
      <c r="F155">
        <v>-75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</row>
    <row r="156" spans="1:37" x14ac:dyDescent="0.2">
      <c r="A156" t="str">
        <f t="shared" si="2"/>
        <v>2417Garden-10</v>
      </c>
      <c r="B156" t="s">
        <v>65</v>
      </c>
      <c r="C156">
        <v>10</v>
      </c>
      <c r="D156" t="s">
        <v>42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-44.88</v>
      </c>
      <c r="N156">
        <v>0</v>
      </c>
      <c r="O156">
        <v>-35</v>
      </c>
      <c r="P156">
        <v>0</v>
      </c>
      <c r="Q156">
        <v>0</v>
      </c>
      <c r="R156">
        <v>0</v>
      </c>
      <c r="S156">
        <v>0</v>
      </c>
      <c r="T156">
        <v>-5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-5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 x14ac:dyDescent="0.2">
      <c r="A157" t="str">
        <f t="shared" si="2"/>
        <v>2417Garden-11</v>
      </c>
      <c r="B157" t="s">
        <v>65</v>
      </c>
      <c r="C157">
        <v>11</v>
      </c>
      <c r="D157" t="s">
        <v>67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-14.06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 x14ac:dyDescent="0.2">
      <c r="A158" t="str">
        <f t="shared" si="2"/>
        <v>2417Garden-14</v>
      </c>
      <c r="B158" t="s">
        <v>65</v>
      </c>
      <c r="C158">
        <v>14</v>
      </c>
      <c r="D158" t="s">
        <v>43</v>
      </c>
      <c r="E158">
        <v>-380</v>
      </c>
      <c r="F158">
        <v>-2503.7399999999998</v>
      </c>
      <c r="G158">
        <v>-1915</v>
      </c>
      <c r="H158">
        <v>-225</v>
      </c>
      <c r="I158">
        <v>-1868.17</v>
      </c>
      <c r="J158">
        <v>-1461.26</v>
      </c>
      <c r="K158">
        <v>0</v>
      </c>
      <c r="L158">
        <v>0</v>
      </c>
      <c r="M158">
        <v>-44.88</v>
      </c>
      <c r="N158">
        <v>-1286.5899999999999</v>
      </c>
      <c r="O158">
        <v>-3222.28</v>
      </c>
      <c r="P158">
        <v>-3871.12</v>
      </c>
      <c r="Q158">
        <v>-114.06</v>
      </c>
      <c r="R158">
        <v>-826.19</v>
      </c>
      <c r="S158">
        <v>-408.4</v>
      </c>
      <c r="T158">
        <v>-277.14</v>
      </c>
      <c r="U158">
        <v>-4563.1499999999996</v>
      </c>
      <c r="V158">
        <v>-334.42</v>
      </c>
      <c r="W158">
        <v>-279.18</v>
      </c>
      <c r="X158">
        <v>-341.82</v>
      </c>
      <c r="Y158">
        <v>-338.15</v>
      </c>
      <c r="Z158">
        <v>-387.17</v>
      </c>
      <c r="AA158">
        <v>-347.53</v>
      </c>
      <c r="AB158">
        <v>-6681.88</v>
      </c>
      <c r="AC158">
        <v>-81.349999999999994</v>
      </c>
      <c r="AD158">
        <v>-2402.27</v>
      </c>
      <c r="AE158">
        <v>-5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 x14ac:dyDescent="0.2">
      <c r="A159" t="str">
        <f t="shared" si="2"/>
        <v>2417Garden-15</v>
      </c>
      <c r="B159" t="s">
        <v>65</v>
      </c>
      <c r="C159">
        <v>15</v>
      </c>
      <c r="D159" t="s">
        <v>44</v>
      </c>
      <c r="E159">
        <v>3520.02</v>
      </c>
      <c r="F159">
        <v>2075.98</v>
      </c>
      <c r="G159">
        <v>2222.5500000000002</v>
      </c>
      <c r="H159">
        <v>-224.94</v>
      </c>
      <c r="I159">
        <v>6881.8899999999994</v>
      </c>
      <c r="J159">
        <v>2266.35</v>
      </c>
      <c r="K159">
        <v>0.04</v>
      </c>
      <c r="L159">
        <v>6089.61</v>
      </c>
      <c r="M159">
        <v>-44.8</v>
      </c>
      <c r="N159">
        <v>-1286.52</v>
      </c>
      <c r="O159">
        <v>1390.15</v>
      </c>
      <c r="P159">
        <v>4633.909999999998</v>
      </c>
      <c r="Q159">
        <v>386.24</v>
      </c>
      <c r="R159">
        <v>1162.3599999999999</v>
      </c>
      <c r="S159">
        <v>-524.48</v>
      </c>
      <c r="T159">
        <v>2568.08</v>
      </c>
      <c r="U159">
        <v>-979.01999999999953</v>
      </c>
      <c r="V159">
        <v>3117.38</v>
      </c>
      <c r="W159">
        <v>-278.82</v>
      </c>
      <c r="X159">
        <v>5323.0000000000009</v>
      </c>
      <c r="Y159">
        <v>1232.73</v>
      </c>
      <c r="Z159">
        <v>869.41000000000008</v>
      </c>
      <c r="AA159">
        <v>5363.53</v>
      </c>
      <c r="AB159">
        <v>-4084.44</v>
      </c>
      <c r="AC159">
        <v>3068.69</v>
      </c>
      <c r="AD159">
        <v>-1778.26</v>
      </c>
      <c r="AE159">
        <v>-5</v>
      </c>
      <c r="AF159">
        <v>5900.03</v>
      </c>
      <c r="AG159">
        <v>2950.06</v>
      </c>
      <c r="AH159">
        <v>2500.06</v>
      </c>
      <c r="AI159">
        <v>2700.08</v>
      </c>
      <c r="AJ159">
        <v>2950.1</v>
      </c>
      <c r="AK159">
        <v>0</v>
      </c>
    </row>
    <row r="160" spans="1:37" x14ac:dyDescent="0.2">
      <c r="A160" t="str">
        <f t="shared" si="2"/>
        <v>2417Garden-16</v>
      </c>
      <c r="B160" t="s">
        <v>65</v>
      </c>
      <c r="C160">
        <v>16</v>
      </c>
      <c r="D160" t="s">
        <v>45</v>
      </c>
      <c r="E160">
        <v>-947.72</v>
      </c>
      <c r="F160">
        <v>-947.72</v>
      </c>
      <c r="G160">
        <v>-947.72</v>
      </c>
      <c r="H160">
        <v>-947.72</v>
      </c>
      <c r="I160">
        <v>-947.72</v>
      </c>
      <c r="J160">
        <v>-947.72</v>
      </c>
      <c r="K160">
        <v>-947.72</v>
      </c>
      <c r="L160">
        <v>-947.72</v>
      </c>
      <c r="M160">
        <v>-947.72</v>
      </c>
      <c r="N160">
        <v>-947.72</v>
      </c>
      <c r="O160">
        <v>-947.72</v>
      </c>
      <c r="P160">
        <v>-947.72</v>
      </c>
      <c r="Q160">
        <v>-947.72</v>
      </c>
      <c r="R160">
        <v>-947.72</v>
      </c>
      <c r="S160">
        <v>-947.72</v>
      </c>
      <c r="T160">
        <v>-947.72</v>
      </c>
      <c r="U160">
        <v>-947.72</v>
      </c>
      <c r="V160">
        <v>-947.72</v>
      </c>
      <c r="W160">
        <v>-947.72</v>
      </c>
      <c r="X160">
        <v>-947.72</v>
      </c>
      <c r="Y160">
        <v>-947.72</v>
      </c>
      <c r="Z160">
        <v>-947.72</v>
      </c>
      <c r="AA160">
        <v>-947.72</v>
      </c>
      <c r="AB160">
        <v>-947.72</v>
      </c>
      <c r="AC160">
        <v>-947.72</v>
      </c>
      <c r="AD160">
        <v>-947.72</v>
      </c>
      <c r="AE160">
        <v>-947.72</v>
      </c>
      <c r="AF160">
        <v>-947.72</v>
      </c>
      <c r="AG160">
        <v>-947.72</v>
      </c>
      <c r="AH160">
        <v>-947.72</v>
      </c>
      <c r="AI160">
        <v>-947.72</v>
      </c>
      <c r="AJ160">
        <v>-947.72</v>
      </c>
      <c r="AK160">
        <v>0</v>
      </c>
    </row>
    <row r="161" spans="1:37" x14ac:dyDescent="0.2">
      <c r="A161" t="str">
        <f t="shared" si="2"/>
        <v>2417Garden-17</v>
      </c>
      <c r="B161" t="s">
        <v>65</v>
      </c>
      <c r="C161">
        <v>17</v>
      </c>
      <c r="D161" t="s">
        <v>50</v>
      </c>
      <c r="E161">
        <v>0</v>
      </c>
      <c r="F161">
        <v>0</v>
      </c>
      <c r="G161">
        <v>0</v>
      </c>
      <c r="H161">
        <v>-3000</v>
      </c>
      <c r="I161">
        <v>0</v>
      </c>
      <c r="J161">
        <v>-4434.1399999999994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 x14ac:dyDescent="0.2">
      <c r="A162" t="str">
        <f t="shared" si="2"/>
        <v>2417Garden-19</v>
      </c>
      <c r="B162" t="s">
        <v>65</v>
      </c>
      <c r="C162">
        <v>19</v>
      </c>
      <c r="D162" t="s">
        <v>46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-9000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1000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-5000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 x14ac:dyDescent="0.2">
      <c r="A163" t="str">
        <f t="shared" si="2"/>
        <v>2417Garden-20</v>
      </c>
      <c r="B163" t="s">
        <v>65</v>
      </c>
      <c r="C163">
        <v>20</v>
      </c>
      <c r="D163" t="s">
        <v>47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232.71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 x14ac:dyDescent="0.2">
      <c r="A164" t="str">
        <f t="shared" si="2"/>
        <v>2417Garden-21</v>
      </c>
      <c r="B164" t="s">
        <v>65</v>
      </c>
      <c r="C164">
        <v>21</v>
      </c>
      <c r="D164" t="s">
        <v>48</v>
      </c>
      <c r="E164">
        <v>5504.3</v>
      </c>
      <c r="F164">
        <v>6632.56</v>
      </c>
      <c r="G164">
        <v>7907.39</v>
      </c>
      <c r="H164">
        <v>3734.73</v>
      </c>
      <c r="I164">
        <v>9668.9</v>
      </c>
      <c r="J164">
        <v>6553.39</v>
      </c>
      <c r="K164">
        <v>5605.71</v>
      </c>
      <c r="L164">
        <v>10980.31</v>
      </c>
      <c r="M164">
        <v>9987.7900000000009</v>
      </c>
      <c r="N164">
        <v>7753.55</v>
      </c>
      <c r="O164">
        <v>8195.98</v>
      </c>
      <c r="P164">
        <v>2882.17</v>
      </c>
      <c r="Q164">
        <v>2320.69</v>
      </c>
      <c r="R164">
        <v>2535.33</v>
      </c>
      <c r="S164">
        <v>1063.1300000000001</v>
      </c>
      <c r="T164">
        <v>2683.49</v>
      </c>
      <c r="U164">
        <v>756.75</v>
      </c>
      <c r="V164">
        <v>3926.41</v>
      </c>
      <c r="W164">
        <v>2699.87</v>
      </c>
      <c r="X164">
        <v>7075.15</v>
      </c>
      <c r="Y164">
        <v>7360.16</v>
      </c>
      <c r="Z164">
        <v>7281.85</v>
      </c>
      <c r="AA164">
        <v>11697.66</v>
      </c>
      <c r="AB164">
        <v>1665.5</v>
      </c>
      <c r="AC164">
        <v>3786.47</v>
      </c>
      <c r="AD164">
        <v>1060.49</v>
      </c>
      <c r="AE164">
        <v>107.77</v>
      </c>
      <c r="AF164">
        <v>5060.08</v>
      </c>
      <c r="AG164">
        <v>7062.42</v>
      </c>
      <c r="AH164">
        <v>8614.76</v>
      </c>
      <c r="AI164">
        <v>10367.120000000001</v>
      </c>
      <c r="AJ164">
        <v>12369.5</v>
      </c>
      <c r="AK164">
        <v>0</v>
      </c>
    </row>
    <row r="165" spans="1:37" x14ac:dyDescent="0.2">
      <c r="A165" t="str">
        <f t="shared" si="2"/>
        <v>4909Jamesway-1</v>
      </c>
      <c r="B165" t="s">
        <v>68</v>
      </c>
      <c r="C165">
        <v>1</v>
      </c>
      <c r="D165" t="s">
        <v>36</v>
      </c>
      <c r="E165">
        <v>10047.34</v>
      </c>
      <c r="F165">
        <v>4757.22</v>
      </c>
      <c r="G165">
        <v>2745</v>
      </c>
      <c r="H165">
        <v>1404.85</v>
      </c>
      <c r="I165">
        <v>8144.37</v>
      </c>
      <c r="J165">
        <v>15296.36</v>
      </c>
      <c r="K165">
        <v>964.11</v>
      </c>
      <c r="L165">
        <v>5269.4699999999993</v>
      </c>
      <c r="M165">
        <v>3109.04</v>
      </c>
      <c r="N165">
        <v>1860.24</v>
      </c>
      <c r="O165">
        <v>7712.9400000000014</v>
      </c>
      <c r="P165">
        <v>3999.53</v>
      </c>
      <c r="Q165">
        <v>3339.64</v>
      </c>
      <c r="R165">
        <v>3928.26</v>
      </c>
      <c r="S165">
        <v>5204.26</v>
      </c>
      <c r="T165">
        <v>7679.29</v>
      </c>
      <c r="U165">
        <v>5188.47</v>
      </c>
      <c r="V165">
        <v>3225.69</v>
      </c>
      <c r="W165">
        <v>2277.15</v>
      </c>
      <c r="X165">
        <v>8328.4600000000009</v>
      </c>
      <c r="Y165">
        <v>6138.64</v>
      </c>
      <c r="Z165">
        <v>6954.5</v>
      </c>
      <c r="AA165">
        <v>4713.1000000000004</v>
      </c>
      <c r="AB165">
        <v>1936.79</v>
      </c>
      <c r="AC165">
        <v>2035.29</v>
      </c>
      <c r="AD165">
        <v>2907.2</v>
      </c>
      <c r="AE165">
        <v>0</v>
      </c>
      <c r="AF165">
        <v>8091.94</v>
      </c>
      <c r="AG165">
        <v>9043.76</v>
      </c>
      <c r="AH165">
        <v>1190.06</v>
      </c>
      <c r="AI165">
        <v>3203.99</v>
      </c>
      <c r="AJ165">
        <v>2239.5300000000002</v>
      </c>
      <c r="AK165">
        <v>0</v>
      </c>
    </row>
    <row r="166" spans="1:37" x14ac:dyDescent="0.2">
      <c r="A166" t="str">
        <f t="shared" si="2"/>
        <v>4909Jamesway-3</v>
      </c>
      <c r="B166" t="s">
        <v>68</v>
      </c>
      <c r="C166">
        <v>3</v>
      </c>
      <c r="D166" t="s">
        <v>37</v>
      </c>
      <c r="E166">
        <v>10047.34</v>
      </c>
      <c r="F166">
        <v>4757.22</v>
      </c>
      <c r="G166">
        <v>2745</v>
      </c>
      <c r="H166">
        <v>1404.85</v>
      </c>
      <c r="I166">
        <v>8144.37</v>
      </c>
      <c r="J166">
        <v>15296.36</v>
      </c>
      <c r="K166">
        <v>964.11</v>
      </c>
      <c r="L166">
        <v>5269.4699999999993</v>
      </c>
      <c r="M166">
        <v>3109.04</v>
      </c>
      <c r="N166">
        <v>1860.24</v>
      </c>
      <c r="O166">
        <v>7712.9400000000014</v>
      </c>
      <c r="P166">
        <v>3999.53</v>
      </c>
      <c r="Q166">
        <v>3339.64</v>
      </c>
      <c r="R166">
        <v>3928.26</v>
      </c>
      <c r="S166">
        <v>5204.26</v>
      </c>
      <c r="T166">
        <v>7679.29</v>
      </c>
      <c r="U166">
        <v>5188.47</v>
      </c>
      <c r="V166">
        <v>3225.69</v>
      </c>
      <c r="W166">
        <v>2277.15</v>
      </c>
      <c r="X166">
        <v>8328.4600000000009</v>
      </c>
      <c r="Y166">
        <v>6138.64</v>
      </c>
      <c r="Z166">
        <v>6954.5</v>
      </c>
      <c r="AA166">
        <v>4713.1000000000004</v>
      </c>
      <c r="AB166">
        <v>1936.79</v>
      </c>
      <c r="AC166">
        <v>2035.29</v>
      </c>
      <c r="AD166">
        <v>2907.2</v>
      </c>
      <c r="AE166">
        <v>0</v>
      </c>
      <c r="AF166">
        <v>8091.94</v>
      </c>
      <c r="AG166">
        <v>9043.76</v>
      </c>
      <c r="AH166">
        <v>1190.06</v>
      </c>
      <c r="AI166">
        <v>3203.99</v>
      </c>
      <c r="AJ166">
        <v>2239.5300000000002</v>
      </c>
      <c r="AK166">
        <v>0</v>
      </c>
    </row>
    <row r="167" spans="1:37" x14ac:dyDescent="0.2">
      <c r="A167" t="str">
        <f t="shared" si="2"/>
        <v>4909Jamesway-5</v>
      </c>
      <c r="B167" t="s">
        <v>68</v>
      </c>
      <c r="C167">
        <v>5</v>
      </c>
      <c r="D167" t="s">
        <v>39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-8000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 x14ac:dyDescent="0.2">
      <c r="A168" t="str">
        <f t="shared" si="2"/>
        <v>4909Jamesway-6</v>
      </c>
      <c r="B168" t="s">
        <v>68</v>
      </c>
      <c r="C168">
        <v>6</v>
      </c>
      <c r="D168" t="s">
        <v>40</v>
      </c>
      <c r="E168">
        <v>-90</v>
      </c>
      <c r="F168">
        <v>-270.88</v>
      </c>
      <c r="G168">
        <v>0</v>
      </c>
      <c r="H168">
        <v>0</v>
      </c>
      <c r="I168">
        <v>-3669.39</v>
      </c>
      <c r="J168">
        <v>-603.20000000000005</v>
      </c>
      <c r="K168">
        <v>-150</v>
      </c>
      <c r="L168">
        <v>-650</v>
      </c>
      <c r="M168">
        <v>-637.94000000000005</v>
      </c>
      <c r="N168">
        <v>0</v>
      </c>
      <c r="O168">
        <v>-484.88</v>
      </c>
      <c r="P168">
        <v>-74.28</v>
      </c>
      <c r="Q168">
        <v>-250</v>
      </c>
      <c r="R168">
        <v>-260</v>
      </c>
      <c r="S168">
        <v>-2060</v>
      </c>
      <c r="T168">
        <v>-7100</v>
      </c>
      <c r="U168">
        <v>-180</v>
      </c>
      <c r="V168">
        <v>-570</v>
      </c>
      <c r="W168">
        <v>-180</v>
      </c>
      <c r="X168">
        <v>-160</v>
      </c>
      <c r="Y168">
        <v>-120</v>
      </c>
      <c r="Z168">
        <v>0</v>
      </c>
      <c r="AA168">
        <v>0</v>
      </c>
      <c r="AB168">
        <v>0</v>
      </c>
      <c r="AC168">
        <v>-300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 x14ac:dyDescent="0.2">
      <c r="A169" t="str">
        <f t="shared" si="2"/>
        <v>4909Jamesway-7</v>
      </c>
      <c r="B169" t="s">
        <v>68</v>
      </c>
      <c r="C169">
        <v>7</v>
      </c>
      <c r="D169" t="s">
        <v>41</v>
      </c>
      <c r="E169">
        <v>0</v>
      </c>
      <c r="F169">
        <v>0</v>
      </c>
      <c r="G169">
        <v>-3468</v>
      </c>
      <c r="H169">
        <v>0</v>
      </c>
      <c r="I169">
        <v>-211</v>
      </c>
      <c r="J169">
        <v>0</v>
      </c>
      <c r="K169">
        <v>0</v>
      </c>
      <c r="L169">
        <v>0</v>
      </c>
      <c r="M169">
        <v>-3000</v>
      </c>
      <c r="N169">
        <v>0</v>
      </c>
      <c r="O169">
        <v>0</v>
      </c>
      <c r="P169">
        <v>-6633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1:37" x14ac:dyDescent="0.2">
      <c r="A170" t="str">
        <f t="shared" si="2"/>
        <v>4909Jamesway-8</v>
      </c>
      <c r="B170" t="s">
        <v>68</v>
      </c>
      <c r="C170">
        <v>8</v>
      </c>
      <c r="D170" t="s">
        <v>57</v>
      </c>
      <c r="E170">
        <v>0</v>
      </c>
      <c r="F170">
        <v>-1136.7</v>
      </c>
      <c r="G170">
        <v>0</v>
      </c>
      <c r="H170">
        <v>0</v>
      </c>
      <c r="I170">
        <v>-2002.34</v>
      </c>
      <c r="J170">
        <v>-60.64</v>
      </c>
      <c r="K170">
        <v>0</v>
      </c>
      <c r="L170">
        <v>0</v>
      </c>
      <c r="M170">
        <v>0</v>
      </c>
      <c r="N170">
        <v>0</v>
      </c>
      <c r="O170">
        <v>-222.57</v>
      </c>
      <c r="P170">
        <v>-460.96</v>
      </c>
      <c r="Q170">
        <v>-1066.43</v>
      </c>
      <c r="R170">
        <v>-979.04</v>
      </c>
      <c r="S170">
        <v>-923.16</v>
      </c>
      <c r="T170">
        <v>-732.11</v>
      </c>
      <c r="U170">
        <v>-670.53</v>
      </c>
      <c r="V170">
        <v>-528.51</v>
      </c>
      <c r="W170">
        <v>-722.33</v>
      </c>
      <c r="X170">
        <v>-789.84</v>
      </c>
      <c r="Y170">
        <v>-858.49</v>
      </c>
      <c r="Z170">
        <v>-853</v>
      </c>
      <c r="AA170">
        <v>-751.11</v>
      </c>
      <c r="AB170">
        <v>-684.76</v>
      </c>
      <c r="AC170">
        <v>-711.76</v>
      </c>
      <c r="AD170">
        <v>-976.74</v>
      </c>
      <c r="AE170">
        <v>-928.37</v>
      </c>
      <c r="AF170">
        <v>-496.55</v>
      </c>
      <c r="AG170">
        <v>-512.05999999999995</v>
      </c>
      <c r="AH170">
        <v>-665.83</v>
      </c>
      <c r="AI170">
        <v>-739.44</v>
      </c>
      <c r="AJ170">
        <v>-898.84</v>
      </c>
      <c r="AK170">
        <v>0</v>
      </c>
    </row>
    <row r="171" spans="1:37" x14ac:dyDescent="0.2">
      <c r="A171" t="str">
        <f t="shared" si="2"/>
        <v>4909Jamesway-9</v>
      </c>
      <c r="B171" t="s">
        <v>68</v>
      </c>
      <c r="C171">
        <v>9</v>
      </c>
      <c r="D171" t="s">
        <v>66</v>
      </c>
      <c r="E171">
        <v>0</v>
      </c>
      <c r="F171">
        <v>-150</v>
      </c>
      <c r="G171">
        <v>-240</v>
      </c>
      <c r="H171">
        <v>0</v>
      </c>
      <c r="I171">
        <v>-160</v>
      </c>
      <c r="J171">
        <v>-160</v>
      </c>
      <c r="K171">
        <v>-80</v>
      </c>
      <c r="L171">
        <v>-167.49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-400</v>
      </c>
      <c r="T171">
        <v>0</v>
      </c>
      <c r="U171">
        <v>-100</v>
      </c>
      <c r="V171">
        <v>0</v>
      </c>
      <c r="W171">
        <v>-240</v>
      </c>
      <c r="X171">
        <v>-160</v>
      </c>
      <c r="Y171">
        <v>0</v>
      </c>
      <c r="Z171">
        <v>-97.86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 x14ac:dyDescent="0.2">
      <c r="A172" t="str">
        <f t="shared" si="2"/>
        <v>4909Jamesway-10</v>
      </c>
      <c r="B172" t="s">
        <v>68</v>
      </c>
      <c r="C172">
        <v>10</v>
      </c>
      <c r="D172" t="s">
        <v>42</v>
      </c>
      <c r="E172">
        <v>0</v>
      </c>
      <c r="F172">
        <v>-105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-517.5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-41.55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 x14ac:dyDescent="0.2">
      <c r="A173" t="str">
        <f t="shared" si="2"/>
        <v>4909Jamesway-14</v>
      </c>
      <c r="B173" t="s">
        <v>68</v>
      </c>
      <c r="C173">
        <v>14</v>
      </c>
      <c r="D173" t="s">
        <v>43</v>
      </c>
      <c r="E173">
        <v>-90</v>
      </c>
      <c r="F173">
        <v>-1662.58</v>
      </c>
      <c r="G173">
        <v>-3708</v>
      </c>
      <c r="H173">
        <v>0</v>
      </c>
      <c r="I173">
        <v>-6042.73</v>
      </c>
      <c r="J173">
        <v>-823.84</v>
      </c>
      <c r="K173">
        <v>-230</v>
      </c>
      <c r="L173">
        <v>-817.49</v>
      </c>
      <c r="M173">
        <v>-3637.94</v>
      </c>
      <c r="N173">
        <v>0</v>
      </c>
      <c r="O173">
        <v>-707.45</v>
      </c>
      <c r="P173">
        <v>-15685.74</v>
      </c>
      <c r="Q173">
        <v>-1316.43</v>
      </c>
      <c r="R173">
        <v>-1239.04</v>
      </c>
      <c r="S173">
        <v>-3383.16</v>
      </c>
      <c r="T173">
        <v>-7832.11</v>
      </c>
      <c r="U173">
        <v>-950.53</v>
      </c>
      <c r="V173">
        <v>-1098.51</v>
      </c>
      <c r="W173">
        <v>-1183.8800000000001</v>
      </c>
      <c r="X173">
        <v>-1109.8399999999999</v>
      </c>
      <c r="Y173">
        <v>-978.49</v>
      </c>
      <c r="Z173">
        <v>-950.86</v>
      </c>
      <c r="AA173">
        <v>-751.11</v>
      </c>
      <c r="AB173">
        <v>-684.76</v>
      </c>
      <c r="AC173">
        <v>-1011.76</v>
      </c>
      <c r="AD173">
        <v>-976.74</v>
      </c>
      <c r="AE173">
        <v>-928.37</v>
      </c>
      <c r="AF173">
        <v>-496.55</v>
      </c>
      <c r="AG173">
        <v>-512.05999999999995</v>
      </c>
      <c r="AH173">
        <v>-665.83</v>
      </c>
      <c r="AI173">
        <v>-739.44</v>
      </c>
      <c r="AJ173">
        <v>-898.84</v>
      </c>
      <c r="AK173">
        <v>0</v>
      </c>
    </row>
    <row r="174" spans="1:37" x14ac:dyDescent="0.2">
      <c r="A174" t="str">
        <f t="shared" si="2"/>
        <v>4909Jamesway-15</v>
      </c>
      <c r="B174" t="s">
        <v>68</v>
      </c>
      <c r="C174">
        <v>15</v>
      </c>
      <c r="D174" t="s">
        <v>44</v>
      </c>
      <c r="E174">
        <v>9957.34</v>
      </c>
      <c r="F174">
        <v>3094.64</v>
      </c>
      <c r="G174">
        <v>-963</v>
      </c>
      <c r="H174">
        <v>1404.85</v>
      </c>
      <c r="I174">
        <v>2101.64</v>
      </c>
      <c r="J174">
        <v>14472.52</v>
      </c>
      <c r="K174">
        <v>734.11</v>
      </c>
      <c r="L174">
        <v>4451.9799999999996</v>
      </c>
      <c r="M174">
        <v>-528.90000000000009</v>
      </c>
      <c r="N174">
        <v>1860.24</v>
      </c>
      <c r="O174">
        <v>7005.4900000000007</v>
      </c>
      <c r="P174">
        <v>-11686.21</v>
      </c>
      <c r="Q174">
        <v>2023.21</v>
      </c>
      <c r="R174">
        <v>2689.22</v>
      </c>
      <c r="S174">
        <v>1821.1</v>
      </c>
      <c r="T174">
        <v>-152.81999999999971</v>
      </c>
      <c r="U174">
        <v>4237.9400000000014</v>
      </c>
      <c r="V174">
        <v>2127.1799999999998</v>
      </c>
      <c r="W174">
        <v>1093.27</v>
      </c>
      <c r="X174">
        <v>7218.6200000000008</v>
      </c>
      <c r="Y174">
        <v>5160.1500000000005</v>
      </c>
      <c r="Z174">
        <v>6003.64</v>
      </c>
      <c r="AA174">
        <v>3961.99</v>
      </c>
      <c r="AB174">
        <v>1252.03</v>
      </c>
      <c r="AC174">
        <v>1023.53</v>
      </c>
      <c r="AD174">
        <v>1930.46</v>
      </c>
      <c r="AE174">
        <v>-928.37</v>
      </c>
      <c r="AF174">
        <v>7595.3899999999994</v>
      </c>
      <c r="AG174">
        <v>8531.7000000000007</v>
      </c>
      <c r="AH174">
        <v>524.2299999999999</v>
      </c>
      <c r="AI174">
        <v>2464.5500000000002</v>
      </c>
      <c r="AJ174">
        <v>1340.69</v>
      </c>
      <c r="AK174">
        <v>0</v>
      </c>
    </row>
    <row r="175" spans="1:37" x14ac:dyDescent="0.2">
      <c r="A175" t="str">
        <f t="shared" si="2"/>
        <v>4909Jamesway-16</v>
      </c>
      <c r="B175" t="s">
        <v>68</v>
      </c>
      <c r="C175">
        <v>16</v>
      </c>
      <c r="D175" t="s">
        <v>45</v>
      </c>
      <c r="E175">
        <v>-1118.25</v>
      </c>
      <c r="F175">
        <v>-1118.25</v>
      </c>
      <c r="G175">
        <v>-1118.25</v>
      </c>
      <c r="H175">
        <v>-1118.25</v>
      </c>
      <c r="I175">
        <v>-1118.25</v>
      </c>
      <c r="J175">
        <v>-1118.25</v>
      </c>
      <c r="K175">
        <v>-1118.25</v>
      </c>
      <c r="L175">
        <v>-1118.25</v>
      </c>
      <c r="M175">
        <v>-1118.25</v>
      </c>
      <c r="N175">
        <v>-1118.25</v>
      </c>
      <c r="O175">
        <v>-1118.25</v>
      </c>
      <c r="P175">
        <v>-1118.25</v>
      </c>
      <c r="Q175">
        <v>-1118.25</v>
      </c>
      <c r="R175">
        <v>-1118.25</v>
      </c>
      <c r="S175">
        <v>-1118.25</v>
      </c>
      <c r="T175">
        <v>-1118.25</v>
      </c>
      <c r="U175">
        <v>-1118.25</v>
      </c>
      <c r="V175">
        <v>-1118.25</v>
      </c>
      <c r="W175">
        <v>-1118.25</v>
      </c>
      <c r="X175">
        <v>-1118.25</v>
      </c>
      <c r="Y175">
        <v>-1118.25</v>
      </c>
      <c r="Z175">
        <v>-1118.25</v>
      </c>
      <c r="AA175">
        <v>-1118.25</v>
      </c>
      <c r="AB175">
        <v>-1118.25</v>
      </c>
      <c r="AC175">
        <v>-1118.25</v>
      </c>
      <c r="AD175">
        <v>-1118.25</v>
      </c>
      <c r="AE175">
        <v>-1118.25</v>
      </c>
      <c r="AF175">
        <v>-1118.25</v>
      </c>
      <c r="AG175">
        <v>-1118.25</v>
      </c>
      <c r="AH175">
        <v>-1118.25</v>
      </c>
      <c r="AI175">
        <v>-1118.25</v>
      </c>
      <c r="AJ175">
        <v>-1118.25</v>
      </c>
      <c r="AK175">
        <v>0</v>
      </c>
    </row>
    <row r="176" spans="1:37" x14ac:dyDescent="0.2">
      <c r="A176" t="str">
        <f t="shared" si="2"/>
        <v>4909Jamesway-17</v>
      </c>
      <c r="B176" t="s">
        <v>68</v>
      </c>
      <c r="C176">
        <v>17</v>
      </c>
      <c r="D176" t="s">
        <v>50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-13000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37" x14ac:dyDescent="0.2">
      <c r="A177" t="str">
        <f t="shared" si="2"/>
        <v>4909Jamesway-19</v>
      </c>
      <c r="B177" t="s">
        <v>68</v>
      </c>
      <c r="C177">
        <v>19</v>
      </c>
      <c r="D177" t="s">
        <v>46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-20000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 x14ac:dyDescent="0.2">
      <c r="A178" t="str">
        <f t="shared" si="2"/>
        <v>4909Jamesway-20</v>
      </c>
      <c r="B178" t="s">
        <v>68</v>
      </c>
      <c r="C178">
        <v>20</v>
      </c>
      <c r="D178" t="s">
        <v>47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1200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-10000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-500</v>
      </c>
      <c r="AJ178">
        <v>0</v>
      </c>
      <c r="AK178">
        <v>0</v>
      </c>
    </row>
    <row r="179" spans="1:37" x14ac:dyDescent="0.2">
      <c r="A179" t="str">
        <f t="shared" si="2"/>
        <v>4909Jamesway-21</v>
      </c>
      <c r="B179" t="s">
        <v>68</v>
      </c>
      <c r="C179">
        <v>21</v>
      </c>
      <c r="D179" t="s">
        <v>48</v>
      </c>
      <c r="E179">
        <v>13570.36</v>
      </c>
      <c r="F179">
        <v>15546.75</v>
      </c>
      <c r="G179">
        <v>13465.5</v>
      </c>
      <c r="H179">
        <v>13752.1</v>
      </c>
      <c r="I179">
        <v>14735.49</v>
      </c>
      <c r="J179">
        <v>28089.759999999998</v>
      </c>
      <c r="K179">
        <v>27705.62</v>
      </c>
      <c r="L179">
        <v>31039.35</v>
      </c>
      <c r="M179">
        <v>30592.2</v>
      </c>
      <c r="N179">
        <v>31334.19</v>
      </c>
      <c r="O179">
        <v>37221.43</v>
      </c>
      <c r="P179">
        <v>4416.97</v>
      </c>
      <c r="Q179">
        <v>5321.93</v>
      </c>
      <c r="R179">
        <v>6892.9</v>
      </c>
      <c r="S179">
        <v>7595.75</v>
      </c>
      <c r="T179">
        <v>6324.68</v>
      </c>
      <c r="U179">
        <v>9444.3700000000008</v>
      </c>
      <c r="V179">
        <v>10453.299999999999</v>
      </c>
      <c r="W179">
        <v>10428.32</v>
      </c>
      <c r="X179">
        <v>16528.689999999999</v>
      </c>
      <c r="Y179">
        <v>20570.59</v>
      </c>
      <c r="Z179">
        <v>25455.98</v>
      </c>
      <c r="AA179">
        <v>28299.72</v>
      </c>
      <c r="AB179">
        <v>5433.5</v>
      </c>
      <c r="AC179">
        <v>5338.78</v>
      </c>
      <c r="AD179">
        <v>6150.99</v>
      </c>
      <c r="AE179">
        <v>4104.37</v>
      </c>
      <c r="AF179">
        <v>10581.51</v>
      </c>
      <c r="AG179">
        <v>17994.96</v>
      </c>
      <c r="AH179">
        <v>17400.939999999999</v>
      </c>
      <c r="AI179">
        <v>18247.240000000002</v>
      </c>
      <c r="AJ179">
        <v>18469.68</v>
      </c>
      <c r="AK179">
        <v>0</v>
      </c>
    </row>
    <row r="180" spans="1:37" x14ac:dyDescent="0.2">
      <c r="A180" t="str">
        <f t="shared" si="2"/>
        <v>4920Brianhill-1</v>
      </c>
      <c r="B180" t="s">
        <v>69</v>
      </c>
      <c r="C180">
        <v>1</v>
      </c>
      <c r="D180" t="s">
        <v>36</v>
      </c>
      <c r="E180">
        <v>4000</v>
      </c>
      <c r="F180">
        <v>3526.07</v>
      </c>
      <c r="G180">
        <v>3048.5</v>
      </c>
      <c r="H180">
        <v>0</v>
      </c>
      <c r="I180">
        <v>0</v>
      </c>
      <c r="J180">
        <v>12919.6</v>
      </c>
      <c r="K180">
        <v>0</v>
      </c>
      <c r="L180">
        <v>5529.9</v>
      </c>
      <c r="M180">
        <v>0</v>
      </c>
      <c r="N180">
        <v>0</v>
      </c>
      <c r="O180">
        <v>8091.5</v>
      </c>
      <c r="P180">
        <v>8182.45</v>
      </c>
      <c r="Q180">
        <v>4780.68</v>
      </c>
      <c r="R180">
        <v>8718.25</v>
      </c>
      <c r="S180">
        <v>4839.5</v>
      </c>
      <c r="T180">
        <v>3791</v>
      </c>
      <c r="U180">
        <v>7741.2199999999993</v>
      </c>
      <c r="V180">
        <v>4844.09</v>
      </c>
      <c r="W180">
        <v>0</v>
      </c>
      <c r="X180">
        <v>7009.35</v>
      </c>
      <c r="Y180">
        <v>3439.93</v>
      </c>
      <c r="Z180">
        <v>764.33</v>
      </c>
      <c r="AA180">
        <v>0</v>
      </c>
      <c r="AB180">
        <v>3467.72</v>
      </c>
      <c r="AC180">
        <v>1873.04</v>
      </c>
      <c r="AD180">
        <v>2398.14</v>
      </c>
      <c r="AE180">
        <v>0</v>
      </c>
      <c r="AF180">
        <v>3745.58</v>
      </c>
      <c r="AG180">
        <v>744.23</v>
      </c>
      <c r="AH180">
        <v>0</v>
      </c>
      <c r="AI180">
        <v>6414.53</v>
      </c>
      <c r="AJ180">
        <v>4400</v>
      </c>
      <c r="AK180">
        <v>0</v>
      </c>
    </row>
    <row r="181" spans="1:37" x14ac:dyDescent="0.2">
      <c r="A181" t="str">
        <f t="shared" si="2"/>
        <v>4920Brianhill-3</v>
      </c>
      <c r="B181" t="s">
        <v>69</v>
      </c>
      <c r="C181">
        <v>3</v>
      </c>
      <c r="D181" t="s">
        <v>37</v>
      </c>
      <c r="E181">
        <v>4000</v>
      </c>
      <c r="F181">
        <v>3526.07</v>
      </c>
      <c r="G181">
        <v>3048.5</v>
      </c>
      <c r="H181">
        <v>0</v>
      </c>
      <c r="I181">
        <v>0</v>
      </c>
      <c r="J181">
        <v>12919.6</v>
      </c>
      <c r="K181">
        <v>0</v>
      </c>
      <c r="L181">
        <v>5529.9</v>
      </c>
      <c r="M181">
        <v>0</v>
      </c>
      <c r="N181">
        <v>0</v>
      </c>
      <c r="O181">
        <v>8091.5</v>
      </c>
      <c r="P181">
        <v>8182.45</v>
      </c>
      <c r="Q181">
        <v>4780.68</v>
      </c>
      <c r="R181">
        <v>8718.25</v>
      </c>
      <c r="S181">
        <v>4839.5</v>
      </c>
      <c r="T181">
        <v>3791</v>
      </c>
      <c r="U181">
        <v>7741.2199999999993</v>
      </c>
      <c r="V181">
        <v>4844.09</v>
      </c>
      <c r="W181">
        <v>0</v>
      </c>
      <c r="X181">
        <v>7009.35</v>
      </c>
      <c r="Y181">
        <v>3439.93</v>
      </c>
      <c r="Z181">
        <v>764.33</v>
      </c>
      <c r="AA181">
        <v>0</v>
      </c>
      <c r="AB181">
        <v>3467.72</v>
      </c>
      <c r="AC181">
        <v>1873.04</v>
      </c>
      <c r="AD181">
        <v>2398.14</v>
      </c>
      <c r="AE181">
        <v>0</v>
      </c>
      <c r="AF181">
        <v>3745.58</v>
      </c>
      <c r="AG181">
        <v>744.23</v>
      </c>
      <c r="AH181">
        <v>0</v>
      </c>
      <c r="AI181">
        <v>6414.53</v>
      </c>
      <c r="AJ181">
        <v>4400</v>
      </c>
      <c r="AK181">
        <v>0</v>
      </c>
    </row>
    <row r="182" spans="1:37" x14ac:dyDescent="0.2">
      <c r="A182" t="str">
        <f t="shared" si="2"/>
        <v>4920Brianhill-4</v>
      </c>
      <c r="B182" t="s">
        <v>69</v>
      </c>
      <c r="C182">
        <v>4</v>
      </c>
      <c r="D182" t="s">
        <v>38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-2964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 x14ac:dyDescent="0.2">
      <c r="A183" t="str">
        <f t="shared" si="2"/>
        <v>4920Brianhill-5</v>
      </c>
      <c r="B183" t="s">
        <v>69</v>
      </c>
      <c r="C183">
        <v>5</v>
      </c>
      <c r="D183" t="s">
        <v>39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-8808.31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-11623.43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 x14ac:dyDescent="0.2">
      <c r="A184" t="str">
        <f t="shared" si="2"/>
        <v>4920Brianhill-6</v>
      </c>
      <c r="B184" t="s">
        <v>69</v>
      </c>
      <c r="C184">
        <v>6</v>
      </c>
      <c r="D184" t="s">
        <v>40</v>
      </c>
      <c r="E184">
        <v>0</v>
      </c>
      <c r="F184">
        <v>0</v>
      </c>
      <c r="G184">
        <v>-136</v>
      </c>
      <c r="H184">
        <v>-236</v>
      </c>
      <c r="I184">
        <v>-440</v>
      </c>
      <c r="J184">
        <v>-390</v>
      </c>
      <c r="K184">
        <v>-2300</v>
      </c>
      <c r="L184">
        <v>-2340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-660</v>
      </c>
      <c r="S184">
        <v>-60</v>
      </c>
      <c r="T184">
        <v>-60</v>
      </c>
      <c r="U184">
        <v>-120</v>
      </c>
      <c r="V184">
        <v>-60</v>
      </c>
      <c r="W184">
        <v>-180</v>
      </c>
      <c r="X184">
        <v>-60</v>
      </c>
      <c r="Y184">
        <v>-2915</v>
      </c>
      <c r="Z184">
        <v>-350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37" x14ac:dyDescent="0.2">
      <c r="A185" t="str">
        <f t="shared" si="2"/>
        <v>4920Brianhill-8</v>
      </c>
      <c r="B185" t="s">
        <v>69</v>
      </c>
      <c r="C185">
        <v>8</v>
      </c>
      <c r="D185" t="s">
        <v>57</v>
      </c>
      <c r="E185">
        <v>0</v>
      </c>
      <c r="F185">
        <v>0</v>
      </c>
      <c r="G185">
        <v>0</v>
      </c>
      <c r="H185">
        <v>0</v>
      </c>
      <c r="I185">
        <v>-115.75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-254.7</v>
      </c>
      <c r="Q185">
        <v>-270.23</v>
      </c>
      <c r="R185">
        <v>-259.63</v>
      </c>
      <c r="S185">
        <v>-278.95</v>
      </c>
      <c r="T185">
        <v>-247.91</v>
      </c>
      <c r="U185">
        <v>-258.02999999999997</v>
      </c>
      <c r="V185">
        <v>-265.45</v>
      </c>
      <c r="W185">
        <v>-266.8</v>
      </c>
      <c r="X185">
        <v>-295.83</v>
      </c>
      <c r="Y185">
        <v>-262.08</v>
      </c>
      <c r="Z185">
        <v>-106.8</v>
      </c>
      <c r="AA185">
        <v>-114.26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 x14ac:dyDescent="0.2">
      <c r="A186" t="str">
        <f t="shared" si="2"/>
        <v>4920Brianhill-9</v>
      </c>
      <c r="B186" t="s">
        <v>69</v>
      </c>
      <c r="C186">
        <v>9</v>
      </c>
      <c r="D186" t="s">
        <v>66</v>
      </c>
      <c r="E186">
        <v>0</v>
      </c>
      <c r="F186">
        <v>0</v>
      </c>
      <c r="G186">
        <v>-100</v>
      </c>
      <c r="H186">
        <v>0</v>
      </c>
      <c r="I186">
        <v>0</v>
      </c>
      <c r="J186">
        <v>-100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-150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 x14ac:dyDescent="0.2">
      <c r="A187" t="str">
        <f t="shared" si="2"/>
        <v>4920Brianhill-10</v>
      </c>
      <c r="B187" t="s">
        <v>69</v>
      </c>
      <c r="C187">
        <v>10</v>
      </c>
      <c r="D187" t="s">
        <v>42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-132.72999999999999</v>
      </c>
      <c r="L187">
        <v>0</v>
      </c>
      <c r="M187">
        <v>0</v>
      </c>
      <c r="N187">
        <v>0</v>
      </c>
      <c r="O187">
        <v>-1090.99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 x14ac:dyDescent="0.2">
      <c r="A188" t="str">
        <f t="shared" si="2"/>
        <v>4920Brianhill-14</v>
      </c>
      <c r="B188" t="s">
        <v>69</v>
      </c>
      <c r="C188">
        <v>14</v>
      </c>
      <c r="D188" t="s">
        <v>43</v>
      </c>
      <c r="E188">
        <v>0</v>
      </c>
      <c r="F188">
        <v>0</v>
      </c>
      <c r="G188">
        <v>-236</v>
      </c>
      <c r="H188">
        <v>-236</v>
      </c>
      <c r="I188">
        <v>-555.75</v>
      </c>
      <c r="J188">
        <v>-490</v>
      </c>
      <c r="K188">
        <v>-2432.73</v>
      </c>
      <c r="L188">
        <v>-2340</v>
      </c>
      <c r="M188">
        <v>0</v>
      </c>
      <c r="N188">
        <v>0</v>
      </c>
      <c r="O188">
        <v>-4054.99</v>
      </c>
      <c r="P188">
        <v>-9063.01</v>
      </c>
      <c r="Q188">
        <v>-270.23</v>
      </c>
      <c r="R188">
        <v>-919.63</v>
      </c>
      <c r="S188">
        <v>-338.95</v>
      </c>
      <c r="T188">
        <v>-307.91000000000003</v>
      </c>
      <c r="U188">
        <v>-378.03</v>
      </c>
      <c r="V188">
        <v>-325.45</v>
      </c>
      <c r="W188">
        <v>-446.8</v>
      </c>
      <c r="X188">
        <v>-355.83</v>
      </c>
      <c r="Y188">
        <v>-3327.08</v>
      </c>
      <c r="Z188">
        <v>-456.8</v>
      </c>
      <c r="AA188">
        <v>-114.26</v>
      </c>
      <c r="AB188">
        <v>-11623.43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 x14ac:dyDescent="0.2">
      <c r="A189" t="str">
        <f t="shared" si="2"/>
        <v>4920Brianhill-15</v>
      </c>
      <c r="B189" t="s">
        <v>69</v>
      </c>
      <c r="C189">
        <v>15</v>
      </c>
      <c r="D189" t="s">
        <v>44</v>
      </c>
      <c r="E189">
        <v>4000</v>
      </c>
      <c r="F189">
        <v>3526.07</v>
      </c>
      <c r="G189">
        <v>2812.5</v>
      </c>
      <c r="H189">
        <v>-236</v>
      </c>
      <c r="I189">
        <v>-555.75</v>
      </c>
      <c r="J189">
        <v>12429.6</v>
      </c>
      <c r="K189">
        <v>-2432.73</v>
      </c>
      <c r="L189">
        <v>3189.9</v>
      </c>
      <c r="M189">
        <v>0</v>
      </c>
      <c r="N189">
        <v>0</v>
      </c>
      <c r="O189">
        <v>4036.51</v>
      </c>
      <c r="P189">
        <v>-880.5600000000004</v>
      </c>
      <c r="Q189">
        <v>4510.4500000000007</v>
      </c>
      <c r="R189">
        <v>7798.62</v>
      </c>
      <c r="S189">
        <v>4500.55</v>
      </c>
      <c r="T189">
        <v>3483.09</v>
      </c>
      <c r="U189">
        <v>7363.19</v>
      </c>
      <c r="V189">
        <v>4518.6400000000003</v>
      </c>
      <c r="W189">
        <v>-446.8</v>
      </c>
      <c r="X189">
        <v>6653.52</v>
      </c>
      <c r="Y189">
        <v>112.84999999999989</v>
      </c>
      <c r="Z189">
        <v>307.52999999999997</v>
      </c>
      <c r="AA189">
        <v>-114.26</v>
      </c>
      <c r="AB189">
        <v>-8155.7100000000009</v>
      </c>
      <c r="AC189">
        <v>1873.04</v>
      </c>
      <c r="AD189">
        <v>2398.14</v>
      </c>
      <c r="AE189">
        <v>0</v>
      </c>
      <c r="AF189">
        <v>3745.58</v>
      </c>
      <c r="AG189">
        <v>744.23</v>
      </c>
      <c r="AH189">
        <v>0</v>
      </c>
      <c r="AI189">
        <v>6414.53</v>
      </c>
      <c r="AJ189">
        <v>4400</v>
      </c>
      <c r="AK189">
        <v>0</v>
      </c>
    </row>
    <row r="190" spans="1:37" x14ac:dyDescent="0.2">
      <c r="A190" t="str">
        <f t="shared" si="2"/>
        <v>4920Brianhill-16</v>
      </c>
      <c r="B190" t="s">
        <v>69</v>
      </c>
      <c r="C190">
        <v>16</v>
      </c>
      <c r="D190" t="s">
        <v>45</v>
      </c>
      <c r="E190">
        <v>-1383.06</v>
      </c>
      <c r="F190">
        <v>-1383.06</v>
      </c>
      <c r="G190">
        <v>-1383.06</v>
      </c>
      <c r="H190">
        <v>-1383.06</v>
      </c>
      <c r="I190">
        <v>-1383.06</v>
      </c>
      <c r="J190">
        <v>-1383.06</v>
      </c>
      <c r="K190">
        <v>-1383.06</v>
      </c>
      <c r="L190">
        <v>-1383.06</v>
      </c>
      <c r="M190">
        <v>-1383.06</v>
      </c>
      <c r="N190">
        <v>-1383.06</v>
      </c>
      <c r="O190">
        <v>-1383.06</v>
      </c>
      <c r="P190">
        <v>-1383.06</v>
      </c>
      <c r="Q190">
        <v>-1383.06</v>
      </c>
      <c r="R190">
        <v>-1383.06</v>
      </c>
      <c r="S190">
        <v>-1383.06</v>
      </c>
      <c r="T190">
        <v>-1383.06</v>
      </c>
      <c r="U190">
        <v>-1383.06</v>
      </c>
      <c r="V190">
        <v>-1383.06</v>
      </c>
      <c r="W190">
        <v>-1383.06</v>
      </c>
      <c r="X190">
        <v>-1383.06</v>
      </c>
      <c r="Y190">
        <v>-1383.06</v>
      </c>
      <c r="Z190">
        <v>-1383.06</v>
      </c>
      <c r="AA190">
        <v>-1383.06</v>
      </c>
      <c r="AB190">
        <v>-1383.06</v>
      </c>
      <c r="AC190">
        <v>-1383.06</v>
      </c>
      <c r="AD190">
        <v>-1383.06</v>
      </c>
      <c r="AE190">
        <v>-1383.06</v>
      </c>
      <c r="AF190">
        <v>-1383.06</v>
      </c>
      <c r="AG190">
        <v>-1383.06</v>
      </c>
      <c r="AH190">
        <v>-1383.06</v>
      </c>
      <c r="AI190">
        <v>-1383.06</v>
      </c>
      <c r="AJ190">
        <v>-1383.06</v>
      </c>
      <c r="AK190">
        <v>0</v>
      </c>
    </row>
    <row r="191" spans="1:37" x14ac:dyDescent="0.2">
      <c r="A191" t="str">
        <f t="shared" si="2"/>
        <v>4920Brianhill-19</v>
      </c>
      <c r="B191" t="s">
        <v>69</v>
      </c>
      <c r="C191">
        <v>19</v>
      </c>
      <c r="D191" t="s">
        <v>46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-7000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 x14ac:dyDescent="0.2">
      <c r="A192" t="str">
        <f t="shared" si="2"/>
        <v>4920Brianhill-20</v>
      </c>
      <c r="B192" t="s">
        <v>69</v>
      </c>
      <c r="C192">
        <v>20</v>
      </c>
      <c r="D192" t="s">
        <v>47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1500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-16000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 x14ac:dyDescent="0.2">
      <c r="A193" t="str">
        <f t="shared" si="2"/>
        <v>4920Brianhill-21</v>
      </c>
      <c r="B193" t="s">
        <v>69</v>
      </c>
      <c r="C193">
        <v>21</v>
      </c>
      <c r="D193" t="s">
        <v>48</v>
      </c>
      <c r="E193">
        <v>7030.86</v>
      </c>
      <c r="F193">
        <v>9173.8700000000008</v>
      </c>
      <c r="G193">
        <v>10603.31</v>
      </c>
      <c r="H193">
        <v>8984.25</v>
      </c>
      <c r="I193">
        <v>7045.44</v>
      </c>
      <c r="J193">
        <v>18091.98</v>
      </c>
      <c r="K193">
        <v>14276.19</v>
      </c>
      <c r="L193">
        <v>16083.03</v>
      </c>
      <c r="M193">
        <v>14699.97</v>
      </c>
      <c r="N193">
        <v>13316.91</v>
      </c>
      <c r="O193">
        <v>15970.36</v>
      </c>
      <c r="P193">
        <v>8206.74</v>
      </c>
      <c r="Q193">
        <v>11334.13</v>
      </c>
      <c r="R193">
        <v>17749.689999999999</v>
      </c>
      <c r="S193">
        <v>20867.18</v>
      </c>
      <c r="T193">
        <v>22967.21</v>
      </c>
      <c r="U193">
        <v>28947.34</v>
      </c>
      <c r="V193">
        <v>32082.92</v>
      </c>
      <c r="W193">
        <v>30253.06</v>
      </c>
      <c r="X193">
        <v>35523.519999999997</v>
      </c>
      <c r="Y193">
        <v>34253.31</v>
      </c>
      <c r="Z193">
        <v>33177.78</v>
      </c>
      <c r="AA193">
        <v>31680.46</v>
      </c>
      <c r="AB193">
        <v>6141.69</v>
      </c>
      <c r="AC193">
        <v>6631.67</v>
      </c>
      <c r="AD193">
        <v>7646.75</v>
      </c>
      <c r="AE193">
        <v>6263.69</v>
      </c>
      <c r="AF193">
        <v>8626.2099999999991</v>
      </c>
      <c r="AG193">
        <v>7987.38</v>
      </c>
      <c r="AH193">
        <v>6604.32</v>
      </c>
      <c r="AI193">
        <v>11635.79</v>
      </c>
      <c r="AJ193">
        <v>14652.73</v>
      </c>
      <c r="AK193">
        <v>0</v>
      </c>
    </row>
    <row r="194" spans="1:37" x14ac:dyDescent="0.2">
      <c r="A194" t="str">
        <f t="shared" si="2"/>
        <v>6401Basswood-1</v>
      </c>
      <c r="B194" t="s">
        <v>70</v>
      </c>
      <c r="C194">
        <v>1</v>
      </c>
      <c r="D194" t="s">
        <v>36</v>
      </c>
      <c r="E194">
        <v>6089.96</v>
      </c>
      <c r="F194">
        <v>9225.2199999999993</v>
      </c>
      <c r="G194">
        <v>12964.2</v>
      </c>
      <c r="H194">
        <v>3201.52</v>
      </c>
      <c r="I194">
        <v>7367.36</v>
      </c>
      <c r="J194">
        <v>7003.9400000000014</v>
      </c>
      <c r="K194">
        <v>3200</v>
      </c>
      <c r="L194">
        <v>6659.3499999999995</v>
      </c>
      <c r="M194">
        <v>2970.44</v>
      </c>
      <c r="N194">
        <v>4489.1900000000014</v>
      </c>
      <c r="O194">
        <v>3864</v>
      </c>
      <c r="P194">
        <v>4227.9799999999996</v>
      </c>
      <c r="Q194">
        <v>8723.68</v>
      </c>
      <c r="R194">
        <v>4456.25</v>
      </c>
      <c r="S194">
        <v>8256.67</v>
      </c>
      <c r="T194">
        <v>5848.7</v>
      </c>
      <c r="U194">
        <v>9327.32</v>
      </c>
      <c r="V194">
        <v>8187</v>
      </c>
      <c r="W194">
        <v>0</v>
      </c>
      <c r="X194">
        <v>8180.16</v>
      </c>
      <c r="Y194">
        <v>5930.26</v>
      </c>
      <c r="Z194">
        <v>4957.22</v>
      </c>
      <c r="AA194">
        <v>8246.5</v>
      </c>
      <c r="AB194">
        <v>-2318.1799999999998</v>
      </c>
      <c r="AC194">
        <v>5109.5200000000004</v>
      </c>
      <c r="AD194">
        <v>1754.75</v>
      </c>
      <c r="AE194">
        <v>475</v>
      </c>
      <c r="AF194">
        <v>6190.52</v>
      </c>
      <c r="AG194">
        <v>1450.46</v>
      </c>
      <c r="AH194">
        <v>3140.56</v>
      </c>
      <c r="AI194">
        <v>2655</v>
      </c>
      <c r="AJ194">
        <v>2850.41</v>
      </c>
      <c r="AK194">
        <v>0</v>
      </c>
    </row>
    <row r="195" spans="1:37" x14ac:dyDescent="0.2">
      <c r="A195" t="str">
        <f t="shared" ref="A195:A258" si="3">B195&amp;"-"&amp;C195</f>
        <v>6401Basswood-3</v>
      </c>
      <c r="B195" t="s">
        <v>70</v>
      </c>
      <c r="C195">
        <v>3</v>
      </c>
      <c r="D195" t="s">
        <v>37</v>
      </c>
      <c r="E195">
        <v>6089.96</v>
      </c>
      <c r="F195">
        <v>9225.2199999999993</v>
      </c>
      <c r="G195">
        <v>12964.2</v>
      </c>
      <c r="H195">
        <v>3201.52</v>
      </c>
      <c r="I195">
        <v>7367.36</v>
      </c>
      <c r="J195">
        <v>7003.9400000000014</v>
      </c>
      <c r="K195">
        <v>3200</v>
      </c>
      <c r="L195">
        <v>6659.3499999999995</v>
      </c>
      <c r="M195">
        <v>2970.44</v>
      </c>
      <c r="N195">
        <v>4489.1900000000014</v>
      </c>
      <c r="O195">
        <v>3864</v>
      </c>
      <c r="P195">
        <v>4227.9799999999996</v>
      </c>
      <c r="Q195">
        <v>8723.68</v>
      </c>
      <c r="R195">
        <v>4456.25</v>
      </c>
      <c r="S195">
        <v>8256.67</v>
      </c>
      <c r="T195">
        <v>5848.7</v>
      </c>
      <c r="U195">
        <v>9327.32</v>
      </c>
      <c r="V195">
        <v>8187</v>
      </c>
      <c r="W195">
        <v>0</v>
      </c>
      <c r="X195">
        <v>8180.16</v>
      </c>
      <c r="Y195">
        <v>5930.26</v>
      </c>
      <c r="Z195">
        <v>4957.22</v>
      </c>
      <c r="AA195">
        <v>8246.5</v>
      </c>
      <c r="AB195">
        <v>-2318.1799999999998</v>
      </c>
      <c r="AC195">
        <v>5109.5200000000004</v>
      </c>
      <c r="AD195">
        <v>1754.75</v>
      </c>
      <c r="AE195">
        <v>475</v>
      </c>
      <c r="AF195">
        <v>6190.52</v>
      </c>
      <c r="AG195">
        <v>1450.46</v>
      </c>
      <c r="AH195">
        <v>3140.56</v>
      </c>
      <c r="AI195">
        <v>2655</v>
      </c>
      <c r="AJ195">
        <v>2850.41</v>
      </c>
      <c r="AK195">
        <v>0</v>
      </c>
    </row>
    <row r="196" spans="1:37" x14ac:dyDescent="0.2">
      <c r="A196" t="str">
        <f t="shared" si="3"/>
        <v>6401Basswood-4</v>
      </c>
      <c r="B196" t="s">
        <v>70</v>
      </c>
      <c r="C196">
        <v>4</v>
      </c>
      <c r="D196" t="s">
        <v>38</v>
      </c>
      <c r="E196">
        <v>0</v>
      </c>
      <c r="F196">
        <v>-319</v>
      </c>
      <c r="G196">
        <v>0</v>
      </c>
      <c r="H196">
        <v>0</v>
      </c>
      <c r="I196">
        <v>-764.08</v>
      </c>
      <c r="J196">
        <v>-222.5</v>
      </c>
      <c r="K196">
        <v>0</v>
      </c>
      <c r="L196">
        <v>0</v>
      </c>
      <c r="M196">
        <v>0</v>
      </c>
      <c r="N196">
        <v>0</v>
      </c>
      <c r="O196">
        <v>-890</v>
      </c>
      <c r="P196">
        <v>0</v>
      </c>
      <c r="Q196">
        <v>0</v>
      </c>
      <c r="R196">
        <v>0</v>
      </c>
      <c r="S196">
        <v>-290.58</v>
      </c>
      <c r="T196">
        <v>-290.58</v>
      </c>
      <c r="U196">
        <v>-290.58</v>
      </c>
      <c r="V196">
        <v>-290.58</v>
      </c>
      <c r="W196">
        <v>-1403.08</v>
      </c>
      <c r="X196">
        <v>-290.58</v>
      </c>
      <c r="Y196">
        <v>-290.58</v>
      </c>
      <c r="Z196">
        <v>-290.58</v>
      </c>
      <c r="AA196">
        <v>-290.58</v>
      </c>
      <c r="AB196">
        <v>-290.58</v>
      </c>
      <c r="AC196">
        <v>-290.58</v>
      </c>
      <c r="AD196">
        <v>-290.62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 x14ac:dyDescent="0.2">
      <c r="A197" t="str">
        <f t="shared" si="3"/>
        <v>6401Basswood-5</v>
      </c>
      <c r="B197" t="s">
        <v>70</v>
      </c>
      <c r="C197">
        <v>5</v>
      </c>
      <c r="D197" t="s">
        <v>39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-8852.35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-11706.53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 x14ac:dyDescent="0.2">
      <c r="A198" t="str">
        <f t="shared" si="3"/>
        <v>6401Basswood-6</v>
      </c>
      <c r="B198" t="s">
        <v>70</v>
      </c>
      <c r="C198">
        <v>6</v>
      </c>
      <c r="D198" t="s">
        <v>40</v>
      </c>
      <c r="E198">
        <v>-60</v>
      </c>
      <c r="F198">
        <v>-382.22</v>
      </c>
      <c r="G198">
        <v>-45</v>
      </c>
      <c r="H198">
        <v>-40</v>
      </c>
      <c r="I198">
        <v>-6262.82</v>
      </c>
      <c r="J198">
        <v>-1162.53</v>
      </c>
      <c r="K198">
        <v>-550</v>
      </c>
      <c r="L198">
        <v>-365</v>
      </c>
      <c r="M198">
        <v>-223.7</v>
      </c>
      <c r="N198">
        <v>0</v>
      </c>
      <c r="O198">
        <v>-45</v>
      </c>
      <c r="P198">
        <v>-48.56</v>
      </c>
      <c r="Q198">
        <v>-410</v>
      </c>
      <c r="R198">
        <v>-6235</v>
      </c>
      <c r="S198">
        <v>-360</v>
      </c>
      <c r="T198">
        <v>-525</v>
      </c>
      <c r="U198">
        <v>-120</v>
      </c>
      <c r="V198">
        <v>-1310</v>
      </c>
      <c r="W198">
        <v>-180</v>
      </c>
      <c r="X198">
        <v>-160</v>
      </c>
      <c r="Y198">
        <v>-120</v>
      </c>
      <c r="Z198">
        <v>0</v>
      </c>
      <c r="AA198">
        <v>0</v>
      </c>
      <c r="AB198">
        <v>-2040</v>
      </c>
      <c r="AC198">
        <v>0</v>
      </c>
      <c r="AD198">
        <v>0</v>
      </c>
      <c r="AE198">
        <v>-3981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 x14ac:dyDescent="0.2">
      <c r="A199" t="str">
        <f t="shared" si="3"/>
        <v>6401Basswood-7</v>
      </c>
      <c r="B199" t="s">
        <v>70</v>
      </c>
      <c r="C199">
        <v>7</v>
      </c>
      <c r="D199" t="s">
        <v>41</v>
      </c>
      <c r="E199">
        <v>0</v>
      </c>
      <c r="F199">
        <v>0</v>
      </c>
      <c r="G199">
        <v>-3795</v>
      </c>
      <c r="H199">
        <v>0</v>
      </c>
      <c r="I199">
        <v>-2425</v>
      </c>
      <c r="J199">
        <v>0</v>
      </c>
      <c r="K199">
        <v>0</v>
      </c>
      <c r="L199">
        <v>0</v>
      </c>
      <c r="M199">
        <v>-3000</v>
      </c>
      <c r="N199">
        <v>0</v>
      </c>
      <c r="O199">
        <v>0</v>
      </c>
      <c r="P199">
        <v>-4853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-726.51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</row>
    <row r="200" spans="1:37" x14ac:dyDescent="0.2">
      <c r="A200" t="str">
        <f t="shared" si="3"/>
        <v>6401Basswood-8</v>
      </c>
      <c r="B200" t="s">
        <v>70</v>
      </c>
      <c r="C200">
        <v>8</v>
      </c>
      <c r="D200" t="s">
        <v>57</v>
      </c>
      <c r="E200">
        <v>0</v>
      </c>
      <c r="F200">
        <v>-1085.26</v>
      </c>
      <c r="G200">
        <v>0</v>
      </c>
      <c r="H200">
        <v>0</v>
      </c>
      <c r="I200">
        <v>-3147.76</v>
      </c>
      <c r="J200">
        <v>-80.64</v>
      </c>
      <c r="K200">
        <v>0</v>
      </c>
      <c r="L200">
        <v>0</v>
      </c>
      <c r="M200">
        <v>0</v>
      </c>
      <c r="N200">
        <v>0</v>
      </c>
      <c r="O200">
        <v>-387.76</v>
      </c>
      <c r="P200">
        <v>-551.84</v>
      </c>
      <c r="Q200">
        <v>-952.47</v>
      </c>
      <c r="R200">
        <v>-1086.02</v>
      </c>
      <c r="S200">
        <v>-942.78</v>
      </c>
      <c r="T200">
        <v>-654.89</v>
      </c>
      <c r="U200">
        <v>-546.35</v>
      </c>
      <c r="V200">
        <v>-475.65</v>
      </c>
      <c r="W200">
        <v>-769.64</v>
      </c>
      <c r="X200">
        <v>-520.32999999999993</v>
      </c>
      <c r="Y200">
        <v>-522.36</v>
      </c>
      <c r="Z200">
        <v>-536.72</v>
      </c>
      <c r="AA200">
        <v>-397.94</v>
      </c>
      <c r="AB200">
        <v>-336.65</v>
      </c>
      <c r="AC200">
        <v>-229.08</v>
      </c>
      <c r="AD200">
        <v>-289.32</v>
      </c>
      <c r="AE200">
        <v>-81.81</v>
      </c>
      <c r="AF200">
        <v>-20.46</v>
      </c>
      <c r="AG200">
        <v>-67.55</v>
      </c>
      <c r="AH200">
        <v>-271.18</v>
      </c>
      <c r="AI200">
        <v>0</v>
      </c>
      <c r="AJ200">
        <v>0</v>
      </c>
      <c r="AK200">
        <v>0</v>
      </c>
    </row>
    <row r="201" spans="1:37" x14ac:dyDescent="0.2">
      <c r="A201" t="str">
        <f t="shared" si="3"/>
        <v>6401Basswood-9</v>
      </c>
      <c r="B201" t="s">
        <v>70</v>
      </c>
      <c r="C201">
        <v>9</v>
      </c>
      <c r="D201" t="s">
        <v>66</v>
      </c>
      <c r="E201">
        <v>0</v>
      </c>
      <c r="F201">
        <v>-150</v>
      </c>
      <c r="G201">
        <v>-160</v>
      </c>
      <c r="H201">
        <v>0</v>
      </c>
      <c r="I201">
        <v>-160</v>
      </c>
      <c r="J201">
        <v>-240</v>
      </c>
      <c r="K201">
        <v>-240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-380</v>
      </c>
      <c r="T201">
        <v>0</v>
      </c>
      <c r="U201">
        <v>0</v>
      </c>
      <c r="V201">
        <v>0</v>
      </c>
      <c r="W201">
        <v>-80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-200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</row>
    <row r="202" spans="1:37" x14ac:dyDescent="0.2">
      <c r="A202" t="str">
        <f t="shared" si="3"/>
        <v>6401Basswood-10</v>
      </c>
      <c r="B202" t="s">
        <v>70</v>
      </c>
      <c r="C202">
        <v>10</v>
      </c>
      <c r="D202" t="s">
        <v>42</v>
      </c>
      <c r="E202">
        <v>0</v>
      </c>
      <c r="F202">
        <v>-50</v>
      </c>
      <c r="G202">
        <v>0</v>
      </c>
      <c r="H202">
        <v>0</v>
      </c>
      <c r="I202">
        <v>-55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-1107.8900000000001</v>
      </c>
      <c r="P202">
        <v>-458.3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-90.48</v>
      </c>
      <c r="AD202">
        <v>-2.76</v>
      </c>
      <c r="AE202">
        <v>-57.81</v>
      </c>
      <c r="AF202">
        <v>-46.18</v>
      </c>
      <c r="AG202">
        <v>0</v>
      </c>
      <c r="AH202">
        <v>0</v>
      </c>
      <c r="AI202">
        <v>0</v>
      </c>
      <c r="AJ202">
        <v>-50</v>
      </c>
      <c r="AK202">
        <v>0</v>
      </c>
    </row>
    <row r="203" spans="1:37" x14ac:dyDescent="0.2">
      <c r="A203" t="str">
        <f t="shared" si="3"/>
        <v>6401Basswood-11</v>
      </c>
      <c r="B203" t="s">
        <v>70</v>
      </c>
      <c r="C203">
        <v>11</v>
      </c>
      <c r="D203" t="s">
        <v>67</v>
      </c>
      <c r="E203">
        <v>0</v>
      </c>
      <c r="F203">
        <v>0</v>
      </c>
      <c r="G203">
        <v>0</v>
      </c>
      <c r="H203">
        <v>0</v>
      </c>
      <c r="I203">
        <v>-92.27000000000001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</row>
    <row r="204" spans="1:37" x14ac:dyDescent="0.2">
      <c r="A204" t="str">
        <f t="shared" si="3"/>
        <v>6401Basswood-14</v>
      </c>
      <c r="B204" t="s">
        <v>70</v>
      </c>
      <c r="C204">
        <v>14</v>
      </c>
      <c r="D204" t="s">
        <v>43</v>
      </c>
      <c r="E204">
        <v>-60</v>
      </c>
      <c r="F204">
        <v>-1986.48</v>
      </c>
      <c r="G204">
        <v>-4000</v>
      </c>
      <c r="H204">
        <v>-40</v>
      </c>
      <c r="I204">
        <v>-12906.93</v>
      </c>
      <c r="J204">
        <v>-1705.67</v>
      </c>
      <c r="K204">
        <v>-790</v>
      </c>
      <c r="L204">
        <v>-365</v>
      </c>
      <c r="M204">
        <v>-3223.7</v>
      </c>
      <c r="N204">
        <v>0</v>
      </c>
      <c r="O204">
        <v>-2430.65</v>
      </c>
      <c r="P204">
        <v>-14764.05</v>
      </c>
      <c r="Q204">
        <v>-1362.47</v>
      </c>
      <c r="R204">
        <v>-7321.02</v>
      </c>
      <c r="S204">
        <v>-1973.36</v>
      </c>
      <c r="T204">
        <v>-1470.47</v>
      </c>
      <c r="U204">
        <v>-956.93000000000006</v>
      </c>
      <c r="V204">
        <v>-2076.23</v>
      </c>
      <c r="W204">
        <v>-2432.7199999999998</v>
      </c>
      <c r="X204">
        <v>-970.90999999999985</v>
      </c>
      <c r="Y204">
        <v>-932.94</v>
      </c>
      <c r="Z204">
        <v>-827.3</v>
      </c>
      <c r="AA204">
        <v>-688.52</v>
      </c>
      <c r="AB204">
        <v>-2667.23</v>
      </c>
      <c r="AC204">
        <v>-12516.67</v>
      </c>
      <c r="AD204">
        <v>-1309.21</v>
      </c>
      <c r="AE204">
        <v>-4120.62</v>
      </c>
      <c r="AF204">
        <v>-66.64</v>
      </c>
      <c r="AG204">
        <v>-67.55</v>
      </c>
      <c r="AH204">
        <v>-271.18</v>
      </c>
      <c r="AI204">
        <v>0</v>
      </c>
      <c r="AJ204">
        <v>-50</v>
      </c>
      <c r="AK204">
        <v>0</v>
      </c>
    </row>
    <row r="205" spans="1:37" x14ac:dyDescent="0.2">
      <c r="A205" t="str">
        <f t="shared" si="3"/>
        <v>6401Basswood-15</v>
      </c>
      <c r="B205" t="s">
        <v>70</v>
      </c>
      <c r="C205">
        <v>15</v>
      </c>
      <c r="D205" t="s">
        <v>44</v>
      </c>
      <c r="E205">
        <v>6029.96</v>
      </c>
      <c r="F205">
        <v>7238.74</v>
      </c>
      <c r="G205">
        <v>8964.2000000000007</v>
      </c>
      <c r="H205">
        <v>3161.52</v>
      </c>
      <c r="I205">
        <v>-5539.5700000000006</v>
      </c>
      <c r="J205">
        <v>5298.27</v>
      </c>
      <c r="K205">
        <v>2410</v>
      </c>
      <c r="L205">
        <v>6294.3499999999995</v>
      </c>
      <c r="M205">
        <v>-253.25999999999979</v>
      </c>
      <c r="N205">
        <v>4489.1900000000014</v>
      </c>
      <c r="O205">
        <v>1433.35</v>
      </c>
      <c r="P205">
        <v>-10536.07</v>
      </c>
      <c r="Q205">
        <v>7361.21</v>
      </c>
      <c r="R205">
        <v>-2864.77</v>
      </c>
      <c r="S205">
        <v>6283.31</v>
      </c>
      <c r="T205">
        <v>4378.2299999999996</v>
      </c>
      <c r="U205">
        <v>8370.39</v>
      </c>
      <c r="V205">
        <v>6110.77</v>
      </c>
      <c r="W205">
        <v>-2432.7199999999998</v>
      </c>
      <c r="X205">
        <v>7209.25</v>
      </c>
      <c r="Y205">
        <v>4997.32</v>
      </c>
      <c r="Z205">
        <v>4129.92</v>
      </c>
      <c r="AA205">
        <v>7557.98</v>
      </c>
      <c r="AB205">
        <v>-4985.41</v>
      </c>
      <c r="AC205">
        <v>-7407.15</v>
      </c>
      <c r="AD205">
        <v>445.54</v>
      </c>
      <c r="AE205">
        <v>-3645.62</v>
      </c>
      <c r="AF205">
        <v>6123.88</v>
      </c>
      <c r="AG205">
        <v>1382.91</v>
      </c>
      <c r="AH205">
        <v>2869.38</v>
      </c>
      <c r="AI205">
        <v>2655</v>
      </c>
      <c r="AJ205">
        <v>2800.41</v>
      </c>
      <c r="AK205">
        <v>0</v>
      </c>
    </row>
    <row r="206" spans="1:37" x14ac:dyDescent="0.2">
      <c r="A206" t="str">
        <f t="shared" si="3"/>
        <v>6401Basswood-16</v>
      </c>
      <c r="B206" t="s">
        <v>70</v>
      </c>
      <c r="C206">
        <v>16</v>
      </c>
      <c r="D206" t="s">
        <v>45</v>
      </c>
      <c r="E206">
        <v>-1383.06</v>
      </c>
      <c r="F206">
        <v>-1383.06</v>
      </c>
      <c r="G206">
        <v>-1383.06</v>
      </c>
      <c r="H206">
        <v>-1383.06</v>
      </c>
      <c r="I206">
        <v>-1383.06</v>
      </c>
      <c r="J206">
        <v>-1383.06</v>
      </c>
      <c r="K206">
        <v>-1383.06</v>
      </c>
      <c r="L206">
        <v>-1383.06</v>
      </c>
      <c r="M206">
        <v>-1383.06</v>
      </c>
      <c r="N206">
        <v>-1383.06</v>
      </c>
      <c r="O206">
        <v>-1383.06</v>
      </c>
      <c r="P206">
        <v>-1383.06</v>
      </c>
      <c r="Q206">
        <v>-1383.06</v>
      </c>
      <c r="R206">
        <v>-1383.06</v>
      </c>
      <c r="S206">
        <v>-1383.06</v>
      </c>
      <c r="T206">
        <v>-1383.06</v>
      </c>
      <c r="U206">
        <v>-1383.06</v>
      </c>
      <c r="V206">
        <v>-1383.06</v>
      </c>
      <c r="W206">
        <v>-1383.06</v>
      </c>
      <c r="X206">
        <v>-1383.06</v>
      </c>
      <c r="Y206">
        <v>-1383.06</v>
      </c>
      <c r="Z206">
        <v>-1383.06</v>
      </c>
      <c r="AA206">
        <v>-1383.06</v>
      </c>
      <c r="AB206">
        <v>-1383.06</v>
      </c>
      <c r="AC206">
        <v>-1383.06</v>
      </c>
      <c r="AD206">
        <v>-1383.06</v>
      </c>
      <c r="AE206">
        <v>-1383.06</v>
      </c>
      <c r="AF206">
        <v>-1383.06</v>
      </c>
      <c r="AG206">
        <v>-1383.06</v>
      </c>
      <c r="AH206">
        <v>-1383.06</v>
      </c>
      <c r="AI206">
        <v>-1383.06</v>
      </c>
      <c r="AJ206">
        <v>-1383.06</v>
      </c>
      <c r="AK206">
        <v>0</v>
      </c>
    </row>
    <row r="207" spans="1:37" x14ac:dyDescent="0.2">
      <c r="A207" t="str">
        <f t="shared" si="3"/>
        <v>6401Basswood-17</v>
      </c>
      <c r="B207" t="s">
        <v>70</v>
      </c>
      <c r="C207">
        <v>17</v>
      </c>
      <c r="D207" t="s">
        <v>50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-7200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 x14ac:dyDescent="0.2">
      <c r="A208" t="str">
        <f t="shared" si="3"/>
        <v>6401Basswood-18</v>
      </c>
      <c r="B208" t="s">
        <v>70</v>
      </c>
      <c r="C208">
        <v>18</v>
      </c>
      <c r="D208" t="s">
        <v>51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-5000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</row>
    <row r="209" spans="1:37" x14ac:dyDescent="0.2">
      <c r="A209" t="str">
        <f t="shared" si="3"/>
        <v>6401Basswood-19</v>
      </c>
      <c r="B209" t="s">
        <v>70</v>
      </c>
      <c r="C209">
        <v>19</v>
      </c>
      <c r="D209" t="s">
        <v>46</v>
      </c>
      <c r="E209">
        <v>2000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-10000</v>
      </c>
      <c r="Q209">
        <v>0</v>
      </c>
      <c r="R209">
        <v>10000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-25000</v>
      </c>
      <c r="AC209">
        <v>12000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37" x14ac:dyDescent="0.2">
      <c r="A210" t="str">
        <f t="shared" si="3"/>
        <v>6401Basswood-20</v>
      </c>
      <c r="B210" t="s">
        <v>70</v>
      </c>
      <c r="C210">
        <v>20</v>
      </c>
      <c r="D210" t="s">
        <v>47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2500</v>
      </c>
      <c r="K210">
        <v>-2500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-1935</v>
      </c>
      <c r="R210">
        <v>0</v>
      </c>
      <c r="S210">
        <v>0</v>
      </c>
      <c r="T210">
        <v>0</v>
      </c>
      <c r="U210">
        <v>0</v>
      </c>
      <c r="V210">
        <v>-1500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37" x14ac:dyDescent="0.2">
      <c r="A211" t="str">
        <f t="shared" si="3"/>
        <v>6401Basswood-21</v>
      </c>
      <c r="B211" t="s">
        <v>70</v>
      </c>
      <c r="C211">
        <v>21</v>
      </c>
      <c r="D211" t="s">
        <v>48</v>
      </c>
      <c r="E211">
        <v>6749.95</v>
      </c>
      <c r="F211">
        <v>12605.63</v>
      </c>
      <c r="G211">
        <v>20186.77</v>
      </c>
      <c r="H211">
        <v>21965.23</v>
      </c>
      <c r="I211">
        <v>15042.6</v>
      </c>
      <c r="J211">
        <v>21457.81</v>
      </c>
      <c r="K211">
        <v>19984.75</v>
      </c>
      <c r="L211">
        <v>24896.04</v>
      </c>
      <c r="M211">
        <v>23259.72</v>
      </c>
      <c r="N211">
        <v>26365.85</v>
      </c>
      <c r="O211">
        <v>26416.14</v>
      </c>
      <c r="P211">
        <v>4497.01</v>
      </c>
      <c r="Q211">
        <v>8540.16</v>
      </c>
      <c r="R211">
        <v>7092.33</v>
      </c>
      <c r="S211">
        <v>11992.58</v>
      </c>
      <c r="T211">
        <v>14987.75</v>
      </c>
      <c r="U211">
        <v>21975.08</v>
      </c>
      <c r="V211">
        <v>25202.79</v>
      </c>
      <c r="W211">
        <v>21387.01</v>
      </c>
      <c r="X211">
        <v>27213.200000000001</v>
      </c>
      <c r="Y211">
        <v>30827.46</v>
      </c>
      <c r="Z211">
        <v>33574.32</v>
      </c>
      <c r="AA211">
        <v>39749.24</v>
      </c>
      <c r="AB211">
        <v>3380.77</v>
      </c>
      <c r="AC211">
        <v>6590.56</v>
      </c>
      <c r="AD211">
        <v>5653.04</v>
      </c>
      <c r="AE211">
        <v>624.36</v>
      </c>
      <c r="AF211">
        <v>5365.18</v>
      </c>
      <c r="AG211">
        <v>5365.03</v>
      </c>
      <c r="AH211">
        <v>6851.35</v>
      </c>
      <c r="AI211">
        <v>8123.29</v>
      </c>
      <c r="AJ211">
        <v>9540.64</v>
      </c>
      <c r="AK211">
        <v>0</v>
      </c>
    </row>
    <row r="212" spans="1:37" x14ac:dyDescent="0.2">
      <c r="A212" t="str">
        <f t="shared" si="3"/>
        <v>711Parks-1</v>
      </c>
      <c r="B212" t="s">
        <v>71</v>
      </c>
      <c r="C212">
        <v>1</v>
      </c>
      <c r="D212" t="s">
        <v>36</v>
      </c>
      <c r="E212">
        <v>0</v>
      </c>
      <c r="F212">
        <v>0</v>
      </c>
      <c r="G212">
        <v>0</v>
      </c>
      <c r="H212">
        <v>0</v>
      </c>
      <c r="I212">
        <v>1795</v>
      </c>
      <c r="J212">
        <v>3940</v>
      </c>
      <c r="K212">
        <v>0</v>
      </c>
      <c r="L212">
        <v>3900</v>
      </c>
      <c r="M212">
        <v>0</v>
      </c>
      <c r="N212">
        <v>0</v>
      </c>
      <c r="O212">
        <v>3800</v>
      </c>
      <c r="P212">
        <v>1496.16</v>
      </c>
      <c r="Q212">
        <v>0</v>
      </c>
      <c r="R212">
        <v>4157.6000000000004</v>
      </c>
      <c r="S212">
        <v>1790</v>
      </c>
      <c r="T212">
        <v>0</v>
      </c>
      <c r="U212">
        <v>1855.17</v>
      </c>
      <c r="V212">
        <v>2310</v>
      </c>
      <c r="W212">
        <v>0</v>
      </c>
      <c r="X212">
        <v>4118.3500000000004</v>
      </c>
      <c r="Y212">
        <v>2100</v>
      </c>
      <c r="Z212">
        <v>1950</v>
      </c>
      <c r="AA212">
        <v>2190</v>
      </c>
      <c r="AB212">
        <v>2010</v>
      </c>
      <c r="AC212">
        <v>84</v>
      </c>
      <c r="AD212">
        <v>155</v>
      </c>
      <c r="AE212">
        <v>0</v>
      </c>
      <c r="AF212">
        <v>2125</v>
      </c>
      <c r="AG212">
        <v>0</v>
      </c>
      <c r="AH212">
        <v>0</v>
      </c>
      <c r="AI212">
        <v>0</v>
      </c>
      <c r="AJ212">
        <v>0</v>
      </c>
      <c r="AK212">
        <v>0</v>
      </c>
    </row>
    <row r="213" spans="1:37" x14ac:dyDescent="0.2">
      <c r="A213" t="str">
        <f t="shared" si="3"/>
        <v>711Parks-3</v>
      </c>
      <c r="B213" t="s">
        <v>71</v>
      </c>
      <c r="C213">
        <v>3</v>
      </c>
      <c r="D213" t="s">
        <v>37</v>
      </c>
      <c r="E213">
        <v>0</v>
      </c>
      <c r="F213">
        <v>0</v>
      </c>
      <c r="G213">
        <v>0</v>
      </c>
      <c r="H213">
        <v>0</v>
      </c>
      <c r="I213">
        <v>1795</v>
      </c>
      <c r="J213">
        <v>3940</v>
      </c>
      <c r="K213">
        <v>0</v>
      </c>
      <c r="L213">
        <v>3900</v>
      </c>
      <c r="M213">
        <v>0</v>
      </c>
      <c r="N213">
        <v>0</v>
      </c>
      <c r="O213">
        <v>3800</v>
      </c>
      <c r="P213">
        <v>1496.16</v>
      </c>
      <c r="Q213">
        <v>0</v>
      </c>
      <c r="R213">
        <v>4157.6000000000004</v>
      </c>
      <c r="S213">
        <v>1790</v>
      </c>
      <c r="T213">
        <v>0</v>
      </c>
      <c r="U213">
        <v>1855.17</v>
      </c>
      <c r="V213">
        <v>2310</v>
      </c>
      <c r="W213">
        <v>0</v>
      </c>
      <c r="X213">
        <v>4118.3500000000004</v>
      </c>
      <c r="Y213">
        <v>2100</v>
      </c>
      <c r="Z213">
        <v>1950</v>
      </c>
      <c r="AA213">
        <v>2190</v>
      </c>
      <c r="AB213">
        <v>2010</v>
      </c>
      <c r="AC213">
        <v>84</v>
      </c>
      <c r="AD213">
        <v>155</v>
      </c>
      <c r="AE213">
        <v>0</v>
      </c>
      <c r="AF213">
        <v>2125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37" x14ac:dyDescent="0.2">
      <c r="A214" t="str">
        <f t="shared" si="3"/>
        <v>711Parks-5</v>
      </c>
      <c r="B214" t="s">
        <v>71</v>
      </c>
      <c r="C214">
        <v>5</v>
      </c>
      <c r="D214" t="s">
        <v>39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-6780.57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-5988.16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</row>
    <row r="215" spans="1:37" x14ac:dyDescent="0.2">
      <c r="A215" t="str">
        <f t="shared" si="3"/>
        <v>711Parks-6</v>
      </c>
      <c r="B215" t="s">
        <v>71</v>
      </c>
      <c r="C215">
        <v>6</v>
      </c>
      <c r="D215" t="s">
        <v>40</v>
      </c>
      <c r="E215">
        <v>0</v>
      </c>
      <c r="F215">
        <v>0</v>
      </c>
      <c r="G215">
        <v>0</v>
      </c>
      <c r="H215">
        <v>0</v>
      </c>
      <c r="I215">
        <v>1787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-206.45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37" x14ac:dyDescent="0.2">
      <c r="A216" t="str">
        <f t="shared" si="3"/>
        <v>711Parks-7</v>
      </c>
      <c r="B216" t="s">
        <v>71</v>
      </c>
      <c r="C216">
        <v>7</v>
      </c>
      <c r="D216" t="s">
        <v>41</v>
      </c>
      <c r="E216">
        <v>-75</v>
      </c>
      <c r="F216">
        <v>-75</v>
      </c>
      <c r="G216">
        <v>-75</v>
      </c>
      <c r="H216">
        <v>-75</v>
      </c>
      <c r="I216">
        <v>-75</v>
      </c>
      <c r="J216">
        <v>-75</v>
      </c>
      <c r="K216">
        <v>-75</v>
      </c>
      <c r="L216">
        <v>-75</v>
      </c>
      <c r="M216">
        <v>-75</v>
      </c>
      <c r="N216">
        <v>-75</v>
      </c>
      <c r="O216">
        <v>-75</v>
      </c>
      <c r="P216">
        <v>-75</v>
      </c>
      <c r="Q216">
        <v>-75</v>
      </c>
      <c r="R216">
        <v>-75</v>
      </c>
      <c r="S216">
        <v>-75</v>
      </c>
      <c r="T216">
        <v>-75</v>
      </c>
      <c r="U216">
        <v>-75</v>
      </c>
      <c r="V216">
        <v>-75</v>
      </c>
      <c r="W216">
        <v>-75</v>
      </c>
      <c r="X216">
        <v>-75</v>
      </c>
      <c r="Y216">
        <v>-75</v>
      </c>
      <c r="Z216">
        <v>-75</v>
      </c>
      <c r="AA216">
        <v>-75</v>
      </c>
      <c r="AB216">
        <v>-75</v>
      </c>
      <c r="AC216">
        <v>-75</v>
      </c>
      <c r="AD216">
        <v>-75</v>
      </c>
      <c r="AE216">
        <v>-75</v>
      </c>
      <c r="AF216">
        <v>-75</v>
      </c>
      <c r="AG216">
        <v>-75</v>
      </c>
      <c r="AH216">
        <v>-75</v>
      </c>
      <c r="AI216">
        <v>-75</v>
      </c>
      <c r="AJ216">
        <v>-75</v>
      </c>
      <c r="AK216">
        <v>0</v>
      </c>
    </row>
    <row r="217" spans="1:37" x14ac:dyDescent="0.2">
      <c r="A217" t="str">
        <f t="shared" si="3"/>
        <v>711Parks-8</v>
      </c>
      <c r="B217" t="s">
        <v>71</v>
      </c>
      <c r="C217">
        <v>8</v>
      </c>
      <c r="D217" t="s">
        <v>57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-2.77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 x14ac:dyDescent="0.2">
      <c r="A218" t="str">
        <f t="shared" si="3"/>
        <v>711Parks-10</v>
      </c>
      <c r="B218" t="s">
        <v>71</v>
      </c>
      <c r="C218">
        <v>10</v>
      </c>
      <c r="D218" t="s">
        <v>42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-173.33</v>
      </c>
      <c r="N218">
        <v>-1155</v>
      </c>
      <c r="O218">
        <v>0</v>
      </c>
      <c r="P218">
        <v>0</v>
      </c>
      <c r="Q218">
        <v>0</v>
      </c>
      <c r="R218">
        <v>3.8163916471489762E-17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-35</v>
      </c>
      <c r="AI218">
        <v>0</v>
      </c>
      <c r="AJ218">
        <v>0</v>
      </c>
      <c r="AK218">
        <v>0</v>
      </c>
    </row>
    <row r="219" spans="1:37" x14ac:dyDescent="0.2">
      <c r="A219" t="str">
        <f t="shared" si="3"/>
        <v>711Parks-14</v>
      </c>
      <c r="B219" t="s">
        <v>71</v>
      </c>
      <c r="C219">
        <v>14</v>
      </c>
      <c r="D219" t="s">
        <v>43</v>
      </c>
      <c r="E219">
        <v>-75</v>
      </c>
      <c r="F219">
        <v>-75</v>
      </c>
      <c r="G219">
        <v>-75</v>
      </c>
      <c r="H219">
        <v>-75</v>
      </c>
      <c r="I219">
        <v>1712</v>
      </c>
      <c r="J219">
        <v>-75</v>
      </c>
      <c r="K219">
        <v>-75</v>
      </c>
      <c r="L219">
        <v>-75</v>
      </c>
      <c r="M219">
        <v>-248.33</v>
      </c>
      <c r="N219">
        <v>-1230</v>
      </c>
      <c r="O219">
        <v>-75</v>
      </c>
      <c r="P219">
        <v>-6855.57</v>
      </c>
      <c r="Q219">
        <v>-75</v>
      </c>
      <c r="R219">
        <v>-75</v>
      </c>
      <c r="S219">
        <v>-75</v>
      </c>
      <c r="T219">
        <v>-75</v>
      </c>
      <c r="U219">
        <v>-77.77</v>
      </c>
      <c r="V219">
        <v>-75</v>
      </c>
      <c r="W219">
        <v>-75</v>
      </c>
      <c r="X219">
        <v>-281.45</v>
      </c>
      <c r="Y219">
        <v>-75</v>
      </c>
      <c r="Z219">
        <v>-75</v>
      </c>
      <c r="AA219">
        <v>-75</v>
      </c>
      <c r="AB219">
        <v>-6063.16</v>
      </c>
      <c r="AC219">
        <v>-75</v>
      </c>
      <c r="AD219">
        <v>-75</v>
      </c>
      <c r="AE219">
        <v>-75</v>
      </c>
      <c r="AF219">
        <v>-75</v>
      </c>
      <c r="AG219">
        <v>-75</v>
      </c>
      <c r="AH219">
        <v>-110</v>
      </c>
      <c r="AI219">
        <v>-75</v>
      </c>
      <c r="AJ219">
        <v>-75</v>
      </c>
      <c r="AK219">
        <v>0</v>
      </c>
    </row>
    <row r="220" spans="1:37" x14ac:dyDescent="0.2">
      <c r="A220" t="str">
        <f t="shared" si="3"/>
        <v>711Parks-15</v>
      </c>
      <c r="B220" t="s">
        <v>71</v>
      </c>
      <c r="C220">
        <v>15</v>
      </c>
      <c r="D220" t="s">
        <v>44</v>
      </c>
      <c r="E220">
        <v>-75</v>
      </c>
      <c r="F220">
        <v>-75</v>
      </c>
      <c r="G220">
        <v>-75</v>
      </c>
      <c r="H220">
        <v>-75</v>
      </c>
      <c r="I220">
        <v>3507</v>
      </c>
      <c r="J220">
        <v>3865</v>
      </c>
      <c r="K220">
        <v>-75</v>
      </c>
      <c r="L220">
        <v>3825</v>
      </c>
      <c r="M220">
        <v>-248.33</v>
      </c>
      <c r="N220">
        <v>-1230</v>
      </c>
      <c r="O220">
        <v>3725</v>
      </c>
      <c r="P220">
        <v>-5359.41</v>
      </c>
      <c r="Q220">
        <v>-75</v>
      </c>
      <c r="R220">
        <v>4082.6</v>
      </c>
      <c r="S220">
        <v>1715</v>
      </c>
      <c r="T220">
        <v>-75</v>
      </c>
      <c r="U220">
        <v>1777.4</v>
      </c>
      <c r="V220">
        <v>2235</v>
      </c>
      <c r="W220">
        <v>-75</v>
      </c>
      <c r="X220">
        <v>3836.900000000001</v>
      </c>
      <c r="Y220">
        <v>2025</v>
      </c>
      <c r="Z220">
        <v>1875</v>
      </c>
      <c r="AA220">
        <v>2115</v>
      </c>
      <c r="AB220">
        <v>-4053.16</v>
      </c>
      <c r="AC220">
        <v>9</v>
      </c>
      <c r="AD220">
        <v>80</v>
      </c>
      <c r="AE220">
        <v>-75</v>
      </c>
      <c r="AF220">
        <v>2050</v>
      </c>
      <c r="AG220">
        <v>-75</v>
      </c>
      <c r="AH220">
        <v>-110</v>
      </c>
      <c r="AI220">
        <v>-75</v>
      </c>
      <c r="AJ220">
        <v>-75</v>
      </c>
      <c r="AK220">
        <v>0</v>
      </c>
    </row>
    <row r="221" spans="1:37" x14ac:dyDescent="0.2">
      <c r="A221" t="str">
        <f t="shared" si="3"/>
        <v>711Parks-16</v>
      </c>
      <c r="B221" t="s">
        <v>71</v>
      </c>
      <c r="C221">
        <v>16</v>
      </c>
      <c r="D221" t="s">
        <v>45</v>
      </c>
      <c r="E221">
        <v>-733.95</v>
      </c>
      <c r="F221">
        <v>-733.95</v>
      </c>
      <c r="G221">
        <v>-733.95</v>
      </c>
      <c r="H221">
        <v>-733.95</v>
      </c>
      <c r="I221">
        <v>-733.95</v>
      </c>
      <c r="J221">
        <v>-733.95</v>
      </c>
      <c r="K221">
        <v>-1467.9</v>
      </c>
      <c r="L221">
        <v>-733.95</v>
      </c>
      <c r="M221">
        <v>0</v>
      </c>
      <c r="N221">
        <v>-733.95</v>
      </c>
      <c r="O221">
        <v>-733.95</v>
      </c>
      <c r="P221">
        <v>-733.95</v>
      </c>
      <c r="Q221">
        <v>-733.95</v>
      </c>
      <c r="R221">
        <v>-768.95</v>
      </c>
      <c r="S221">
        <v>-733.95</v>
      </c>
      <c r="T221">
        <v>-733.95</v>
      </c>
      <c r="U221">
        <v>-733.95</v>
      </c>
      <c r="V221">
        <v>-733.95</v>
      </c>
      <c r="W221">
        <v>-733.95</v>
      </c>
      <c r="X221">
        <v>-733.95</v>
      </c>
      <c r="Y221">
        <v>-733.95</v>
      </c>
      <c r="Z221">
        <v>-733.95</v>
      </c>
      <c r="AA221">
        <v>-733.95</v>
      </c>
      <c r="AB221">
        <v>-733.95</v>
      </c>
      <c r="AC221">
        <v>-733.95</v>
      </c>
      <c r="AD221">
        <v>-733.95</v>
      </c>
      <c r="AE221">
        <v>-733.95</v>
      </c>
      <c r="AF221">
        <v>-733.95</v>
      </c>
      <c r="AG221">
        <v>-733.95</v>
      </c>
      <c r="AH221">
        <v>-733.95</v>
      </c>
      <c r="AI221">
        <v>-733.95</v>
      </c>
      <c r="AJ221">
        <v>-733.95</v>
      </c>
      <c r="AK221">
        <v>0</v>
      </c>
    </row>
    <row r="222" spans="1:37" x14ac:dyDescent="0.2">
      <c r="A222" t="str">
        <f t="shared" si="3"/>
        <v>711Parks-19</v>
      </c>
      <c r="B222" t="s">
        <v>71</v>
      </c>
      <c r="C222">
        <v>19</v>
      </c>
      <c r="D222" t="s">
        <v>46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-4000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-4500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2500</v>
      </c>
      <c r="AI222">
        <v>0</v>
      </c>
      <c r="AJ222">
        <v>0</v>
      </c>
      <c r="AK222">
        <v>0</v>
      </c>
    </row>
    <row r="223" spans="1:37" x14ac:dyDescent="0.2">
      <c r="A223" t="str">
        <f t="shared" si="3"/>
        <v>711Parks-20</v>
      </c>
      <c r="B223" t="s">
        <v>71</v>
      </c>
      <c r="C223">
        <v>20</v>
      </c>
      <c r="D223" t="s">
        <v>47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-720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 x14ac:dyDescent="0.2">
      <c r="A224" t="str">
        <f t="shared" si="3"/>
        <v>711Parks-21</v>
      </c>
      <c r="B224" t="s">
        <v>71</v>
      </c>
      <c r="C224">
        <v>21</v>
      </c>
      <c r="D224" t="s">
        <v>48</v>
      </c>
      <c r="E224">
        <v>5419.46</v>
      </c>
      <c r="F224">
        <v>4610.51</v>
      </c>
      <c r="G224">
        <v>3801.56</v>
      </c>
      <c r="H224">
        <v>2992.61</v>
      </c>
      <c r="I224">
        <v>5765.66</v>
      </c>
      <c r="J224">
        <v>8896.7099999999991</v>
      </c>
      <c r="K224">
        <v>7353.81</v>
      </c>
      <c r="L224">
        <v>10444.86</v>
      </c>
      <c r="M224">
        <v>10196.530000000001</v>
      </c>
      <c r="N224">
        <v>8232.58</v>
      </c>
      <c r="O224">
        <v>11223.63</v>
      </c>
      <c r="P224">
        <v>1130.27</v>
      </c>
      <c r="Q224">
        <v>321.32</v>
      </c>
      <c r="R224">
        <v>3634.97</v>
      </c>
      <c r="S224">
        <v>4616.0200000000004</v>
      </c>
      <c r="T224">
        <v>3807.07</v>
      </c>
      <c r="U224">
        <v>4850.5200000000004</v>
      </c>
      <c r="V224">
        <v>6351.57</v>
      </c>
      <c r="W224">
        <v>5542.62</v>
      </c>
      <c r="X224">
        <v>7925.57</v>
      </c>
      <c r="Y224">
        <v>9216.6200000000008</v>
      </c>
      <c r="Z224">
        <v>10357.67</v>
      </c>
      <c r="AA224">
        <v>11738.72</v>
      </c>
      <c r="AB224">
        <v>2451.61</v>
      </c>
      <c r="AC224">
        <v>1726.66</v>
      </c>
      <c r="AD224">
        <v>1072.71</v>
      </c>
      <c r="AE224">
        <v>263.76</v>
      </c>
      <c r="AF224">
        <v>1579.81</v>
      </c>
      <c r="AG224">
        <v>770.86</v>
      </c>
      <c r="AH224">
        <v>2426.91</v>
      </c>
      <c r="AI224">
        <v>1617.96</v>
      </c>
      <c r="AJ224">
        <v>809.01</v>
      </c>
      <c r="AK224">
        <v>0</v>
      </c>
    </row>
    <row r="225" spans="1:37" x14ac:dyDescent="0.2">
      <c r="A225" t="str">
        <f t="shared" si="3"/>
        <v>7417Canoga-1</v>
      </c>
      <c r="B225" t="s">
        <v>72</v>
      </c>
      <c r="C225">
        <v>1</v>
      </c>
      <c r="D225" t="s">
        <v>36</v>
      </c>
      <c r="E225">
        <v>3311.85</v>
      </c>
      <c r="F225">
        <v>2752.32</v>
      </c>
      <c r="G225">
        <v>1843.77</v>
      </c>
      <c r="H225">
        <v>3072.52</v>
      </c>
      <c r="I225">
        <v>1023.98</v>
      </c>
      <c r="J225">
        <v>0</v>
      </c>
      <c r="K225">
        <v>3093</v>
      </c>
      <c r="L225">
        <v>2938.31</v>
      </c>
      <c r="M225">
        <v>3200</v>
      </c>
      <c r="N225">
        <v>3200</v>
      </c>
      <c r="O225">
        <v>3200</v>
      </c>
      <c r="P225">
        <v>6400</v>
      </c>
      <c r="Q225">
        <v>0</v>
      </c>
      <c r="R225">
        <v>0</v>
      </c>
      <c r="S225">
        <v>0</v>
      </c>
      <c r="T225">
        <v>0</v>
      </c>
      <c r="U225">
        <v>905.19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 x14ac:dyDescent="0.2">
      <c r="A226" t="str">
        <f t="shared" si="3"/>
        <v>7417Canoga-3</v>
      </c>
      <c r="B226" t="s">
        <v>72</v>
      </c>
      <c r="C226">
        <v>3</v>
      </c>
      <c r="D226" t="s">
        <v>37</v>
      </c>
      <c r="E226">
        <v>3311.85</v>
      </c>
      <c r="F226">
        <v>2752.32</v>
      </c>
      <c r="G226">
        <v>1843.77</v>
      </c>
      <c r="H226">
        <v>3072.52</v>
      </c>
      <c r="I226">
        <v>1023.98</v>
      </c>
      <c r="J226">
        <v>0</v>
      </c>
      <c r="K226">
        <v>3093</v>
      </c>
      <c r="L226">
        <v>2938.31</v>
      </c>
      <c r="M226">
        <v>3200</v>
      </c>
      <c r="N226">
        <v>3200</v>
      </c>
      <c r="O226">
        <v>3200</v>
      </c>
      <c r="P226">
        <v>6400</v>
      </c>
      <c r="Q226">
        <v>0</v>
      </c>
      <c r="R226">
        <v>0</v>
      </c>
      <c r="S226">
        <v>0</v>
      </c>
      <c r="T226">
        <v>0</v>
      </c>
      <c r="U226">
        <v>905.19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</row>
    <row r="227" spans="1:37" x14ac:dyDescent="0.2">
      <c r="A227" t="str">
        <f t="shared" si="3"/>
        <v>7417Canoga-4</v>
      </c>
      <c r="B227" t="s">
        <v>72</v>
      </c>
      <c r="C227">
        <v>4</v>
      </c>
      <c r="D227" t="s">
        <v>38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-1420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37" x14ac:dyDescent="0.2">
      <c r="A228" t="str">
        <f t="shared" si="3"/>
        <v>7417Canoga-5</v>
      </c>
      <c r="B228" t="s">
        <v>72</v>
      </c>
      <c r="C228">
        <v>5</v>
      </c>
      <c r="D228" t="s">
        <v>39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-4326.8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</row>
    <row r="229" spans="1:37" x14ac:dyDescent="0.2">
      <c r="A229" t="str">
        <f t="shared" si="3"/>
        <v>7417Canoga-6</v>
      </c>
      <c r="B229" t="s">
        <v>72</v>
      </c>
      <c r="C229">
        <v>6</v>
      </c>
      <c r="D229" t="s">
        <v>40</v>
      </c>
      <c r="E229">
        <v>-90</v>
      </c>
      <c r="F229">
        <v>-1496.62</v>
      </c>
      <c r="G229">
        <v>0</v>
      </c>
      <c r="H229">
        <v>-40</v>
      </c>
      <c r="I229">
        <v>-340</v>
      </c>
      <c r="J229">
        <v>-286.95999999999998</v>
      </c>
      <c r="K229">
        <v>-270</v>
      </c>
      <c r="L229">
        <v>-40</v>
      </c>
      <c r="M229">
        <v>0</v>
      </c>
      <c r="N229">
        <v>0</v>
      </c>
      <c r="O229">
        <v>0</v>
      </c>
      <c r="P229">
        <v>-87.52</v>
      </c>
      <c r="Q229">
        <v>-60</v>
      </c>
      <c r="R229">
        <v>3140</v>
      </c>
      <c r="S229">
        <v>-1200</v>
      </c>
      <c r="T229">
        <v>-7050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</row>
    <row r="230" spans="1:37" x14ac:dyDescent="0.2">
      <c r="A230" t="str">
        <f t="shared" si="3"/>
        <v>7417Canoga-7</v>
      </c>
      <c r="B230" t="s">
        <v>72</v>
      </c>
      <c r="C230">
        <v>7</v>
      </c>
      <c r="D230" t="s">
        <v>41</v>
      </c>
      <c r="E230">
        <v>0</v>
      </c>
      <c r="F230">
        <v>0</v>
      </c>
      <c r="G230">
        <v>-1378</v>
      </c>
      <c r="H230">
        <v>0</v>
      </c>
      <c r="I230">
        <v>-738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-2538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-5000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</row>
    <row r="231" spans="1:37" x14ac:dyDescent="0.2">
      <c r="A231" t="str">
        <f t="shared" si="3"/>
        <v>7417Canoga-8</v>
      </c>
      <c r="B231" t="s">
        <v>72</v>
      </c>
      <c r="C231">
        <v>8</v>
      </c>
      <c r="D231" t="s">
        <v>57</v>
      </c>
      <c r="E231">
        <v>-230.19</v>
      </c>
      <c r="F231">
        <v>-438.25</v>
      </c>
      <c r="G231">
        <v>-386.52</v>
      </c>
      <c r="H231">
        <v>-395.65</v>
      </c>
      <c r="I231">
        <v>-728.09</v>
      </c>
      <c r="J231">
        <v>-353.41</v>
      </c>
      <c r="K231">
        <v>0</v>
      </c>
      <c r="L231">
        <v>0</v>
      </c>
      <c r="M231">
        <v>0</v>
      </c>
      <c r="N231">
        <v>0</v>
      </c>
      <c r="O231">
        <v>-2167.37</v>
      </c>
      <c r="P231">
        <v>-64.489999999999995</v>
      </c>
      <c r="Q231">
        <v>-342.95</v>
      </c>
      <c r="R231">
        <v>-72.78</v>
      </c>
      <c r="S231">
        <v>-494.21</v>
      </c>
      <c r="T231">
        <v>-47.69</v>
      </c>
      <c r="U231">
        <v>-91.13</v>
      </c>
      <c r="V231">
        <v>0</v>
      </c>
      <c r="W231">
        <v>-626.46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</row>
    <row r="232" spans="1:37" x14ac:dyDescent="0.2">
      <c r="A232" t="str">
        <f t="shared" si="3"/>
        <v>7417Canoga-9</v>
      </c>
      <c r="B232" t="s">
        <v>72</v>
      </c>
      <c r="C232">
        <v>9</v>
      </c>
      <c r="D232" t="s">
        <v>66</v>
      </c>
      <c r="E232">
        <v>0</v>
      </c>
      <c r="F232">
        <v>-300</v>
      </c>
      <c r="G232">
        <v>-400</v>
      </c>
      <c r="H232">
        <v>0</v>
      </c>
      <c r="I232">
        <v>-720</v>
      </c>
      <c r="J232">
        <v>0</v>
      </c>
      <c r="K232">
        <v>-80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 x14ac:dyDescent="0.2">
      <c r="A233" t="str">
        <f t="shared" si="3"/>
        <v>7417Canoga-10</v>
      </c>
      <c r="B233" t="s">
        <v>72</v>
      </c>
      <c r="C233">
        <v>10</v>
      </c>
      <c r="D233" t="s">
        <v>42</v>
      </c>
      <c r="E233">
        <v>0</v>
      </c>
      <c r="F233">
        <v>-25</v>
      </c>
      <c r="G233">
        <v>-34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-219.62</v>
      </c>
      <c r="N233">
        <v>0</v>
      </c>
      <c r="O233">
        <v>-43.26</v>
      </c>
      <c r="P233">
        <v>0</v>
      </c>
      <c r="Q233">
        <v>0</v>
      </c>
      <c r="R233">
        <v>-30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 x14ac:dyDescent="0.2">
      <c r="A234" t="str">
        <f t="shared" si="3"/>
        <v>7417Canoga-14</v>
      </c>
      <c r="B234" t="s">
        <v>72</v>
      </c>
      <c r="C234">
        <v>14</v>
      </c>
      <c r="D234" t="s">
        <v>43</v>
      </c>
      <c r="E234">
        <v>-320.19</v>
      </c>
      <c r="F234">
        <v>-2259.87</v>
      </c>
      <c r="G234">
        <v>-2198.52</v>
      </c>
      <c r="H234">
        <v>-435.65</v>
      </c>
      <c r="I234">
        <v>-2526.09</v>
      </c>
      <c r="J234">
        <v>-640.37</v>
      </c>
      <c r="K234">
        <v>-350</v>
      </c>
      <c r="L234">
        <v>-40</v>
      </c>
      <c r="M234">
        <v>-219.62</v>
      </c>
      <c r="N234">
        <v>0</v>
      </c>
      <c r="O234">
        <v>-3630.63</v>
      </c>
      <c r="P234">
        <v>-7016.81</v>
      </c>
      <c r="Q234">
        <v>-402.95</v>
      </c>
      <c r="R234">
        <v>3037.22</v>
      </c>
      <c r="S234">
        <v>-1694.21</v>
      </c>
      <c r="T234">
        <v>-7097.69</v>
      </c>
      <c r="U234">
        <v>-91.13</v>
      </c>
      <c r="V234">
        <v>0</v>
      </c>
      <c r="W234">
        <v>-626.46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-5000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</row>
    <row r="235" spans="1:37" x14ac:dyDescent="0.2">
      <c r="A235" t="str">
        <f t="shared" si="3"/>
        <v>7417Canoga-15</v>
      </c>
      <c r="B235" t="s">
        <v>72</v>
      </c>
      <c r="C235">
        <v>15</v>
      </c>
      <c r="D235" t="s">
        <v>44</v>
      </c>
      <c r="E235">
        <v>2991.66</v>
      </c>
      <c r="F235">
        <v>492.45000000000027</v>
      </c>
      <c r="G235">
        <v>-354.75</v>
      </c>
      <c r="H235">
        <v>2636.87</v>
      </c>
      <c r="I235">
        <v>-1502.11</v>
      </c>
      <c r="J235">
        <v>-640.37</v>
      </c>
      <c r="K235">
        <v>2743</v>
      </c>
      <c r="L235">
        <v>2898.31</v>
      </c>
      <c r="M235">
        <v>2980.38</v>
      </c>
      <c r="N235">
        <v>3200</v>
      </c>
      <c r="O235">
        <v>-430.63000000000011</v>
      </c>
      <c r="P235">
        <v>-616.8100000000004</v>
      </c>
      <c r="Q235">
        <v>-402.95</v>
      </c>
      <c r="R235">
        <v>3037.22</v>
      </c>
      <c r="S235">
        <v>-1694.21</v>
      </c>
      <c r="T235">
        <v>-7097.69</v>
      </c>
      <c r="U235">
        <v>814.06000000000006</v>
      </c>
      <c r="V235">
        <v>0</v>
      </c>
      <c r="W235">
        <v>-626.46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-5000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 x14ac:dyDescent="0.2">
      <c r="A236" t="str">
        <f t="shared" si="3"/>
        <v>7417Canoga-16</v>
      </c>
      <c r="B236" t="s">
        <v>72</v>
      </c>
      <c r="C236">
        <v>16</v>
      </c>
      <c r="D236" t="s">
        <v>45</v>
      </c>
      <c r="E236">
        <v>0</v>
      </c>
      <c r="F236">
        <v>-625</v>
      </c>
      <c r="G236">
        <v>-625</v>
      </c>
      <c r="H236">
        <v>-625</v>
      </c>
      <c r="I236">
        <v>-625</v>
      </c>
      <c r="J236">
        <v>-625</v>
      </c>
      <c r="K236">
        <v>-625</v>
      </c>
      <c r="L236">
        <v>-625</v>
      </c>
      <c r="M236">
        <v>-625</v>
      </c>
      <c r="N236">
        <v>-625</v>
      </c>
      <c r="O236">
        <v>-625</v>
      </c>
      <c r="P236">
        <v>-625</v>
      </c>
      <c r="Q236">
        <v>-625</v>
      </c>
      <c r="R236">
        <v>-625</v>
      </c>
      <c r="S236">
        <v>-625</v>
      </c>
      <c r="T236">
        <v>-625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</row>
    <row r="237" spans="1:37" x14ac:dyDescent="0.2">
      <c r="A237" t="str">
        <f t="shared" si="3"/>
        <v>7417Canoga-17</v>
      </c>
      <c r="B237" t="s">
        <v>72</v>
      </c>
      <c r="C237">
        <v>17</v>
      </c>
      <c r="D237" t="s">
        <v>50</v>
      </c>
      <c r="E237">
        <v>0</v>
      </c>
      <c r="F237">
        <v>0</v>
      </c>
      <c r="G237">
        <v>0</v>
      </c>
      <c r="H237">
        <v>0</v>
      </c>
      <c r="I237">
        <v>-3000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2609.11</v>
      </c>
      <c r="U237">
        <v>3994.86</v>
      </c>
      <c r="V237">
        <v>0</v>
      </c>
      <c r="W237">
        <v>0</v>
      </c>
      <c r="X237">
        <v>0</v>
      </c>
      <c r="Y237">
        <v>0</v>
      </c>
      <c r="Z237">
        <v>53196.32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</row>
    <row r="238" spans="1:37" x14ac:dyDescent="0.2">
      <c r="A238" t="str">
        <f t="shared" si="3"/>
        <v>7417Canoga-18</v>
      </c>
      <c r="B238" t="s">
        <v>72</v>
      </c>
      <c r="C238">
        <v>18</v>
      </c>
      <c r="D238" t="s">
        <v>51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-500</v>
      </c>
      <c r="AI238">
        <v>-248</v>
      </c>
      <c r="AJ238">
        <v>0</v>
      </c>
      <c r="AK238">
        <v>0</v>
      </c>
    </row>
    <row r="239" spans="1:37" x14ac:dyDescent="0.2">
      <c r="A239" t="str">
        <f t="shared" si="3"/>
        <v>7417Canoga-19</v>
      </c>
      <c r="B239" t="s">
        <v>72</v>
      </c>
      <c r="C239">
        <v>19</v>
      </c>
      <c r="D239" t="s">
        <v>46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-6000</v>
      </c>
      <c r="Q239">
        <v>0</v>
      </c>
      <c r="R239">
        <v>0</v>
      </c>
      <c r="S239">
        <v>0</v>
      </c>
      <c r="T239">
        <v>5000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-50000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</row>
    <row r="240" spans="1:37" x14ac:dyDescent="0.2">
      <c r="A240" t="str">
        <f t="shared" si="3"/>
        <v>7417Canoga-20</v>
      </c>
      <c r="B240" t="s">
        <v>72</v>
      </c>
      <c r="C240">
        <v>20</v>
      </c>
      <c r="D240" t="s">
        <v>47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2500</v>
      </c>
      <c r="L240">
        <v>0</v>
      </c>
      <c r="M240">
        <v>0</v>
      </c>
      <c r="N240">
        <v>0</v>
      </c>
      <c r="O240">
        <v>0</v>
      </c>
      <c r="P240">
        <v>-2500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 x14ac:dyDescent="0.2">
      <c r="A241" t="str">
        <f t="shared" si="3"/>
        <v>7417Canoga-21</v>
      </c>
      <c r="B241" t="s">
        <v>72</v>
      </c>
      <c r="C241">
        <v>21</v>
      </c>
      <c r="D241" t="s">
        <v>48</v>
      </c>
      <c r="E241">
        <v>7266.14</v>
      </c>
      <c r="F241">
        <v>7133.59</v>
      </c>
      <c r="G241">
        <v>6153.84</v>
      </c>
      <c r="H241">
        <v>8165.71</v>
      </c>
      <c r="I241">
        <v>3038.6</v>
      </c>
      <c r="J241">
        <v>1773.23</v>
      </c>
      <c r="K241">
        <v>6391.23</v>
      </c>
      <c r="L241">
        <v>8664.5400000000009</v>
      </c>
      <c r="M241">
        <v>11019.92</v>
      </c>
      <c r="N241">
        <v>13594.92</v>
      </c>
      <c r="O241">
        <v>12539.29</v>
      </c>
      <c r="P241">
        <v>2797.48</v>
      </c>
      <c r="Q241">
        <v>1769.53</v>
      </c>
      <c r="R241">
        <v>4181.75</v>
      </c>
      <c r="S241">
        <v>1862.54</v>
      </c>
      <c r="T241">
        <v>1748.96</v>
      </c>
      <c r="U241">
        <v>6557.88</v>
      </c>
      <c r="V241">
        <v>6557.88</v>
      </c>
      <c r="W241">
        <v>5931.42</v>
      </c>
      <c r="X241">
        <v>5931.42</v>
      </c>
      <c r="Y241">
        <v>5931.42</v>
      </c>
      <c r="Z241">
        <v>59127.74</v>
      </c>
      <c r="AA241">
        <v>59127.74</v>
      </c>
      <c r="AB241">
        <v>9127.74</v>
      </c>
      <c r="AC241">
        <v>4127.74</v>
      </c>
      <c r="AD241">
        <v>4127.74</v>
      </c>
      <c r="AE241">
        <v>4127.74</v>
      </c>
      <c r="AF241">
        <v>4127.74</v>
      </c>
      <c r="AG241">
        <v>4127.74</v>
      </c>
      <c r="AH241">
        <v>3627.74</v>
      </c>
      <c r="AI241">
        <v>3379.74</v>
      </c>
      <c r="AJ241">
        <v>0</v>
      </c>
      <c r="AK241">
        <v>0</v>
      </c>
    </row>
    <row r="242" spans="1:37" x14ac:dyDescent="0.2">
      <c r="A242" t="str">
        <f t="shared" si="3"/>
        <v>8604Wagon-1</v>
      </c>
      <c r="B242" t="s">
        <v>73</v>
      </c>
      <c r="C242">
        <v>1</v>
      </c>
      <c r="D242" t="s">
        <v>36</v>
      </c>
      <c r="E242">
        <v>1850</v>
      </c>
      <c r="F242">
        <v>1850</v>
      </c>
      <c r="G242">
        <v>1900</v>
      </c>
      <c r="H242">
        <v>0</v>
      </c>
      <c r="I242">
        <v>3550</v>
      </c>
      <c r="J242">
        <v>1850</v>
      </c>
      <c r="K242">
        <v>0</v>
      </c>
      <c r="L242">
        <v>3900</v>
      </c>
      <c r="M242">
        <v>0</v>
      </c>
      <c r="N242">
        <v>0</v>
      </c>
      <c r="O242">
        <v>3750</v>
      </c>
      <c r="P242">
        <v>3650</v>
      </c>
      <c r="Q242">
        <v>0</v>
      </c>
      <c r="R242">
        <v>3813.25</v>
      </c>
      <c r="S242">
        <v>1828</v>
      </c>
      <c r="T242">
        <v>1800</v>
      </c>
      <c r="U242">
        <v>2025</v>
      </c>
      <c r="V242">
        <v>1950</v>
      </c>
      <c r="W242">
        <v>0</v>
      </c>
      <c r="X242">
        <v>3899.44</v>
      </c>
      <c r="Y242">
        <v>1852.01</v>
      </c>
      <c r="Z242">
        <v>2100</v>
      </c>
      <c r="AA242">
        <v>2100</v>
      </c>
      <c r="AB242">
        <v>2100</v>
      </c>
      <c r="AC242">
        <v>2100</v>
      </c>
      <c r="AD242">
        <v>2100</v>
      </c>
      <c r="AE242">
        <v>0</v>
      </c>
      <c r="AF242">
        <v>4050</v>
      </c>
      <c r="AG242">
        <v>2100</v>
      </c>
      <c r="AH242">
        <v>1834.75</v>
      </c>
      <c r="AI242">
        <v>2100</v>
      </c>
      <c r="AJ242">
        <v>1814.38</v>
      </c>
      <c r="AK242">
        <v>0</v>
      </c>
    </row>
    <row r="243" spans="1:37" x14ac:dyDescent="0.2">
      <c r="A243" t="str">
        <f t="shared" si="3"/>
        <v>8604Wagon-3</v>
      </c>
      <c r="B243" t="s">
        <v>73</v>
      </c>
      <c r="C243">
        <v>3</v>
      </c>
      <c r="D243" t="s">
        <v>37</v>
      </c>
      <c r="E243">
        <v>1850</v>
      </c>
      <c r="F243">
        <v>1850</v>
      </c>
      <c r="G243">
        <v>1900</v>
      </c>
      <c r="H243">
        <v>0</v>
      </c>
      <c r="I243">
        <v>3550</v>
      </c>
      <c r="J243">
        <v>1850</v>
      </c>
      <c r="K243">
        <v>0</v>
      </c>
      <c r="L243">
        <v>3900</v>
      </c>
      <c r="M243">
        <v>0</v>
      </c>
      <c r="N243">
        <v>0</v>
      </c>
      <c r="O243">
        <v>3750</v>
      </c>
      <c r="P243">
        <v>3650</v>
      </c>
      <c r="Q243">
        <v>0</v>
      </c>
      <c r="R243">
        <v>3813.25</v>
      </c>
      <c r="S243">
        <v>1828</v>
      </c>
      <c r="T243">
        <v>1800</v>
      </c>
      <c r="U243">
        <v>2025</v>
      </c>
      <c r="V243">
        <v>1950</v>
      </c>
      <c r="W243">
        <v>0</v>
      </c>
      <c r="X243">
        <v>3899.44</v>
      </c>
      <c r="Y243">
        <v>1852.01</v>
      </c>
      <c r="Z243">
        <v>2100</v>
      </c>
      <c r="AA243">
        <v>2100</v>
      </c>
      <c r="AB243">
        <v>2100</v>
      </c>
      <c r="AC243">
        <v>2100</v>
      </c>
      <c r="AD243">
        <v>2100</v>
      </c>
      <c r="AE243">
        <v>0</v>
      </c>
      <c r="AF243">
        <v>4050</v>
      </c>
      <c r="AG243">
        <v>2100</v>
      </c>
      <c r="AH243">
        <v>1834.75</v>
      </c>
      <c r="AI243">
        <v>2100</v>
      </c>
      <c r="AJ243">
        <v>1814.38</v>
      </c>
      <c r="AK243">
        <v>0</v>
      </c>
    </row>
    <row r="244" spans="1:37" x14ac:dyDescent="0.2">
      <c r="A244" t="str">
        <f t="shared" si="3"/>
        <v>8604Wagon-4</v>
      </c>
      <c r="B244" t="s">
        <v>73</v>
      </c>
      <c r="C244">
        <v>4</v>
      </c>
      <c r="D244" t="s">
        <v>38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-1158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</row>
    <row r="245" spans="1:37" x14ac:dyDescent="0.2">
      <c r="A245" t="str">
        <f t="shared" si="3"/>
        <v>8604Wagon-5</v>
      </c>
      <c r="B245" t="s">
        <v>73</v>
      </c>
      <c r="C245">
        <v>5</v>
      </c>
      <c r="D245" t="s">
        <v>39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-5963.06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-5939.68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</row>
    <row r="246" spans="1:37" x14ac:dyDescent="0.2">
      <c r="A246" t="str">
        <f t="shared" si="3"/>
        <v>8604Wagon-6</v>
      </c>
      <c r="B246" t="s">
        <v>73</v>
      </c>
      <c r="C246">
        <v>6</v>
      </c>
      <c r="D246" t="s">
        <v>40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-1155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-120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 x14ac:dyDescent="0.2">
      <c r="A247" t="str">
        <f t="shared" si="3"/>
        <v>8604Wagon-7</v>
      </c>
      <c r="B247" t="s">
        <v>73</v>
      </c>
      <c r="C247">
        <v>7</v>
      </c>
      <c r="D247" t="s">
        <v>41</v>
      </c>
      <c r="E247">
        <v>-75</v>
      </c>
      <c r="F247">
        <v>-75</v>
      </c>
      <c r="G247">
        <v>-75</v>
      </c>
      <c r="H247">
        <v>-75</v>
      </c>
      <c r="I247">
        <v>-75</v>
      </c>
      <c r="J247">
        <v>-75</v>
      </c>
      <c r="K247">
        <v>-75</v>
      </c>
      <c r="L247">
        <v>-75</v>
      </c>
      <c r="M247">
        <v>-75</v>
      </c>
      <c r="N247">
        <v>-75</v>
      </c>
      <c r="O247">
        <v>-75</v>
      </c>
      <c r="P247">
        <v>-75</v>
      </c>
      <c r="Q247">
        <v>-75</v>
      </c>
      <c r="R247">
        <v>-75</v>
      </c>
      <c r="S247">
        <v>-75</v>
      </c>
      <c r="T247">
        <v>-75</v>
      </c>
      <c r="U247">
        <v>-75</v>
      </c>
      <c r="V247">
        <v>-75</v>
      </c>
      <c r="W247">
        <v>-75</v>
      </c>
      <c r="X247">
        <v>-75</v>
      </c>
      <c r="Y247">
        <v>-75</v>
      </c>
      <c r="Z247">
        <v>-75</v>
      </c>
      <c r="AA247">
        <v>-75</v>
      </c>
      <c r="AB247">
        <v>-75</v>
      </c>
      <c r="AC247">
        <v>-75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37" x14ac:dyDescent="0.2">
      <c r="A248" t="str">
        <f t="shared" si="3"/>
        <v>8604Wagon-10</v>
      </c>
      <c r="B248" t="s">
        <v>73</v>
      </c>
      <c r="C248">
        <v>10</v>
      </c>
      <c r="D248" t="s">
        <v>42</v>
      </c>
      <c r="E248">
        <v>0</v>
      </c>
      <c r="F248">
        <v>0</v>
      </c>
      <c r="G248">
        <v>0</v>
      </c>
      <c r="H248">
        <v>-1.99</v>
      </c>
      <c r="I248">
        <v>0</v>
      </c>
      <c r="J248">
        <v>0</v>
      </c>
      <c r="K248">
        <v>0</v>
      </c>
      <c r="L248">
        <v>0</v>
      </c>
      <c r="M248">
        <v>-57.59</v>
      </c>
      <c r="N248">
        <v>0</v>
      </c>
      <c r="O248">
        <v>0</v>
      </c>
      <c r="P248">
        <v>-1.99</v>
      </c>
      <c r="Q248">
        <v>-15</v>
      </c>
      <c r="R248">
        <v>-16.989999999999998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 x14ac:dyDescent="0.2">
      <c r="A249" t="str">
        <f t="shared" si="3"/>
        <v>8604Wagon-12</v>
      </c>
      <c r="B249" t="s">
        <v>73</v>
      </c>
      <c r="C249">
        <v>12</v>
      </c>
      <c r="D249" t="s">
        <v>53</v>
      </c>
      <c r="E249">
        <v>0</v>
      </c>
      <c r="F249">
        <v>0</v>
      </c>
      <c r="G249">
        <v>0</v>
      </c>
      <c r="H249">
        <v>-250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-163.30000000000001</v>
      </c>
      <c r="Q249">
        <v>0</v>
      </c>
      <c r="R249">
        <v>-56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</row>
    <row r="250" spans="1:37" x14ac:dyDescent="0.2">
      <c r="A250" t="str">
        <f t="shared" si="3"/>
        <v>8604Wagon-14</v>
      </c>
      <c r="B250" t="s">
        <v>73</v>
      </c>
      <c r="C250">
        <v>14</v>
      </c>
      <c r="D250" t="s">
        <v>43</v>
      </c>
      <c r="E250">
        <v>-75</v>
      </c>
      <c r="F250">
        <v>-75</v>
      </c>
      <c r="G250">
        <v>-75</v>
      </c>
      <c r="H250">
        <v>-326.99</v>
      </c>
      <c r="I250">
        <v>-75</v>
      </c>
      <c r="J250">
        <v>-1230</v>
      </c>
      <c r="K250">
        <v>-75</v>
      </c>
      <c r="L250">
        <v>-75</v>
      </c>
      <c r="M250">
        <v>-132.59</v>
      </c>
      <c r="N250">
        <v>-75</v>
      </c>
      <c r="O250">
        <v>-75</v>
      </c>
      <c r="P250">
        <v>-7361.35</v>
      </c>
      <c r="Q250">
        <v>-90</v>
      </c>
      <c r="R250">
        <v>-147.99</v>
      </c>
      <c r="S250">
        <v>-75</v>
      </c>
      <c r="T250">
        <v>-75</v>
      </c>
      <c r="U250">
        <v>-75</v>
      </c>
      <c r="V250">
        <v>-195</v>
      </c>
      <c r="W250">
        <v>-75</v>
      </c>
      <c r="X250">
        <v>-75</v>
      </c>
      <c r="Y250">
        <v>-75</v>
      </c>
      <c r="Z250">
        <v>-75</v>
      </c>
      <c r="AA250">
        <v>-75</v>
      </c>
      <c r="AB250">
        <v>-6014.68</v>
      </c>
      <c r="AC250">
        <v>-75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 x14ac:dyDescent="0.2">
      <c r="A251" t="str">
        <f t="shared" si="3"/>
        <v>8604Wagon-15</v>
      </c>
      <c r="B251" t="s">
        <v>73</v>
      </c>
      <c r="C251">
        <v>15</v>
      </c>
      <c r="D251" t="s">
        <v>44</v>
      </c>
      <c r="E251">
        <v>1775</v>
      </c>
      <c r="F251">
        <v>1775</v>
      </c>
      <c r="G251">
        <v>1825</v>
      </c>
      <c r="H251">
        <v>-326.99</v>
      </c>
      <c r="I251">
        <v>3475</v>
      </c>
      <c r="J251">
        <v>620</v>
      </c>
      <c r="K251">
        <v>-75</v>
      </c>
      <c r="L251">
        <v>3825</v>
      </c>
      <c r="M251">
        <v>-132.59</v>
      </c>
      <c r="N251">
        <v>-75</v>
      </c>
      <c r="O251">
        <v>3675</v>
      </c>
      <c r="P251">
        <v>-3711.35</v>
      </c>
      <c r="Q251">
        <v>-90</v>
      </c>
      <c r="R251">
        <v>3665.26</v>
      </c>
      <c r="S251">
        <v>1753</v>
      </c>
      <c r="T251">
        <v>1725</v>
      </c>
      <c r="U251">
        <v>1950</v>
      </c>
      <c r="V251">
        <v>1755</v>
      </c>
      <c r="W251">
        <v>-75</v>
      </c>
      <c r="X251">
        <v>3824.44</v>
      </c>
      <c r="Y251">
        <v>1777.01</v>
      </c>
      <c r="Z251">
        <v>2025</v>
      </c>
      <c r="AA251">
        <v>2025</v>
      </c>
      <c r="AB251">
        <v>-3914.68</v>
      </c>
      <c r="AC251">
        <v>2025</v>
      </c>
      <c r="AD251">
        <v>2100</v>
      </c>
      <c r="AE251">
        <v>0</v>
      </c>
      <c r="AF251">
        <v>4050</v>
      </c>
      <c r="AG251">
        <v>2100</v>
      </c>
      <c r="AH251">
        <v>1834.75</v>
      </c>
      <c r="AI251">
        <v>2100</v>
      </c>
      <c r="AJ251">
        <v>1814.38</v>
      </c>
      <c r="AK251">
        <v>0</v>
      </c>
    </row>
    <row r="252" spans="1:37" x14ac:dyDescent="0.2">
      <c r="A252" t="str">
        <f t="shared" si="3"/>
        <v>8604Wagon-16</v>
      </c>
      <c r="B252" t="s">
        <v>73</v>
      </c>
      <c r="C252">
        <v>16</v>
      </c>
      <c r="D252" t="s">
        <v>45</v>
      </c>
      <c r="E252">
        <v>-843.79</v>
      </c>
      <c r="F252">
        <v>-843.79</v>
      </c>
      <c r="G252">
        <v>-843.79</v>
      </c>
      <c r="H252">
        <v>-843.79</v>
      </c>
      <c r="I252">
        <v>-843.79</v>
      </c>
      <c r="J252">
        <v>-843.79</v>
      </c>
      <c r="K252">
        <v>-843.79</v>
      </c>
      <c r="L252">
        <v>-843.79</v>
      </c>
      <c r="M252">
        <v>-843.79</v>
      </c>
      <c r="N252">
        <v>-843.79</v>
      </c>
      <c r="O252">
        <v>-843.79</v>
      </c>
      <c r="P252">
        <v>-843.79</v>
      </c>
      <c r="Q252">
        <v>-843.79</v>
      </c>
      <c r="R252">
        <v>-843.79</v>
      </c>
      <c r="S252">
        <v>-843.79</v>
      </c>
      <c r="T252">
        <v>-843.79</v>
      </c>
      <c r="U252">
        <v>-843.79</v>
      </c>
      <c r="V252">
        <v>-843.79</v>
      </c>
      <c r="W252">
        <v>-843.79</v>
      </c>
      <c r="X252">
        <v>-843.79</v>
      </c>
      <c r="Y252">
        <v>-843.79</v>
      </c>
      <c r="Z252">
        <v>-843.79</v>
      </c>
      <c r="AA252">
        <v>-843.79</v>
      </c>
      <c r="AB252">
        <v>-843.79</v>
      </c>
      <c r="AC252">
        <v>-843.79</v>
      </c>
      <c r="AD252">
        <v>-843.79</v>
      </c>
      <c r="AE252">
        <v>-843.79</v>
      </c>
      <c r="AF252">
        <v>-843.79</v>
      </c>
      <c r="AG252">
        <v>-843.79</v>
      </c>
      <c r="AH252">
        <v>-843.79</v>
      </c>
      <c r="AI252">
        <v>-843.79</v>
      </c>
      <c r="AJ252">
        <v>-843.79</v>
      </c>
      <c r="AK252">
        <v>0</v>
      </c>
    </row>
    <row r="253" spans="1:37" x14ac:dyDescent="0.2">
      <c r="A253" t="str">
        <f t="shared" si="3"/>
        <v>8604Wagon-19</v>
      </c>
      <c r="B253" t="s">
        <v>73</v>
      </c>
      <c r="C253">
        <v>19</v>
      </c>
      <c r="D253" t="s">
        <v>46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-3000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</row>
    <row r="254" spans="1:37" x14ac:dyDescent="0.2">
      <c r="A254" t="str">
        <f t="shared" si="3"/>
        <v>8604Wagon-20</v>
      </c>
      <c r="B254" t="s">
        <v>73</v>
      </c>
      <c r="C254">
        <v>20</v>
      </c>
      <c r="D254" t="s">
        <v>47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-6000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</row>
    <row r="255" spans="1:37" x14ac:dyDescent="0.2">
      <c r="A255" t="str">
        <f t="shared" si="3"/>
        <v>8604Wagon-21</v>
      </c>
      <c r="B255" t="s">
        <v>73</v>
      </c>
      <c r="C255">
        <v>21</v>
      </c>
      <c r="D255" t="s">
        <v>48</v>
      </c>
      <c r="E255">
        <v>3630.55</v>
      </c>
      <c r="F255">
        <v>4561.76</v>
      </c>
      <c r="G255">
        <v>5542.97</v>
      </c>
      <c r="H255">
        <v>4372.1899999999996</v>
      </c>
      <c r="I255">
        <v>7003.4</v>
      </c>
      <c r="J255">
        <v>6779.61</v>
      </c>
      <c r="K255">
        <v>5860.82</v>
      </c>
      <c r="L255">
        <v>8842.0300000000007</v>
      </c>
      <c r="M255">
        <v>7865.65</v>
      </c>
      <c r="N255">
        <v>6946.86</v>
      </c>
      <c r="O255">
        <v>9778.07</v>
      </c>
      <c r="P255">
        <v>2222.9299999999998</v>
      </c>
      <c r="Q255">
        <v>1289.1400000000001</v>
      </c>
      <c r="R255">
        <v>4110.6099999999997</v>
      </c>
      <c r="S255">
        <v>5019.82</v>
      </c>
      <c r="T255">
        <v>5901.03</v>
      </c>
      <c r="U255">
        <v>7007.24</v>
      </c>
      <c r="V255">
        <v>7918.45</v>
      </c>
      <c r="W255">
        <v>6999.66</v>
      </c>
      <c r="X255">
        <v>9980.31</v>
      </c>
      <c r="Y255">
        <v>10913.53</v>
      </c>
      <c r="Z255">
        <v>12094.74</v>
      </c>
      <c r="AA255">
        <v>13275.95</v>
      </c>
      <c r="AB255">
        <v>2517.48</v>
      </c>
      <c r="AC255">
        <v>3698.69</v>
      </c>
      <c r="AD255">
        <v>4954.8999999999996</v>
      </c>
      <c r="AE255">
        <v>4111.1099999999997</v>
      </c>
      <c r="AF255">
        <v>7317.32</v>
      </c>
      <c r="AG255">
        <v>8573.5300000000007</v>
      </c>
      <c r="AH255">
        <v>9564.49</v>
      </c>
      <c r="AI255">
        <v>10820.7</v>
      </c>
      <c r="AJ255">
        <v>11791.29</v>
      </c>
      <c r="AK255">
        <v>0</v>
      </c>
    </row>
    <row r="256" spans="1:37" x14ac:dyDescent="0.2">
      <c r="A256" t="str">
        <f t="shared" si="3"/>
        <v>874Wintergreen-1</v>
      </c>
      <c r="B256" t="s">
        <v>74</v>
      </c>
      <c r="C256">
        <v>1</v>
      </c>
      <c r="D256" t="s">
        <v>36</v>
      </c>
      <c r="E256">
        <v>1695</v>
      </c>
      <c r="F256">
        <v>1695</v>
      </c>
      <c r="G256">
        <v>1695</v>
      </c>
      <c r="H256">
        <v>1695</v>
      </c>
      <c r="I256">
        <v>0</v>
      </c>
      <c r="J256">
        <v>3390</v>
      </c>
      <c r="K256">
        <v>0</v>
      </c>
      <c r="L256">
        <v>3390</v>
      </c>
      <c r="M256">
        <v>0</v>
      </c>
      <c r="N256">
        <v>0</v>
      </c>
      <c r="O256">
        <v>3600</v>
      </c>
      <c r="P256">
        <v>1850</v>
      </c>
      <c r="Q256">
        <v>0</v>
      </c>
      <c r="R256">
        <v>3989.25</v>
      </c>
      <c r="S256">
        <v>1850</v>
      </c>
      <c r="T256">
        <v>1850</v>
      </c>
      <c r="U256">
        <v>1850</v>
      </c>
      <c r="V256">
        <v>1850</v>
      </c>
      <c r="W256">
        <v>0</v>
      </c>
      <c r="X256">
        <v>3600</v>
      </c>
      <c r="Y256">
        <v>1900</v>
      </c>
      <c r="Z256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1545.21</v>
      </c>
      <c r="AI256">
        <v>1900</v>
      </c>
      <c r="AJ256">
        <v>1900</v>
      </c>
      <c r="AK256">
        <v>0</v>
      </c>
    </row>
    <row r="257" spans="1:37" x14ac:dyDescent="0.2">
      <c r="A257" t="str">
        <f t="shared" si="3"/>
        <v>874Wintergreen-3</v>
      </c>
      <c r="B257" t="s">
        <v>74</v>
      </c>
      <c r="C257">
        <v>3</v>
      </c>
      <c r="D257" t="s">
        <v>37</v>
      </c>
      <c r="E257">
        <v>1695</v>
      </c>
      <c r="F257">
        <v>1695</v>
      </c>
      <c r="G257">
        <v>1695</v>
      </c>
      <c r="H257">
        <v>1695</v>
      </c>
      <c r="I257">
        <v>0</v>
      </c>
      <c r="J257">
        <v>3390</v>
      </c>
      <c r="K257">
        <v>0</v>
      </c>
      <c r="L257">
        <v>3390</v>
      </c>
      <c r="M257">
        <v>0</v>
      </c>
      <c r="N257">
        <v>0</v>
      </c>
      <c r="O257">
        <v>3600</v>
      </c>
      <c r="P257">
        <v>1850</v>
      </c>
      <c r="Q257">
        <v>0</v>
      </c>
      <c r="R257">
        <v>3989.25</v>
      </c>
      <c r="S257">
        <v>1850</v>
      </c>
      <c r="T257">
        <v>1850</v>
      </c>
      <c r="U257">
        <v>1850</v>
      </c>
      <c r="V257">
        <v>1850</v>
      </c>
      <c r="W257">
        <v>0</v>
      </c>
      <c r="X257">
        <v>3600</v>
      </c>
      <c r="Y257">
        <v>1900</v>
      </c>
      <c r="Z257">
        <v>1000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1545.21</v>
      </c>
      <c r="AI257">
        <v>1900</v>
      </c>
      <c r="AJ257">
        <v>1900</v>
      </c>
      <c r="AK257">
        <v>0</v>
      </c>
    </row>
    <row r="258" spans="1:37" x14ac:dyDescent="0.2">
      <c r="A258" t="str">
        <f t="shared" si="3"/>
        <v>874Wintergreen-4</v>
      </c>
      <c r="B258" t="s">
        <v>74</v>
      </c>
      <c r="C258">
        <v>4</v>
      </c>
      <c r="D258" t="s">
        <v>38</v>
      </c>
      <c r="E258">
        <v>0</v>
      </c>
      <c r="F258">
        <v>-1139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 x14ac:dyDescent="0.2">
      <c r="A259" t="str">
        <f t="shared" ref="A259:A322" si="4">B259&amp;"-"&amp;C259</f>
        <v>874Wintergreen-5</v>
      </c>
      <c r="B259" t="s">
        <v>74</v>
      </c>
      <c r="C259">
        <v>5</v>
      </c>
      <c r="D259" t="s">
        <v>39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-5018.8100000000004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-4566.83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</row>
    <row r="260" spans="1:37" x14ac:dyDescent="0.2">
      <c r="A260" t="str">
        <f t="shared" si="4"/>
        <v>874Wintergreen-6</v>
      </c>
      <c r="B260" t="s">
        <v>74</v>
      </c>
      <c r="C260">
        <v>6</v>
      </c>
      <c r="D260" t="s">
        <v>40</v>
      </c>
      <c r="E260">
        <v>0</v>
      </c>
      <c r="F260">
        <v>-45</v>
      </c>
      <c r="G260">
        <v>-400</v>
      </c>
      <c r="H260">
        <v>0</v>
      </c>
      <c r="I260">
        <v>-674.53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-65.94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 x14ac:dyDescent="0.2">
      <c r="A261" t="str">
        <f t="shared" si="4"/>
        <v>874Wintergreen-7</v>
      </c>
      <c r="B261" t="s">
        <v>74</v>
      </c>
      <c r="C261">
        <v>7</v>
      </c>
      <c r="D261" t="s">
        <v>41</v>
      </c>
      <c r="E261">
        <v>-75</v>
      </c>
      <c r="F261">
        <v>-75</v>
      </c>
      <c r="G261">
        <v>-75</v>
      </c>
      <c r="H261">
        <v>-75</v>
      </c>
      <c r="I261">
        <v>-75</v>
      </c>
      <c r="J261">
        <v>-75</v>
      </c>
      <c r="K261">
        <v>-75</v>
      </c>
      <c r="L261">
        <v>-75</v>
      </c>
      <c r="M261">
        <v>-75</v>
      </c>
      <c r="N261">
        <v>-75</v>
      </c>
      <c r="O261">
        <v>-75</v>
      </c>
      <c r="P261">
        <v>-75</v>
      </c>
      <c r="Q261">
        <v>-75</v>
      </c>
      <c r="R261">
        <v>-75</v>
      </c>
      <c r="S261">
        <v>-75</v>
      </c>
      <c r="T261">
        <v>-75</v>
      </c>
      <c r="U261">
        <v>-75</v>
      </c>
      <c r="V261">
        <v>-75</v>
      </c>
      <c r="W261">
        <v>-75</v>
      </c>
      <c r="X261">
        <v>-75</v>
      </c>
      <c r="Y261">
        <v>-75</v>
      </c>
      <c r="Z261">
        <v>-75</v>
      </c>
      <c r="AA261">
        <v>-75</v>
      </c>
      <c r="AB261">
        <v>-75</v>
      </c>
      <c r="AC261">
        <v>-75</v>
      </c>
      <c r="AD261">
        <v>-75</v>
      </c>
      <c r="AE261">
        <v>-75</v>
      </c>
      <c r="AF261">
        <v>-75</v>
      </c>
      <c r="AG261">
        <v>-75</v>
      </c>
      <c r="AH261">
        <v>-75</v>
      </c>
      <c r="AI261">
        <v>-75</v>
      </c>
      <c r="AJ261">
        <v>-75</v>
      </c>
      <c r="AK261">
        <v>0</v>
      </c>
    </row>
    <row r="262" spans="1:37" x14ac:dyDescent="0.2">
      <c r="A262" t="str">
        <f t="shared" si="4"/>
        <v>874Wintergreen-10</v>
      </c>
      <c r="B262" t="s">
        <v>74</v>
      </c>
      <c r="C262">
        <v>10</v>
      </c>
      <c r="D262" t="s">
        <v>42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-55.52</v>
      </c>
      <c r="N262">
        <v>-1155</v>
      </c>
      <c r="O262">
        <v>0</v>
      </c>
      <c r="P262">
        <v>0</v>
      </c>
      <c r="Q262">
        <v>0</v>
      </c>
      <c r="R262">
        <v>-5.5511151231257827E-17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82.92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</row>
    <row r="263" spans="1:37" x14ac:dyDescent="0.2">
      <c r="A263" t="str">
        <f t="shared" si="4"/>
        <v>874Wintergreen-14</v>
      </c>
      <c r="B263" t="s">
        <v>74</v>
      </c>
      <c r="C263">
        <v>14</v>
      </c>
      <c r="D263" t="s">
        <v>43</v>
      </c>
      <c r="E263">
        <v>-75</v>
      </c>
      <c r="F263">
        <v>-1259</v>
      </c>
      <c r="G263">
        <v>-475</v>
      </c>
      <c r="H263">
        <v>-75</v>
      </c>
      <c r="I263">
        <v>-749.53</v>
      </c>
      <c r="J263">
        <v>-75</v>
      </c>
      <c r="K263">
        <v>-75</v>
      </c>
      <c r="L263">
        <v>-75</v>
      </c>
      <c r="M263">
        <v>-130.52000000000001</v>
      </c>
      <c r="N263">
        <v>-1230</v>
      </c>
      <c r="O263">
        <v>-140.94</v>
      </c>
      <c r="P263">
        <v>-5093.8100000000004</v>
      </c>
      <c r="Q263">
        <v>-75</v>
      </c>
      <c r="R263">
        <v>-75</v>
      </c>
      <c r="S263">
        <v>-75</v>
      </c>
      <c r="T263">
        <v>-75</v>
      </c>
      <c r="U263">
        <v>-75</v>
      </c>
      <c r="V263">
        <v>-75</v>
      </c>
      <c r="W263">
        <v>-75</v>
      </c>
      <c r="X263">
        <v>-75</v>
      </c>
      <c r="Y263">
        <v>-75</v>
      </c>
      <c r="Z263">
        <v>-75</v>
      </c>
      <c r="AA263">
        <v>-75</v>
      </c>
      <c r="AB263">
        <v>-4641.83</v>
      </c>
      <c r="AC263">
        <v>-75</v>
      </c>
      <c r="AD263">
        <v>7.9200000000000017</v>
      </c>
      <c r="AE263">
        <v>-75</v>
      </c>
      <c r="AF263">
        <v>-75</v>
      </c>
      <c r="AG263">
        <v>-75</v>
      </c>
      <c r="AH263">
        <v>-75</v>
      </c>
      <c r="AI263">
        <v>-75</v>
      </c>
      <c r="AJ263">
        <v>-75</v>
      </c>
      <c r="AK263">
        <v>0</v>
      </c>
    </row>
    <row r="264" spans="1:37" x14ac:dyDescent="0.2">
      <c r="A264" t="str">
        <f t="shared" si="4"/>
        <v>874Wintergreen-15</v>
      </c>
      <c r="B264" t="s">
        <v>74</v>
      </c>
      <c r="C264">
        <v>15</v>
      </c>
      <c r="D264" t="s">
        <v>44</v>
      </c>
      <c r="E264">
        <v>1620</v>
      </c>
      <c r="F264">
        <v>436</v>
      </c>
      <c r="G264">
        <v>1220</v>
      </c>
      <c r="H264">
        <v>1620</v>
      </c>
      <c r="I264">
        <v>-749.53</v>
      </c>
      <c r="J264">
        <v>3315</v>
      </c>
      <c r="K264">
        <v>-75</v>
      </c>
      <c r="L264">
        <v>3315</v>
      </c>
      <c r="M264">
        <v>-130.52000000000001</v>
      </c>
      <c r="N264">
        <v>-1230</v>
      </c>
      <c r="O264">
        <v>3459.06</v>
      </c>
      <c r="P264">
        <v>-3243.81</v>
      </c>
      <c r="Q264">
        <v>-75</v>
      </c>
      <c r="R264">
        <v>3914.25</v>
      </c>
      <c r="S264">
        <v>1775</v>
      </c>
      <c r="T264">
        <v>1775</v>
      </c>
      <c r="U264">
        <v>1775</v>
      </c>
      <c r="V264">
        <v>1775</v>
      </c>
      <c r="W264">
        <v>-75</v>
      </c>
      <c r="X264">
        <v>3525</v>
      </c>
      <c r="Y264">
        <v>1825</v>
      </c>
      <c r="Z264">
        <v>925</v>
      </c>
      <c r="AA264">
        <v>-75</v>
      </c>
      <c r="AB264">
        <v>-4641.83</v>
      </c>
      <c r="AC264">
        <v>-75</v>
      </c>
      <c r="AD264">
        <v>7.9200000000000017</v>
      </c>
      <c r="AE264">
        <v>-75</v>
      </c>
      <c r="AF264">
        <v>-75</v>
      </c>
      <c r="AG264">
        <v>-75</v>
      </c>
      <c r="AH264">
        <v>1470.21</v>
      </c>
      <c r="AI264">
        <v>1825</v>
      </c>
      <c r="AJ264">
        <v>1825</v>
      </c>
      <c r="AK264">
        <v>0</v>
      </c>
    </row>
    <row r="265" spans="1:37" x14ac:dyDescent="0.2">
      <c r="A265" t="str">
        <f t="shared" si="4"/>
        <v>874Wintergreen-16</v>
      </c>
      <c r="B265" t="s">
        <v>74</v>
      </c>
      <c r="C265">
        <v>16</v>
      </c>
      <c r="D265" t="s">
        <v>45</v>
      </c>
      <c r="E265">
        <v>-694.01</v>
      </c>
      <c r="F265">
        <v>-694.01</v>
      </c>
      <c r="G265">
        <v>-694.01</v>
      </c>
      <c r="H265">
        <v>-694.01</v>
      </c>
      <c r="I265">
        <v>-694.01</v>
      </c>
      <c r="J265">
        <v>-694.01</v>
      </c>
      <c r="K265">
        <v>-694.01</v>
      </c>
      <c r="L265">
        <v>-694.01</v>
      </c>
      <c r="M265">
        <v>-694.01</v>
      </c>
      <c r="N265">
        <v>-694.01</v>
      </c>
      <c r="O265">
        <v>-694.01</v>
      </c>
      <c r="P265">
        <v>-694.01</v>
      </c>
      <c r="Q265">
        <v>-694.01</v>
      </c>
      <c r="R265">
        <v>-694.01</v>
      </c>
      <c r="S265">
        <v>-694.01</v>
      </c>
      <c r="T265">
        <v>-694.01</v>
      </c>
      <c r="U265">
        <v>-694.01</v>
      </c>
      <c r="V265">
        <v>-694.01</v>
      </c>
      <c r="W265">
        <v>-694.01</v>
      </c>
      <c r="X265">
        <v>-694.01</v>
      </c>
      <c r="Y265">
        <v>-694.01</v>
      </c>
      <c r="Z265">
        <v>-694.01</v>
      </c>
      <c r="AA265">
        <v>-694.01</v>
      </c>
      <c r="AB265">
        <v>-694.01</v>
      </c>
      <c r="AC265">
        <v>-694.01</v>
      </c>
      <c r="AD265">
        <v>-694.01</v>
      </c>
      <c r="AE265">
        <v>-694.01</v>
      </c>
      <c r="AF265">
        <v>-694.01</v>
      </c>
      <c r="AG265">
        <v>-694.01</v>
      </c>
      <c r="AH265">
        <v>-694.01</v>
      </c>
      <c r="AI265">
        <v>-694.01</v>
      </c>
      <c r="AJ265">
        <v>-694.01</v>
      </c>
      <c r="AK265">
        <v>0</v>
      </c>
    </row>
    <row r="266" spans="1:37" x14ac:dyDescent="0.2">
      <c r="A266" t="str">
        <f t="shared" si="4"/>
        <v>874Wintergreen-19</v>
      </c>
      <c r="B266" t="s">
        <v>74</v>
      </c>
      <c r="C266">
        <v>19</v>
      </c>
      <c r="D266" t="s">
        <v>46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-3000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-4000</v>
      </c>
      <c r="AC266">
        <v>0</v>
      </c>
      <c r="AD266">
        <v>11000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 x14ac:dyDescent="0.2">
      <c r="A267" t="str">
        <f t="shared" si="4"/>
        <v>874Wintergreen-21</v>
      </c>
      <c r="B267" t="s">
        <v>74</v>
      </c>
      <c r="C267">
        <v>21</v>
      </c>
      <c r="D267" t="s">
        <v>48</v>
      </c>
      <c r="E267">
        <v>4058.71</v>
      </c>
      <c r="F267">
        <v>3800.7</v>
      </c>
      <c r="G267">
        <v>4326.6899999999996</v>
      </c>
      <c r="H267">
        <v>5252.68</v>
      </c>
      <c r="I267">
        <v>3809.14</v>
      </c>
      <c r="J267">
        <v>6430.13</v>
      </c>
      <c r="K267">
        <v>5661.12</v>
      </c>
      <c r="L267">
        <v>8282.11</v>
      </c>
      <c r="M267">
        <v>7457.58</v>
      </c>
      <c r="N267">
        <v>5533.57</v>
      </c>
      <c r="O267">
        <v>8298.6200000000008</v>
      </c>
      <c r="P267">
        <v>1360.8</v>
      </c>
      <c r="Q267">
        <v>591.79</v>
      </c>
      <c r="R267">
        <v>3812.03</v>
      </c>
      <c r="S267">
        <v>4893.0200000000004</v>
      </c>
      <c r="T267">
        <v>5974.01</v>
      </c>
      <c r="U267">
        <v>7055</v>
      </c>
      <c r="V267">
        <v>8135.99</v>
      </c>
      <c r="W267">
        <v>7366.98</v>
      </c>
      <c r="X267">
        <v>10197.969999999999</v>
      </c>
      <c r="Y267">
        <v>11328.96</v>
      </c>
      <c r="Z267">
        <v>11559.95</v>
      </c>
      <c r="AA267">
        <v>10790.94</v>
      </c>
      <c r="AB267">
        <v>1455.1</v>
      </c>
      <c r="AC267">
        <v>686.09</v>
      </c>
      <c r="AD267">
        <v>11000</v>
      </c>
      <c r="AE267">
        <v>10230.99</v>
      </c>
      <c r="AF267">
        <v>9461.98</v>
      </c>
      <c r="AG267">
        <v>8692.9699999999993</v>
      </c>
      <c r="AH267">
        <v>9469.17</v>
      </c>
      <c r="AI267">
        <v>10600.16</v>
      </c>
      <c r="AJ267">
        <v>11731.15</v>
      </c>
      <c r="AK267">
        <v>0</v>
      </c>
    </row>
    <row r="268" spans="1:37" x14ac:dyDescent="0.2">
      <c r="A268" t="str">
        <f t="shared" si="4"/>
        <v>Common-1</v>
      </c>
      <c r="B268" t="s">
        <v>75</v>
      </c>
      <c r="C268">
        <v>1</v>
      </c>
      <c r="D268" t="s">
        <v>36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 x14ac:dyDescent="0.2">
      <c r="A269" t="str">
        <f t="shared" si="4"/>
        <v>Common-3</v>
      </c>
      <c r="B269" t="s">
        <v>75</v>
      </c>
      <c r="C269">
        <v>3</v>
      </c>
      <c r="D269" t="s">
        <v>37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</row>
    <row r="270" spans="1:37" x14ac:dyDescent="0.2">
      <c r="A270" t="str">
        <f t="shared" si="4"/>
        <v>Common-4</v>
      </c>
      <c r="B270" t="s">
        <v>75</v>
      </c>
      <c r="C270">
        <v>4</v>
      </c>
      <c r="D270" t="s">
        <v>38</v>
      </c>
      <c r="E270">
        <v>0</v>
      </c>
      <c r="F270">
        <v>-1344.98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 x14ac:dyDescent="0.2">
      <c r="A271" t="str">
        <f t="shared" si="4"/>
        <v>Common-6</v>
      </c>
      <c r="B271" t="s">
        <v>75</v>
      </c>
      <c r="C271">
        <v>6</v>
      </c>
      <c r="D271" t="s">
        <v>40</v>
      </c>
      <c r="E271">
        <v>0</v>
      </c>
      <c r="F271">
        <v>0</v>
      </c>
      <c r="G271">
        <v>-1940</v>
      </c>
      <c r="H271">
        <v>0</v>
      </c>
      <c r="I271">
        <v>-159.08999999999989</v>
      </c>
      <c r="J271">
        <v>0</v>
      </c>
      <c r="K271">
        <v>0</v>
      </c>
      <c r="L271">
        <v>0</v>
      </c>
      <c r="M271">
        <v>0</v>
      </c>
      <c r="N271">
        <v>-167.04</v>
      </c>
      <c r="O271">
        <v>-932.77</v>
      </c>
      <c r="P271">
        <v>-544.04999999999995</v>
      </c>
      <c r="Q271">
        <v>-377.46</v>
      </c>
      <c r="R271">
        <v>0</v>
      </c>
      <c r="S271">
        <v>-670.47</v>
      </c>
      <c r="T271">
        <v>-60</v>
      </c>
      <c r="U271">
        <v>-133.69999999999999</v>
      </c>
      <c r="V271">
        <v>0</v>
      </c>
      <c r="W271">
        <v>-1179.04</v>
      </c>
      <c r="X271">
        <v>1156.24</v>
      </c>
      <c r="Y271">
        <v>-53.46</v>
      </c>
      <c r="Z271">
        <v>-182.65</v>
      </c>
      <c r="AA271">
        <v>-53.29</v>
      </c>
      <c r="AB271">
        <v>-25.59</v>
      </c>
      <c r="AC271">
        <v>-25.59</v>
      </c>
      <c r="AD271">
        <v>-25.59</v>
      </c>
      <c r="AE271">
        <v>-42.25</v>
      </c>
      <c r="AF271">
        <v>-26.07</v>
      </c>
      <c r="AG271">
        <v>-109.42</v>
      </c>
      <c r="AH271">
        <v>0</v>
      </c>
      <c r="AI271">
        <v>-204.68</v>
      </c>
      <c r="AJ271">
        <v>-40.35</v>
      </c>
      <c r="AK271">
        <v>0</v>
      </c>
    </row>
    <row r="272" spans="1:37" x14ac:dyDescent="0.2">
      <c r="A272" t="str">
        <f t="shared" si="4"/>
        <v>Common-7</v>
      </c>
      <c r="B272" t="s">
        <v>75</v>
      </c>
      <c r="C272">
        <v>7</v>
      </c>
      <c r="D272" t="s">
        <v>41</v>
      </c>
      <c r="E272">
        <v>-892</v>
      </c>
      <c r="F272">
        <v>-1571</v>
      </c>
      <c r="G272">
        <v>-888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3351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 x14ac:dyDescent="0.2">
      <c r="A273" t="str">
        <f t="shared" si="4"/>
        <v>Common-10</v>
      </c>
      <c r="B273" t="s">
        <v>75</v>
      </c>
      <c r="C273">
        <v>10</v>
      </c>
      <c r="D273" t="s">
        <v>42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-2.775557561562891E-17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 x14ac:dyDescent="0.2">
      <c r="A274" t="str">
        <f t="shared" si="4"/>
        <v>Common-14</v>
      </c>
      <c r="B274" t="s">
        <v>75</v>
      </c>
      <c r="C274">
        <v>14</v>
      </c>
      <c r="D274" t="s">
        <v>43</v>
      </c>
      <c r="E274">
        <v>-892</v>
      </c>
      <c r="F274">
        <v>-2915.98</v>
      </c>
      <c r="G274">
        <v>-2828</v>
      </c>
      <c r="H274">
        <v>0</v>
      </c>
      <c r="I274">
        <v>-159.08999999999989</v>
      </c>
      <c r="J274">
        <v>0</v>
      </c>
      <c r="K274">
        <v>0</v>
      </c>
      <c r="L274">
        <v>0</v>
      </c>
      <c r="M274">
        <v>0</v>
      </c>
      <c r="N274">
        <v>-167.04</v>
      </c>
      <c r="O274">
        <v>2418.23</v>
      </c>
      <c r="P274">
        <v>-544.04999999999995</v>
      </c>
      <c r="Q274">
        <v>-377.46</v>
      </c>
      <c r="R274">
        <v>0</v>
      </c>
      <c r="S274">
        <v>-670.47</v>
      </c>
      <c r="T274">
        <v>-60</v>
      </c>
      <c r="U274">
        <v>-133.69999999999999</v>
      </c>
      <c r="V274">
        <v>0</v>
      </c>
      <c r="W274">
        <v>-1179.04</v>
      </c>
      <c r="X274">
        <v>1156.24</v>
      </c>
      <c r="Y274">
        <v>-53.46</v>
      </c>
      <c r="Z274">
        <v>-182.65</v>
      </c>
      <c r="AA274">
        <v>-53.29</v>
      </c>
      <c r="AB274">
        <v>-25.59</v>
      </c>
      <c r="AC274">
        <v>-25.59</v>
      </c>
      <c r="AD274">
        <v>-25.59</v>
      </c>
      <c r="AE274">
        <v>-42.25</v>
      </c>
      <c r="AF274">
        <v>-26.07</v>
      </c>
      <c r="AG274">
        <v>-109.42</v>
      </c>
      <c r="AH274">
        <v>0</v>
      </c>
      <c r="AI274">
        <v>-204.68</v>
      </c>
      <c r="AJ274">
        <v>-40.35</v>
      </c>
      <c r="AK274">
        <v>0</v>
      </c>
    </row>
    <row r="275" spans="1:37" x14ac:dyDescent="0.2">
      <c r="A275" t="str">
        <f t="shared" si="4"/>
        <v>Common-15</v>
      </c>
      <c r="B275" t="s">
        <v>75</v>
      </c>
      <c r="C275">
        <v>15</v>
      </c>
      <c r="D275" t="s">
        <v>44</v>
      </c>
      <c r="E275">
        <v>-892</v>
      </c>
      <c r="F275">
        <v>-2915.98</v>
      </c>
      <c r="G275">
        <v>-2828</v>
      </c>
      <c r="H275">
        <v>0</v>
      </c>
      <c r="I275">
        <v>-159.08999999999989</v>
      </c>
      <c r="J275">
        <v>0</v>
      </c>
      <c r="K275">
        <v>0</v>
      </c>
      <c r="L275">
        <v>0</v>
      </c>
      <c r="M275">
        <v>0</v>
      </c>
      <c r="N275">
        <v>-167.04</v>
      </c>
      <c r="O275">
        <v>2418.23</v>
      </c>
      <c r="P275">
        <v>-544.04999999999995</v>
      </c>
      <c r="Q275">
        <v>-377.46</v>
      </c>
      <c r="R275">
        <v>0</v>
      </c>
      <c r="S275">
        <v>-670.47</v>
      </c>
      <c r="T275">
        <v>-60</v>
      </c>
      <c r="U275">
        <v>-133.69999999999999</v>
      </c>
      <c r="V275">
        <v>0</v>
      </c>
      <c r="W275">
        <v>-1179.04</v>
      </c>
      <c r="X275">
        <v>1156.24</v>
      </c>
      <c r="Y275">
        <v>-53.46</v>
      </c>
      <c r="Z275">
        <v>-182.65</v>
      </c>
      <c r="AA275">
        <v>-53.29</v>
      </c>
      <c r="AB275">
        <v>-25.59</v>
      </c>
      <c r="AC275">
        <v>-25.59</v>
      </c>
      <c r="AD275">
        <v>-25.59</v>
      </c>
      <c r="AE275">
        <v>-42.25</v>
      </c>
      <c r="AF275">
        <v>-26.07</v>
      </c>
      <c r="AG275">
        <v>-109.42</v>
      </c>
      <c r="AH275">
        <v>0</v>
      </c>
      <c r="AI275">
        <v>-204.68</v>
      </c>
      <c r="AJ275">
        <v>-40.35</v>
      </c>
      <c r="AK275">
        <v>0</v>
      </c>
    </row>
    <row r="276" spans="1:37" x14ac:dyDescent="0.2">
      <c r="A276" t="str">
        <f t="shared" si="4"/>
        <v>Common-17</v>
      </c>
      <c r="B276" t="s">
        <v>75</v>
      </c>
      <c r="C276">
        <v>17</v>
      </c>
      <c r="D276" t="s">
        <v>50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">
      <c r="A277" t="str">
        <f t="shared" si="4"/>
        <v>Common-18</v>
      </c>
      <c r="B277" t="s">
        <v>75</v>
      </c>
      <c r="C277">
        <v>18</v>
      </c>
      <c r="D277" t="s">
        <v>51</v>
      </c>
      <c r="E277">
        <v>0</v>
      </c>
      <c r="F277">
        <v>-1839.09</v>
      </c>
      <c r="G277">
        <v>0</v>
      </c>
      <c r="H277">
        <v>1839.09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500</v>
      </c>
      <c r="AI277">
        <v>248</v>
      </c>
      <c r="AJ277">
        <v>0</v>
      </c>
      <c r="AK277">
        <v>0</v>
      </c>
    </row>
    <row r="278" spans="1:37" x14ac:dyDescent="0.2">
      <c r="A278" t="str">
        <f t="shared" si="4"/>
        <v>Common-19</v>
      </c>
      <c r="B278" t="s">
        <v>75</v>
      </c>
      <c r="C278">
        <v>19</v>
      </c>
      <c r="D278" t="s">
        <v>46</v>
      </c>
      <c r="E278">
        <v>-2000</v>
      </c>
      <c r="F278">
        <v>5000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">
      <c r="A279" t="str">
        <f t="shared" si="4"/>
        <v>Common-21</v>
      </c>
      <c r="B279" t="s">
        <v>75</v>
      </c>
      <c r="C279">
        <v>21</v>
      </c>
      <c r="D279" t="s">
        <v>48</v>
      </c>
      <c r="E279">
        <v>950.75</v>
      </c>
      <c r="F279">
        <v>1195.68</v>
      </c>
      <c r="G279">
        <v>-1632.32</v>
      </c>
      <c r="H279">
        <v>206.77</v>
      </c>
      <c r="I279">
        <v>47.68</v>
      </c>
      <c r="J279">
        <v>47.68</v>
      </c>
      <c r="K279">
        <v>47.68</v>
      </c>
      <c r="L279">
        <v>47.68</v>
      </c>
      <c r="M279">
        <v>47.68</v>
      </c>
      <c r="N279">
        <v>-119.36</v>
      </c>
      <c r="O279">
        <v>2298.87</v>
      </c>
      <c r="P279">
        <v>1754.82</v>
      </c>
      <c r="Q279">
        <v>1377.36</v>
      </c>
      <c r="R279">
        <v>1377.36</v>
      </c>
      <c r="S279">
        <v>706.89</v>
      </c>
      <c r="T279">
        <v>646.89</v>
      </c>
      <c r="U279">
        <v>513.19000000000005</v>
      </c>
      <c r="V279">
        <v>513.19000000000005</v>
      </c>
      <c r="W279">
        <v>-665.85</v>
      </c>
      <c r="X279">
        <v>490.39</v>
      </c>
      <c r="Y279">
        <v>436.93</v>
      </c>
      <c r="Z279">
        <v>254.28</v>
      </c>
      <c r="AA279">
        <v>200.99</v>
      </c>
      <c r="AB279">
        <v>175.4</v>
      </c>
      <c r="AC279">
        <v>149.81</v>
      </c>
      <c r="AD279">
        <v>124.22</v>
      </c>
      <c r="AE279">
        <v>81.97</v>
      </c>
      <c r="AF279">
        <v>55.9</v>
      </c>
      <c r="AG279">
        <v>-53.52</v>
      </c>
      <c r="AH279">
        <v>446.48</v>
      </c>
      <c r="AI279">
        <v>489.8</v>
      </c>
      <c r="AJ279">
        <v>449.45</v>
      </c>
      <c r="AK279">
        <v>0</v>
      </c>
    </row>
    <row r="280" spans="1:37" x14ac:dyDescent="0.2">
      <c r="A280" t="str">
        <f t="shared" si="4"/>
        <v>MeadowSecurity-3</v>
      </c>
      <c r="B280" t="s">
        <v>76</v>
      </c>
      <c r="C280">
        <v>3</v>
      </c>
      <c r="D280" t="s">
        <v>37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">
      <c r="A281" t="str">
        <f t="shared" si="4"/>
        <v>MeadowSecurity-10</v>
      </c>
      <c r="B281" t="s">
        <v>76</v>
      </c>
      <c r="C281">
        <v>10</v>
      </c>
      <c r="D281" t="s">
        <v>42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-10</v>
      </c>
      <c r="R281">
        <v>-10</v>
      </c>
      <c r="S281">
        <v>-10</v>
      </c>
      <c r="T281">
        <v>-10</v>
      </c>
      <c r="U281">
        <v>-10</v>
      </c>
      <c r="V281">
        <v>-10</v>
      </c>
      <c r="W281">
        <v>-10</v>
      </c>
      <c r="X281">
        <v>-10</v>
      </c>
      <c r="Y281">
        <v>-10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">
      <c r="A282" t="str">
        <f t="shared" si="4"/>
        <v>MeadowSecurity-14</v>
      </c>
      <c r="B282" t="s">
        <v>76</v>
      </c>
      <c r="C282">
        <v>14</v>
      </c>
      <c r="D282" t="s">
        <v>43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-10</v>
      </c>
      <c r="R282">
        <v>-10</v>
      </c>
      <c r="S282">
        <v>-10</v>
      </c>
      <c r="T282">
        <v>-10</v>
      </c>
      <c r="U282">
        <v>-10</v>
      </c>
      <c r="V282">
        <v>-10</v>
      </c>
      <c r="W282">
        <v>-10</v>
      </c>
      <c r="X282">
        <v>-10</v>
      </c>
      <c r="Y282">
        <v>-10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">
      <c r="A283" t="str">
        <f t="shared" si="4"/>
        <v>MeadowSecurity-15</v>
      </c>
      <c r="B283" t="s">
        <v>76</v>
      </c>
      <c r="C283">
        <v>15</v>
      </c>
      <c r="D283" t="s">
        <v>44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-10</v>
      </c>
      <c r="R283">
        <v>-10</v>
      </c>
      <c r="S283">
        <v>-10</v>
      </c>
      <c r="T283">
        <v>-10</v>
      </c>
      <c r="U283">
        <v>-10</v>
      </c>
      <c r="V283">
        <v>-10</v>
      </c>
      <c r="W283">
        <v>-10</v>
      </c>
      <c r="X283">
        <v>-10</v>
      </c>
      <c r="Y283">
        <v>-10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">
      <c r="A284" t="str">
        <f t="shared" si="4"/>
        <v>MeadowSecurity-20</v>
      </c>
      <c r="B284" t="s">
        <v>76</v>
      </c>
      <c r="C284">
        <v>20</v>
      </c>
      <c r="D284" t="s">
        <v>47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-1800</v>
      </c>
      <c r="M284">
        <v>0</v>
      </c>
      <c r="N284">
        <v>-4200</v>
      </c>
      <c r="O284">
        <v>0</v>
      </c>
      <c r="P284">
        <v>-1395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1500</v>
      </c>
      <c r="Y284">
        <v>0</v>
      </c>
      <c r="Z284">
        <v>0</v>
      </c>
      <c r="AA284">
        <v>0</v>
      </c>
      <c r="AB284">
        <v>22000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">
      <c r="A285" t="str">
        <f t="shared" si="4"/>
        <v>MeadowSecurity-21</v>
      </c>
      <c r="B285" t="s">
        <v>76</v>
      </c>
      <c r="C285">
        <v>21</v>
      </c>
      <c r="D285" t="s">
        <v>48</v>
      </c>
      <c r="E285">
        <v>7565</v>
      </c>
      <c r="F285">
        <v>7565</v>
      </c>
      <c r="G285">
        <v>7565</v>
      </c>
      <c r="H285">
        <v>7565</v>
      </c>
      <c r="I285">
        <v>7565</v>
      </c>
      <c r="J285">
        <v>7565</v>
      </c>
      <c r="K285">
        <v>7565</v>
      </c>
      <c r="L285">
        <v>5765</v>
      </c>
      <c r="M285">
        <v>5765</v>
      </c>
      <c r="N285">
        <v>1565</v>
      </c>
      <c r="O285">
        <v>1565</v>
      </c>
      <c r="P285">
        <v>170</v>
      </c>
      <c r="Q285">
        <v>160</v>
      </c>
      <c r="R285">
        <v>150</v>
      </c>
      <c r="S285">
        <v>140</v>
      </c>
      <c r="T285">
        <v>130</v>
      </c>
      <c r="U285">
        <v>120</v>
      </c>
      <c r="V285">
        <v>110</v>
      </c>
      <c r="W285">
        <v>100</v>
      </c>
      <c r="X285">
        <v>1590</v>
      </c>
      <c r="Y285">
        <v>1580</v>
      </c>
      <c r="Z285">
        <v>1580</v>
      </c>
      <c r="AA285">
        <v>1580</v>
      </c>
      <c r="AB285">
        <v>23580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">
      <c r="A286" t="str">
        <f t="shared" si="4"/>
        <v>Midway-1</v>
      </c>
      <c r="B286" t="s">
        <v>77</v>
      </c>
      <c r="C286">
        <v>1</v>
      </c>
      <c r="D286" t="s">
        <v>36</v>
      </c>
      <c r="E286">
        <v>19950.349999999999</v>
      </c>
      <c r="F286">
        <v>22927.25</v>
      </c>
      <c r="G286">
        <v>27648.98</v>
      </c>
      <c r="H286">
        <v>2658</v>
      </c>
      <c r="I286">
        <v>56549.25</v>
      </c>
      <c r="J286">
        <v>27798.76</v>
      </c>
      <c r="K286">
        <v>25554.09</v>
      </c>
      <c r="L286">
        <v>36706.65</v>
      </c>
      <c r="M286">
        <v>27457.73</v>
      </c>
      <c r="N286">
        <v>24958.37</v>
      </c>
      <c r="O286">
        <v>39204.480000000003</v>
      </c>
      <c r="P286">
        <v>24658.32</v>
      </c>
      <c r="Q286">
        <v>23024.27</v>
      </c>
      <c r="R286">
        <v>33700.269999999997</v>
      </c>
      <c r="S286">
        <v>28437</v>
      </c>
      <c r="T286">
        <v>29798.92</v>
      </c>
      <c r="U286">
        <v>32970.51</v>
      </c>
      <c r="V286">
        <v>30929.67</v>
      </c>
      <c r="W286">
        <v>28975.21</v>
      </c>
      <c r="X286">
        <v>27056.76</v>
      </c>
      <c r="Y286">
        <v>25475</v>
      </c>
      <c r="Z286">
        <v>30616.62</v>
      </c>
      <c r="AA286">
        <v>32649.5</v>
      </c>
      <c r="AB286">
        <v>32501.13</v>
      </c>
      <c r="AC286">
        <v>0</v>
      </c>
      <c r="AD286">
        <v>55957.68</v>
      </c>
      <c r="AE286">
        <v>0</v>
      </c>
      <c r="AF286">
        <v>20683</v>
      </c>
      <c r="AG286">
        <v>46921.57</v>
      </c>
      <c r="AH286">
        <v>28291.43</v>
      </c>
      <c r="AI286">
        <v>17828.439999999999</v>
      </c>
      <c r="AJ286">
        <v>17872.38</v>
      </c>
      <c r="AK286">
        <v>0</v>
      </c>
    </row>
    <row r="287" spans="1:37" x14ac:dyDescent="0.2">
      <c r="A287" t="str">
        <f t="shared" si="4"/>
        <v>Midway-3</v>
      </c>
      <c r="B287" t="s">
        <v>77</v>
      </c>
      <c r="C287">
        <v>3</v>
      </c>
      <c r="D287" t="s">
        <v>37</v>
      </c>
      <c r="E287">
        <v>19950.349999999999</v>
      </c>
      <c r="F287">
        <v>22927.25</v>
      </c>
      <c r="G287">
        <v>27648.98</v>
      </c>
      <c r="H287">
        <v>2658</v>
      </c>
      <c r="I287">
        <v>56549.25</v>
      </c>
      <c r="J287">
        <v>27798.76</v>
      </c>
      <c r="K287">
        <v>25554.09</v>
      </c>
      <c r="L287">
        <v>36706.65</v>
      </c>
      <c r="M287">
        <v>27457.73</v>
      </c>
      <c r="N287">
        <v>24958.37</v>
      </c>
      <c r="O287">
        <v>39204.480000000003</v>
      </c>
      <c r="P287">
        <v>24658.32</v>
      </c>
      <c r="Q287">
        <v>23024.27</v>
      </c>
      <c r="R287">
        <v>33700.269999999997</v>
      </c>
      <c r="S287">
        <v>28437</v>
      </c>
      <c r="T287">
        <v>29798.92</v>
      </c>
      <c r="U287">
        <v>32970.51</v>
      </c>
      <c r="V287">
        <v>30929.67</v>
      </c>
      <c r="W287">
        <v>28975.21</v>
      </c>
      <c r="X287">
        <v>27056.76</v>
      </c>
      <c r="Y287">
        <v>25475</v>
      </c>
      <c r="Z287">
        <v>30616.62</v>
      </c>
      <c r="AA287">
        <v>32649.5</v>
      </c>
      <c r="AB287">
        <v>32501.13</v>
      </c>
      <c r="AC287">
        <v>0</v>
      </c>
      <c r="AD287">
        <v>55957.68</v>
      </c>
      <c r="AE287">
        <v>0</v>
      </c>
      <c r="AF287">
        <v>20683</v>
      </c>
      <c r="AG287">
        <v>46921.57</v>
      </c>
      <c r="AH287">
        <v>28291.43</v>
      </c>
      <c r="AI287">
        <v>17828.439999999999</v>
      </c>
      <c r="AJ287">
        <v>17872.38</v>
      </c>
      <c r="AK287">
        <v>0</v>
      </c>
    </row>
    <row r="288" spans="1:37" x14ac:dyDescent="0.2">
      <c r="A288" t="str">
        <f t="shared" si="4"/>
        <v>Midway-4</v>
      </c>
      <c r="B288" t="s">
        <v>77</v>
      </c>
      <c r="C288">
        <v>4</v>
      </c>
      <c r="D288" t="s">
        <v>38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-22495</v>
      </c>
      <c r="N288">
        <v>0</v>
      </c>
      <c r="O288">
        <v>-1413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-32834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">
      <c r="A289" t="str">
        <f t="shared" si="4"/>
        <v>Midway-6</v>
      </c>
      <c r="B289" t="s">
        <v>77</v>
      </c>
      <c r="C289">
        <v>6</v>
      </c>
      <c r="D289" t="s">
        <v>40</v>
      </c>
      <c r="E289">
        <v>-5281.08</v>
      </c>
      <c r="F289">
        <v>-11359.26</v>
      </c>
      <c r="G289">
        <v>-5290.55</v>
      </c>
      <c r="H289">
        <v>-12948.03</v>
      </c>
      <c r="I289">
        <v>-6884.6</v>
      </c>
      <c r="J289">
        <v>-8852.39</v>
      </c>
      <c r="K289">
        <v>-3502.06</v>
      </c>
      <c r="L289">
        <v>-7423.7000000000007</v>
      </c>
      <c r="M289">
        <v>-9912.75</v>
      </c>
      <c r="N289">
        <v>-8430.0500000000011</v>
      </c>
      <c r="O289">
        <v>-9120.6500000000015</v>
      </c>
      <c r="P289">
        <v>-8432.77</v>
      </c>
      <c r="Q289">
        <v>-5332.79</v>
      </c>
      <c r="R289">
        <v>-12282.99</v>
      </c>
      <c r="S289">
        <v>-2407.46</v>
      </c>
      <c r="T289">
        <v>-5320.54</v>
      </c>
      <c r="U289">
        <v>-4988.54</v>
      </c>
      <c r="V289">
        <v>-6161.6900000000014</v>
      </c>
      <c r="W289">
        <v>-3063.97</v>
      </c>
      <c r="X289">
        <v>-8313.76</v>
      </c>
      <c r="Y289">
        <v>-5091.66</v>
      </c>
      <c r="Z289">
        <v>-11133.75</v>
      </c>
      <c r="AA289">
        <v>-14217.96</v>
      </c>
      <c r="AB289">
        <v>-7706.3799999999992</v>
      </c>
      <c r="AC289">
        <v>-1975.24</v>
      </c>
      <c r="AD289">
        <v>-2330.83</v>
      </c>
      <c r="AE289">
        <v>-2452.25</v>
      </c>
      <c r="AF289">
        <v>-6373.07</v>
      </c>
      <c r="AG289">
        <v>-5144.8500000000004</v>
      </c>
      <c r="AH289">
        <v>-5051.95</v>
      </c>
      <c r="AI289">
        <v>-136.07</v>
      </c>
      <c r="AJ289">
        <v>0</v>
      </c>
      <c r="AK289">
        <v>0</v>
      </c>
    </row>
    <row r="290" spans="1:37" x14ac:dyDescent="0.2">
      <c r="A290" t="str">
        <f t="shared" si="4"/>
        <v>Midway-7</v>
      </c>
      <c r="B290" t="s">
        <v>77</v>
      </c>
      <c r="C290">
        <v>7</v>
      </c>
      <c r="D290" t="s">
        <v>41</v>
      </c>
      <c r="E290">
        <v>-1500</v>
      </c>
      <c r="F290">
        <v>-1500</v>
      </c>
      <c r="G290">
        <v>-1500</v>
      </c>
      <c r="H290">
        <v>-1500</v>
      </c>
      <c r="I290">
        <v>-1500</v>
      </c>
      <c r="J290">
        <v>-1500</v>
      </c>
      <c r="K290">
        <v>-1500</v>
      </c>
      <c r="L290">
        <v>-1500</v>
      </c>
      <c r="M290">
        <v>-1500</v>
      </c>
      <c r="N290">
        <v>-1500</v>
      </c>
      <c r="O290">
        <v>-1500</v>
      </c>
      <c r="P290">
        <v>1000</v>
      </c>
      <c r="Q290">
        <v>-1500</v>
      </c>
      <c r="R290">
        <v>-1500</v>
      </c>
      <c r="S290">
        <v>-1500</v>
      </c>
      <c r="T290">
        <v>-1500</v>
      </c>
      <c r="U290">
        <v>-1500</v>
      </c>
      <c r="V290">
        <v>-1500</v>
      </c>
      <c r="W290">
        <v>-1500</v>
      </c>
      <c r="X290">
        <v>-1500</v>
      </c>
      <c r="Y290">
        <v>-1500</v>
      </c>
      <c r="Z290">
        <v>-1500</v>
      </c>
      <c r="AA290">
        <v>-1500</v>
      </c>
      <c r="AB290">
        <v>-1500</v>
      </c>
      <c r="AC290">
        <v>-1500</v>
      </c>
      <c r="AD290">
        <v>-1500</v>
      </c>
      <c r="AE290">
        <v>-1500</v>
      </c>
      <c r="AF290">
        <v>-1500</v>
      </c>
      <c r="AG290">
        <v>-1500</v>
      </c>
      <c r="AH290">
        <v>-1500</v>
      </c>
      <c r="AI290">
        <v>-1500</v>
      </c>
      <c r="AJ290">
        <v>-1500</v>
      </c>
      <c r="AK290">
        <v>0</v>
      </c>
    </row>
    <row r="291" spans="1:37" x14ac:dyDescent="0.2">
      <c r="A291" t="str">
        <f t="shared" si="4"/>
        <v>Midway-8</v>
      </c>
      <c r="B291" t="s">
        <v>77</v>
      </c>
      <c r="C291">
        <v>8</v>
      </c>
      <c r="D291" t="s">
        <v>57</v>
      </c>
      <c r="E291">
        <v>-705.71</v>
      </c>
      <c r="F291">
        <v>-1545.39</v>
      </c>
      <c r="G291">
        <v>-1339.3</v>
      </c>
      <c r="H291">
        <v>-1277.98</v>
      </c>
      <c r="I291">
        <v>-1199.1400000000001</v>
      </c>
      <c r="J291">
        <v>-883.78</v>
      </c>
      <c r="K291">
        <v>-1076.6199999999999</v>
      </c>
      <c r="L291">
        <v>-1015.3</v>
      </c>
      <c r="M291">
        <v>-1739.11</v>
      </c>
      <c r="N291">
        <v>-1056.58</v>
      </c>
      <c r="O291">
        <v>-1172.75</v>
      </c>
      <c r="P291">
        <v>-1044.6500000000001</v>
      </c>
      <c r="Q291">
        <v>-1428.95</v>
      </c>
      <c r="R291">
        <v>-1465.89</v>
      </c>
      <c r="S291">
        <v>-1054.1400000000001</v>
      </c>
      <c r="T291">
        <v>-1063.29</v>
      </c>
      <c r="U291">
        <v>-907.74</v>
      </c>
      <c r="V291">
        <v>-971.79000000000008</v>
      </c>
      <c r="W291">
        <v>-953.49</v>
      </c>
      <c r="X291">
        <v>-971.19</v>
      </c>
      <c r="Y291">
        <v>-1184.22</v>
      </c>
      <c r="Z291">
        <v>-1010.16</v>
      </c>
      <c r="AA291">
        <v>-1338.63</v>
      </c>
      <c r="AB291">
        <v>-1031.46</v>
      </c>
      <c r="AC291">
        <v>-419.6</v>
      </c>
      <c r="AD291">
        <v>-75.260000000000005</v>
      </c>
      <c r="AE291">
        <v>-77.28</v>
      </c>
      <c r="AF291">
        <v>-77.28</v>
      </c>
      <c r="AG291">
        <v>-770.56999999999994</v>
      </c>
      <c r="AH291">
        <v>-838.07999999999993</v>
      </c>
      <c r="AI291">
        <v>-1260.07</v>
      </c>
      <c r="AJ291">
        <v>-83.29</v>
      </c>
      <c r="AK291">
        <v>0</v>
      </c>
    </row>
    <row r="292" spans="1:37" x14ac:dyDescent="0.2">
      <c r="A292" t="str">
        <f t="shared" si="4"/>
        <v>Midway-9</v>
      </c>
      <c r="B292" t="s">
        <v>77</v>
      </c>
      <c r="C292">
        <v>9</v>
      </c>
      <c r="D292" t="s">
        <v>66</v>
      </c>
      <c r="E292">
        <v>0</v>
      </c>
      <c r="F292">
        <v>-50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">
      <c r="A293" t="str">
        <f t="shared" si="4"/>
        <v>Midway-10</v>
      </c>
      <c r="B293" t="s">
        <v>77</v>
      </c>
      <c r="C293">
        <v>10</v>
      </c>
      <c r="D293" t="s">
        <v>42</v>
      </c>
      <c r="E293">
        <v>-298.95</v>
      </c>
      <c r="F293">
        <v>-757.33999999999992</v>
      </c>
      <c r="G293">
        <v>-1000.68</v>
      </c>
      <c r="H293">
        <v>-362.19</v>
      </c>
      <c r="I293">
        <v>-515.46</v>
      </c>
      <c r="J293">
        <v>-412.73</v>
      </c>
      <c r="K293">
        <v>-119.48</v>
      </c>
      <c r="L293">
        <v>-26</v>
      </c>
      <c r="M293">
        <v>-300</v>
      </c>
      <c r="N293">
        <v>-2000</v>
      </c>
      <c r="O293">
        <v>-108.24</v>
      </c>
      <c r="P293">
        <v>-370</v>
      </c>
      <c r="Q293">
        <v>0</v>
      </c>
      <c r="R293">
        <v>0</v>
      </c>
      <c r="S293">
        <v>0</v>
      </c>
      <c r="T293">
        <v>-232.73</v>
      </c>
      <c r="U293">
        <v>-313.89999999999998</v>
      </c>
      <c r="V293">
        <v>0</v>
      </c>
      <c r="W293">
        <v>0</v>
      </c>
      <c r="X293">
        <v>-100</v>
      </c>
      <c r="Y293">
        <v>-25</v>
      </c>
      <c r="Z293">
        <v>0</v>
      </c>
      <c r="AA293">
        <v>-108.24</v>
      </c>
      <c r="AB293">
        <v>-540</v>
      </c>
      <c r="AC293">
        <v>-995.28</v>
      </c>
      <c r="AD293">
        <v>-1200.45</v>
      </c>
      <c r="AE293">
        <v>-5673.4400000000014</v>
      </c>
      <c r="AF293">
        <v>-1056.2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">
      <c r="A294" t="str">
        <f t="shared" si="4"/>
        <v>Midway-11</v>
      </c>
      <c r="B294" t="s">
        <v>77</v>
      </c>
      <c r="C294">
        <v>11</v>
      </c>
      <c r="D294" t="s">
        <v>67</v>
      </c>
      <c r="E294">
        <v>0</v>
      </c>
      <c r="F294">
        <v>-23.84</v>
      </c>
      <c r="G294">
        <v>-175.21</v>
      </c>
      <c r="H294">
        <v>0</v>
      </c>
      <c r="I294">
        <v>0</v>
      </c>
      <c r="J294">
        <v>-47.05</v>
      </c>
      <c r="K294">
        <v>0</v>
      </c>
      <c r="L294">
        <v>-124.46</v>
      </c>
      <c r="M294">
        <v>0</v>
      </c>
      <c r="N294">
        <v>0</v>
      </c>
      <c r="O294">
        <v>-467.95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-101.38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-11.63</v>
      </c>
      <c r="AJ294">
        <v>0</v>
      </c>
      <c r="AK294">
        <v>0</v>
      </c>
    </row>
    <row r="295" spans="1:37" x14ac:dyDescent="0.2">
      <c r="A295" t="str">
        <f t="shared" si="4"/>
        <v>Midway-14</v>
      </c>
      <c r="B295" t="s">
        <v>77</v>
      </c>
      <c r="C295">
        <v>14</v>
      </c>
      <c r="D295" t="s">
        <v>43</v>
      </c>
      <c r="E295">
        <v>-7785.74</v>
      </c>
      <c r="F295">
        <v>-15235.83</v>
      </c>
      <c r="G295">
        <v>-9305.74</v>
      </c>
      <c r="H295">
        <v>-16088.2</v>
      </c>
      <c r="I295">
        <v>-10099.200000000001</v>
      </c>
      <c r="J295">
        <v>-11695.95</v>
      </c>
      <c r="K295">
        <v>-6198.1599999999989</v>
      </c>
      <c r="L295">
        <v>-10089.459999999999</v>
      </c>
      <c r="M295">
        <v>-35946.86</v>
      </c>
      <c r="N295">
        <v>-12986.63</v>
      </c>
      <c r="O295">
        <v>-13782.59</v>
      </c>
      <c r="P295">
        <v>-8847.42</v>
      </c>
      <c r="Q295">
        <v>-8261.74</v>
      </c>
      <c r="R295">
        <v>-15248.88</v>
      </c>
      <c r="S295">
        <v>-4961.6000000000004</v>
      </c>
      <c r="T295">
        <v>-8116.5599999999986</v>
      </c>
      <c r="U295">
        <v>-7811.5599999999986</v>
      </c>
      <c r="V295">
        <v>-8633.4800000000014</v>
      </c>
      <c r="W295">
        <v>-5517.46</v>
      </c>
      <c r="X295">
        <v>-10884.95</v>
      </c>
      <c r="Y295">
        <v>-40634.879999999997</v>
      </c>
      <c r="Z295">
        <v>-13643.91</v>
      </c>
      <c r="AA295">
        <v>-17164.830000000002</v>
      </c>
      <c r="AB295">
        <v>-10777.84</v>
      </c>
      <c r="AC295">
        <v>-4890.12</v>
      </c>
      <c r="AD295">
        <v>-5106.54</v>
      </c>
      <c r="AE295">
        <v>-9702.9700000000012</v>
      </c>
      <c r="AF295">
        <v>-9006.5499999999993</v>
      </c>
      <c r="AG295">
        <v>-7415.42</v>
      </c>
      <c r="AH295">
        <v>-7390.03</v>
      </c>
      <c r="AI295">
        <v>-2907.77</v>
      </c>
      <c r="AJ295">
        <v>-1583.29</v>
      </c>
      <c r="AK295">
        <v>0</v>
      </c>
    </row>
    <row r="296" spans="1:37" x14ac:dyDescent="0.2">
      <c r="A296" t="str">
        <f t="shared" si="4"/>
        <v>Midway-15</v>
      </c>
      <c r="B296" t="s">
        <v>77</v>
      </c>
      <c r="C296">
        <v>15</v>
      </c>
      <c r="D296" t="s">
        <v>44</v>
      </c>
      <c r="E296">
        <v>12164.61</v>
      </c>
      <c r="F296">
        <v>7691.42</v>
      </c>
      <c r="G296">
        <v>18343.240000000002</v>
      </c>
      <c r="H296">
        <v>-13430.2</v>
      </c>
      <c r="I296">
        <v>46450.05</v>
      </c>
      <c r="J296">
        <v>16102.81</v>
      </c>
      <c r="K296">
        <v>19355.93</v>
      </c>
      <c r="L296">
        <v>26617.19</v>
      </c>
      <c r="M296">
        <v>-8489.130000000001</v>
      </c>
      <c r="N296">
        <v>11971.74</v>
      </c>
      <c r="O296">
        <v>25421.889999999989</v>
      </c>
      <c r="P296">
        <v>15810.9</v>
      </c>
      <c r="Q296">
        <v>14762.53</v>
      </c>
      <c r="R296">
        <v>18451.39000000001</v>
      </c>
      <c r="S296">
        <v>23475.4</v>
      </c>
      <c r="T296">
        <v>21682.36</v>
      </c>
      <c r="U296">
        <v>25158.95</v>
      </c>
      <c r="V296">
        <v>22296.19</v>
      </c>
      <c r="W296">
        <v>23457.75</v>
      </c>
      <c r="X296">
        <v>16171.81</v>
      </c>
      <c r="Y296">
        <v>-15159.88</v>
      </c>
      <c r="Z296">
        <v>16972.71</v>
      </c>
      <c r="AA296">
        <v>15484.67</v>
      </c>
      <c r="AB296">
        <v>21723.29</v>
      </c>
      <c r="AC296">
        <v>-4890.12</v>
      </c>
      <c r="AD296">
        <v>50851.14</v>
      </c>
      <c r="AE296">
        <v>-9702.9700000000012</v>
      </c>
      <c r="AF296">
        <v>11676.45</v>
      </c>
      <c r="AG296">
        <v>39506.15</v>
      </c>
      <c r="AH296">
        <v>20901.400000000001</v>
      </c>
      <c r="AI296">
        <v>14920.67</v>
      </c>
      <c r="AJ296">
        <v>16289.09</v>
      </c>
      <c r="AK296">
        <v>0</v>
      </c>
    </row>
    <row r="297" spans="1:37" x14ac:dyDescent="0.2">
      <c r="A297" t="str">
        <f t="shared" si="4"/>
        <v>Midway-16</v>
      </c>
      <c r="B297" t="s">
        <v>77</v>
      </c>
      <c r="C297">
        <v>16</v>
      </c>
      <c r="D297" t="s">
        <v>45</v>
      </c>
      <c r="E297">
        <v>-8351.17</v>
      </c>
      <c r="F297">
        <v>-8351.17</v>
      </c>
      <c r="G297">
        <v>-7881.39</v>
      </c>
      <c r="H297">
        <v>-8351.17</v>
      </c>
      <c r="I297">
        <v>-7032.79</v>
      </c>
      <c r="J297">
        <v>-7189.38</v>
      </c>
      <c r="K297">
        <v>-7032.79</v>
      </c>
      <c r="L297">
        <v>-7189.38</v>
      </c>
      <c r="M297">
        <v>-7189.38</v>
      </c>
      <c r="N297">
        <v>-7032.79</v>
      </c>
      <c r="O297">
        <v>-7189.38</v>
      </c>
      <c r="P297">
        <v>-7032.79</v>
      </c>
      <c r="Q297">
        <v>-7189.38</v>
      </c>
      <c r="R297">
        <v>-7189.38</v>
      </c>
      <c r="S297">
        <v>-14533.86</v>
      </c>
      <c r="T297">
        <v>-15003.64</v>
      </c>
      <c r="U297">
        <v>-14847.05</v>
      </c>
      <c r="V297">
        <v>-15003.64</v>
      </c>
      <c r="W297">
        <v>-14847.05</v>
      </c>
      <c r="X297">
        <v>-15003.64</v>
      </c>
      <c r="Y297">
        <v>-9541.83</v>
      </c>
      <c r="Z297">
        <v>-9385.24</v>
      </c>
      <c r="AA297">
        <v>-9541.83</v>
      </c>
      <c r="AB297">
        <v>-9385.24</v>
      </c>
      <c r="AC297">
        <v>-9541.83</v>
      </c>
      <c r="AD297">
        <v>-9541.83</v>
      </c>
      <c r="AE297">
        <v>-9228.64</v>
      </c>
      <c r="AF297">
        <v>-9541.83</v>
      </c>
      <c r="AG297">
        <v>-9502.9699999999993</v>
      </c>
      <c r="AH297">
        <v>-9368.89</v>
      </c>
      <c r="AI297">
        <v>-9212.2999999999993</v>
      </c>
      <c r="AJ297">
        <v>-9368.89</v>
      </c>
      <c r="AK297">
        <v>0</v>
      </c>
    </row>
    <row r="298" spans="1:37" x14ac:dyDescent="0.2">
      <c r="A298" t="str">
        <f t="shared" si="4"/>
        <v>Midway-17</v>
      </c>
      <c r="B298" t="s">
        <v>77</v>
      </c>
      <c r="C298">
        <v>17</v>
      </c>
      <c r="D298" t="s">
        <v>50</v>
      </c>
      <c r="E298">
        <v>0</v>
      </c>
      <c r="F298">
        <v>42522</v>
      </c>
      <c r="G298">
        <v>-1905</v>
      </c>
      <c r="H298">
        <v>-4128</v>
      </c>
      <c r="I298">
        <v>0</v>
      </c>
      <c r="J298">
        <v>0</v>
      </c>
      <c r="K298">
        <v>-3586</v>
      </c>
      <c r="L298">
        <v>47098.16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-10581.86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">
      <c r="A299" t="str">
        <f t="shared" si="4"/>
        <v>Midway-19</v>
      </c>
      <c r="B299" t="s">
        <v>77</v>
      </c>
      <c r="C299">
        <v>19</v>
      </c>
      <c r="D299" t="s">
        <v>46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-150000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-50000</v>
      </c>
      <c r="AC299">
        <v>0</v>
      </c>
      <c r="AD299">
        <v>0</v>
      </c>
      <c r="AE299">
        <v>0</v>
      </c>
      <c r="AF299">
        <v>0</v>
      </c>
      <c r="AG299">
        <v>-60000</v>
      </c>
      <c r="AH299">
        <v>0</v>
      </c>
      <c r="AI299">
        <v>0</v>
      </c>
      <c r="AJ299">
        <v>0</v>
      </c>
      <c r="AK299">
        <v>0</v>
      </c>
    </row>
    <row r="300" spans="1:37" x14ac:dyDescent="0.2">
      <c r="A300" t="str">
        <f t="shared" si="4"/>
        <v>Midway-20</v>
      </c>
      <c r="B300" t="s">
        <v>77</v>
      </c>
      <c r="C300">
        <v>20</v>
      </c>
      <c r="D300" t="s">
        <v>47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900</v>
      </c>
      <c r="L300">
        <v>0</v>
      </c>
      <c r="M300">
        <v>0</v>
      </c>
      <c r="N300">
        <v>0</v>
      </c>
      <c r="O300">
        <v>100</v>
      </c>
      <c r="P300">
        <v>0</v>
      </c>
      <c r="Q300">
        <v>0</v>
      </c>
      <c r="R300">
        <v>0</v>
      </c>
      <c r="S300">
        <v>0</v>
      </c>
      <c r="T300">
        <v>-475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-800</v>
      </c>
      <c r="AJ300">
        <v>0</v>
      </c>
      <c r="AK300">
        <v>0</v>
      </c>
    </row>
    <row r="301" spans="1:37" x14ac:dyDescent="0.2">
      <c r="A301" t="str">
        <f t="shared" si="4"/>
        <v>Midway-21</v>
      </c>
      <c r="B301" t="s">
        <v>77</v>
      </c>
      <c r="C301">
        <v>21</v>
      </c>
      <c r="D301" t="s">
        <v>48</v>
      </c>
      <c r="E301">
        <v>31897.25</v>
      </c>
      <c r="F301">
        <v>73759.5</v>
      </c>
      <c r="G301">
        <v>82316.350000000006</v>
      </c>
      <c r="H301">
        <v>56406.98</v>
      </c>
      <c r="I301">
        <v>95824.24</v>
      </c>
      <c r="J301">
        <v>104737.67</v>
      </c>
      <c r="K301">
        <v>114374.81</v>
      </c>
      <c r="L301">
        <v>180900.78</v>
      </c>
      <c r="M301">
        <v>165222.26999999999</v>
      </c>
      <c r="N301">
        <v>170161.22</v>
      </c>
      <c r="O301">
        <v>188493.73</v>
      </c>
      <c r="P301">
        <v>47271.839999999997</v>
      </c>
      <c r="Q301">
        <v>54844.99</v>
      </c>
      <c r="R301">
        <v>66107</v>
      </c>
      <c r="S301">
        <v>75048.539999999994</v>
      </c>
      <c r="T301">
        <v>81252.259999999995</v>
      </c>
      <c r="U301">
        <v>91564.160000000003</v>
      </c>
      <c r="V301">
        <v>98856.71</v>
      </c>
      <c r="W301">
        <v>107467.41</v>
      </c>
      <c r="X301">
        <v>108635.58</v>
      </c>
      <c r="Y301">
        <v>73352.009999999995</v>
      </c>
      <c r="Z301">
        <v>80939.48</v>
      </c>
      <c r="AA301">
        <v>86882.32</v>
      </c>
      <c r="AB301">
        <v>49220.37</v>
      </c>
      <c r="AC301">
        <v>34788.42</v>
      </c>
      <c r="AD301">
        <v>76097.73</v>
      </c>
      <c r="AE301">
        <v>57166.12</v>
      </c>
      <c r="AF301">
        <v>59300.74</v>
      </c>
      <c r="AG301">
        <v>29303.919999999998</v>
      </c>
      <c r="AH301">
        <v>40836.43</v>
      </c>
      <c r="AI301">
        <v>45744.800000000003</v>
      </c>
      <c r="AJ301">
        <v>52665</v>
      </c>
      <c r="AK301">
        <v>0</v>
      </c>
    </row>
    <row r="302" spans="1:37" x14ac:dyDescent="0.2">
      <c r="A302" t="str">
        <f t="shared" si="4"/>
        <v>PagodaSecurity-2</v>
      </c>
      <c r="B302" t="s">
        <v>78</v>
      </c>
      <c r="C302">
        <v>2</v>
      </c>
      <c r="D302" t="s">
        <v>59</v>
      </c>
      <c r="E302">
        <v>0.17</v>
      </c>
      <c r="F302">
        <v>0.16</v>
      </c>
      <c r="G302">
        <v>0.17</v>
      </c>
      <c r="H302">
        <v>0.17</v>
      </c>
      <c r="I302">
        <v>0.18</v>
      </c>
      <c r="J302">
        <v>0.16</v>
      </c>
      <c r="K302">
        <v>0.18</v>
      </c>
      <c r="L302">
        <v>0.17</v>
      </c>
      <c r="M302">
        <v>0.17</v>
      </c>
      <c r="N302">
        <v>0.17</v>
      </c>
      <c r="O302">
        <v>1.1100000000000001</v>
      </c>
      <c r="P302">
        <v>1.47</v>
      </c>
      <c r="Q302">
        <v>2.2599999999999998</v>
      </c>
      <c r="R302">
        <v>2.09</v>
      </c>
      <c r="S302">
        <v>2.3199999999999998</v>
      </c>
      <c r="T302">
        <v>2.25</v>
      </c>
      <c r="U302">
        <v>2.3199999999999998</v>
      </c>
      <c r="V302">
        <v>2.25</v>
      </c>
      <c r="W302">
        <v>2.3199999999999998</v>
      </c>
      <c r="X302">
        <v>2.33</v>
      </c>
      <c r="Y302">
        <v>2.2400000000000002</v>
      </c>
      <c r="Z302">
        <v>2.33</v>
      </c>
      <c r="AA302">
        <v>2.25</v>
      </c>
      <c r="AB302">
        <v>2.4900000000000002</v>
      </c>
      <c r="AC302">
        <v>0.78</v>
      </c>
      <c r="AD302">
        <v>0.22</v>
      </c>
      <c r="AE302">
        <v>0.24</v>
      </c>
      <c r="AF302">
        <v>0.23</v>
      </c>
      <c r="AG302">
        <v>0.24</v>
      </c>
      <c r="AH302">
        <v>0.24</v>
      </c>
      <c r="AI302">
        <v>0.24</v>
      </c>
      <c r="AJ302">
        <v>0.24</v>
      </c>
      <c r="AK302">
        <v>0</v>
      </c>
    </row>
    <row r="303" spans="1:37" x14ac:dyDescent="0.2">
      <c r="A303" t="str">
        <f t="shared" si="4"/>
        <v>PagodaSecurity-3</v>
      </c>
      <c r="B303" t="s">
        <v>78</v>
      </c>
      <c r="C303">
        <v>3</v>
      </c>
      <c r="D303" t="s">
        <v>37</v>
      </c>
      <c r="E303">
        <v>0.17</v>
      </c>
      <c r="F303">
        <v>0.16</v>
      </c>
      <c r="G303">
        <v>0.17</v>
      </c>
      <c r="H303">
        <v>0.17</v>
      </c>
      <c r="I303">
        <v>0.18</v>
      </c>
      <c r="J303">
        <v>0.16</v>
      </c>
      <c r="K303">
        <v>0.18</v>
      </c>
      <c r="L303">
        <v>0.17</v>
      </c>
      <c r="M303">
        <v>0.17</v>
      </c>
      <c r="N303">
        <v>0.17</v>
      </c>
      <c r="O303">
        <v>1.1100000000000001</v>
      </c>
      <c r="P303">
        <v>1.47</v>
      </c>
      <c r="Q303">
        <v>2.2599999999999998</v>
      </c>
      <c r="R303">
        <v>2.09</v>
      </c>
      <c r="S303">
        <v>2.3199999999999998</v>
      </c>
      <c r="T303">
        <v>2.25</v>
      </c>
      <c r="U303">
        <v>2.3199999999999998</v>
      </c>
      <c r="V303">
        <v>2.25</v>
      </c>
      <c r="W303">
        <v>2.3199999999999998</v>
      </c>
      <c r="X303">
        <v>2.33</v>
      </c>
      <c r="Y303">
        <v>2.2400000000000002</v>
      </c>
      <c r="Z303">
        <v>2.33</v>
      </c>
      <c r="AA303">
        <v>2.25</v>
      </c>
      <c r="AB303">
        <v>2.4900000000000002</v>
      </c>
      <c r="AC303">
        <v>0.78</v>
      </c>
      <c r="AD303">
        <v>0.22</v>
      </c>
      <c r="AE303">
        <v>0.24</v>
      </c>
      <c r="AF303">
        <v>0.23</v>
      </c>
      <c r="AG303">
        <v>0.24</v>
      </c>
      <c r="AH303">
        <v>0.24</v>
      </c>
      <c r="AI303">
        <v>0.24</v>
      </c>
      <c r="AJ303">
        <v>0.24</v>
      </c>
      <c r="AK303">
        <v>0</v>
      </c>
    </row>
    <row r="304" spans="1:37" x14ac:dyDescent="0.2">
      <c r="A304" t="str">
        <f t="shared" si="4"/>
        <v>PagodaSecurity-5</v>
      </c>
      <c r="B304" t="s">
        <v>78</v>
      </c>
      <c r="C304">
        <v>5</v>
      </c>
      <c r="D304" t="s">
        <v>39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8000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">
      <c r="A305" t="str">
        <f t="shared" si="4"/>
        <v>PagodaSecurity-14</v>
      </c>
      <c r="B305" t="s">
        <v>78</v>
      </c>
      <c r="C305">
        <v>14</v>
      </c>
      <c r="D305" t="s">
        <v>43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8000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">
      <c r="A306" t="str">
        <f t="shared" si="4"/>
        <v>PagodaSecurity-15</v>
      </c>
      <c r="B306" t="s">
        <v>78</v>
      </c>
      <c r="C306">
        <v>15</v>
      </c>
      <c r="D306" t="s">
        <v>44</v>
      </c>
      <c r="E306">
        <v>0.17</v>
      </c>
      <c r="F306">
        <v>0.16</v>
      </c>
      <c r="G306">
        <v>0.17</v>
      </c>
      <c r="H306">
        <v>0.17</v>
      </c>
      <c r="I306">
        <v>0.18</v>
      </c>
      <c r="J306">
        <v>0.16</v>
      </c>
      <c r="K306">
        <v>0.18</v>
      </c>
      <c r="L306">
        <v>0.17</v>
      </c>
      <c r="M306">
        <v>0.17</v>
      </c>
      <c r="N306">
        <v>0.17</v>
      </c>
      <c r="O306">
        <v>1.1100000000000001</v>
      </c>
      <c r="P306">
        <v>1.47</v>
      </c>
      <c r="Q306">
        <v>8002.26</v>
      </c>
      <c r="R306">
        <v>2.09</v>
      </c>
      <c r="S306">
        <v>2.3199999999999998</v>
      </c>
      <c r="T306">
        <v>2.25</v>
      </c>
      <c r="U306">
        <v>2.3199999999999998</v>
      </c>
      <c r="V306">
        <v>2.25</v>
      </c>
      <c r="W306">
        <v>2.3199999999999998</v>
      </c>
      <c r="X306">
        <v>2.33</v>
      </c>
      <c r="Y306">
        <v>2.2400000000000002</v>
      </c>
      <c r="Z306">
        <v>2.33</v>
      </c>
      <c r="AA306">
        <v>2.25</v>
      </c>
      <c r="AB306">
        <v>2.4900000000000002</v>
      </c>
      <c r="AC306">
        <v>0.78</v>
      </c>
      <c r="AD306">
        <v>0.22</v>
      </c>
      <c r="AE306">
        <v>0.24</v>
      </c>
      <c r="AF306">
        <v>0.23</v>
      </c>
      <c r="AG306">
        <v>0.24</v>
      </c>
      <c r="AH306">
        <v>0.24</v>
      </c>
      <c r="AI306">
        <v>0.24</v>
      </c>
      <c r="AJ306">
        <v>0.24</v>
      </c>
      <c r="AK306">
        <v>0</v>
      </c>
    </row>
    <row r="307" spans="1:37" x14ac:dyDescent="0.2">
      <c r="A307" t="str">
        <f t="shared" si="4"/>
        <v>PagodaSecurity-20</v>
      </c>
      <c r="B307" t="s">
        <v>78</v>
      </c>
      <c r="C307">
        <v>20</v>
      </c>
      <c r="D307" t="s">
        <v>47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-10215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10000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">
      <c r="A308" t="str">
        <f t="shared" si="4"/>
        <v>PagodaSecurity-21</v>
      </c>
      <c r="B308" t="s">
        <v>78</v>
      </c>
      <c r="C308">
        <v>21</v>
      </c>
      <c r="D308" t="s">
        <v>48</v>
      </c>
      <c r="E308">
        <v>20428.38</v>
      </c>
      <c r="F308">
        <v>20428.54</v>
      </c>
      <c r="G308">
        <v>20428.71</v>
      </c>
      <c r="H308">
        <v>20428.88</v>
      </c>
      <c r="I308">
        <v>20429.060000000001</v>
      </c>
      <c r="J308">
        <v>20429.22</v>
      </c>
      <c r="K308">
        <v>20429.400000000001</v>
      </c>
      <c r="L308">
        <v>20429.57</v>
      </c>
      <c r="M308">
        <v>20429.740000000002</v>
      </c>
      <c r="N308">
        <v>20429.91</v>
      </c>
      <c r="O308">
        <v>20431.02</v>
      </c>
      <c r="P308">
        <v>10217.49</v>
      </c>
      <c r="Q308">
        <v>18219.75</v>
      </c>
      <c r="R308">
        <v>18221.84</v>
      </c>
      <c r="S308">
        <v>18224.16</v>
      </c>
      <c r="T308">
        <v>18226.41</v>
      </c>
      <c r="U308">
        <v>18228.73</v>
      </c>
      <c r="V308">
        <v>18230.98</v>
      </c>
      <c r="W308">
        <v>18233.3</v>
      </c>
      <c r="X308">
        <v>18235.63</v>
      </c>
      <c r="Y308">
        <v>18237.87</v>
      </c>
      <c r="Z308">
        <v>18240.2</v>
      </c>
      <c r="AA308">
        <v>18242.45</v>
      </c>
      <c r="AB308">
        <v>28244.94</v>
      </c>
      <c r="AC308">
        <v>28245.72</v>
      </c>
      <c r="AD308">
        <v>28245.94</v>
      </c>
      <c r="AE308">
        <v>28246.18</v>
      </c>
      <c r="AF308">
        <v>28246.41</v>
      </c>
      <c r="AG308">
        <v>28246.65</v>
      </c>
      <c r="AH308">
        <v>28246.89</v>
      </c>
      <c r="AI308">
        <v>28247.13</v>
      </c>
      <c r="AJ308">
        <v>28247.37</v>
      </c>
      <c r="AK308">
        <v>0</v>
      </c>
    </row>
    <row r="309" spans="1:37" x14ac:dyDescent="0.2">
      <c r="A309" t="str">
        <f t="shared" si="4"/>
        <v>Partnership-1</v>
      </c>
      <c r="B309" t="s">
        <v>79</v>
      </c>
      <c r="C309">
        <v>1</v>
      </c>
      <c r="D309" t="s">
        <v>36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659.09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 x14ac:dyDescent="0.2">
      <c r="A310" t="str">
        <f t="shared" si="4"/>
        <v>Partnership-2</v>
      </c>
      <c r="B310" t="s">
        <v>79</v>
      </c>
      <c r="C310">
        <v>2</v>
      </c>
      <c r="D310" t="s">
        <v>59</v>
      </c>
      <c r="E310">
        <v>2.99</v>
      </c>
      <c r="F310">
        <v>2.64</v>
      </c>
      <c r="G310">
        <v>2.91</v>
      </c>
      <c r="H310">
        <v>2.8</v>
      </c>
      <c r="I310">
        <v>2.84</v>
      </c>
      <c r="J310">
        <v>2.1800000000000002</v>
      </c>
      <c r="K310">
        <v>1.75</v>
      </c>
      <c r="L310">
        <v>2.89</v>
      </c>
      <c r="M310">
        <v>2.79</v>
      </c>
      <c r="N310">
        <v>2.88</v>
      </c>
      <c r="O310">
        <v>90.35</v>
      </c>
      <c r="P310">
        <v>245.47</v>
      </c>
      <c r="Q310">
        <v>694.38</v>
      </c>
      <c r="R310">
        <v>755.32</v>
      </c>
      <c r="S310">
        <v>876.17</v>
      </c>
      <c r="T310">
        <v>834.78</v>
      </c>
      <c r="U310">
        <v>869.72</v>
      </c>
      <c r="V310">
        <v>841.11</v>
      </c>
      <c r="W310">
        <v>689.24</v>
      </c>
      <c r="X310">
        <v>376.81</v>
      </c>
      <c r="Y310">
        <v>363.8</v>
      </c>
      <c r="Z310">
        <v>379.55</v>
      </c>
      <c r="AA310">
        <v>371.51</v>
      </c>
      <c r="AB310">
        <v>457.53</v>
      </c>
      <c r="AC310">
        <v>1052.56</v>
      </c>
      <c r="AD310">
        <v>526.53</v>
      </c>
      <c r="AE310">
        <v>10.11</v>
      </c>
      <c r="AF310">
        <v>9.77</v>
      </c>
      <c r="AG310">
        <v>18.54</v>
      </c>
      <c r="AH310">
        <v>31.42</v>
      </c>
      <c r="AI310">
        <v>158.77000000000001</v>
      </c>
      <c r="AJ310">
        <v>121.69</v>
      </c>
      <c r="AK310">
        <v>0</v>
      </c>
    </row>
    <row r="311" spans="1:37" x14ac:dyDescent="0.2">
      <c r="A311" t="str">
        <f t="shared" si="4"/>
        <v>Partnership-3</v>
      </c>
      <c r="B311" t="s">
        <v>79</v>
      </c>
      <c r="C311">
        <v>3</v>
      </c>
      <c r="D311" t="s">
        <v>37</v>
      </c>
      <c r="E311">
        <v>2.99</v>
      </c>
      <c r="F311">
        <v>2.64</v>
      </c>
      <c r="G311">
        <v>2.91</v>
      </c>
      <c r="H311">
        <v>2.8</v>
      </c>
      <c r="I311">
        <v>2.84</v>
      </c>
      <c r="J311">
        <v>2.1800000000000002</v>
      </c>
      <c r="K311">
        <v>1.75</v>
      </c>
      <c r="L311">
        <v>2.89</v>
      </c>
      <c r="M311">
        <v>2.79</v>
      </c>
      <c r="N311">
        <v>2.88</v>
      </c>
      <c r="O311">
        <v>90.35</v>
      </c>
      <c r="P311">
        <v>245.47</v>
      </c>
      <c r="Q311">
        <v>694.38</v>
      </c>
      <c r="R311">
        <v>755.32</v>
      </c>
      <c r="S311">
        <v>876.17</v>
      </c>
      <c r="T311">
        <v>834.78</v>
      </c>
      <c r="U311">
        <v>869.72</v>
      </c>
      <c r="V311">
        <v>1500.2</v>
      </c>
      <c r="W311">
        <v>689.24</v>
      </c>
      <c r="X311">
        <v>376.81</v>
      </c>
      <c r="Y311">
        <v>363.8</v>
      </c>
      <c r="Z311">
        <v>379.55</v>
      </c>
      <c r="AA311">
        <v>371.51</v>
      </c>
      <c r="AB311">
        <v>457.53</v>
      </c>
      <c r="AC311">
        <v>1052.56</v>
      </c>
      <c r="AD311">
        <v>526.53</v>
      </c>
      <c r="AE311">
        <v>10.11</v>
      </c>
      <c r="AF311">
        <v>9.77</v>
      </c>
      <c r="AG311">
        <v>18.54</v>
      </c>
      <c r="AH311">
        <v>31.42</v>
      </c>
      <c r="AI311">
        <v>158.77000000000001</v>
      </c>
      <c r="AJ311">
        <v>121.69</v>
      </c>
      <c r="AK311">
        <v>0</v>
      </c>
    </row>
    <row r="312" spans="1:37" x14ac:dyDescent="0.2">
      <c r="A312" t="str">
        <f t="shared" si="4"/>
        <v>Partnership-5</v>
      </c>
      <c r="B312" t="s">
        <v>79</v>
      </c>
      <c r="C312">
        <v>5</v>
      </c>
      <c r="D312" t="s">
        <v>39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">
      <c r="A313" t="str">
        <f t="shared" si="4"/>
        <v>Partnership-7</v>
      </c>
      <c r="B313" t="s">
        <v>79</v>
      </c>
      <c r="C313">
        <v>7</v>
      </c>
      <c r="D313" t="s">
        <v>41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-20000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">
      <c r="A314" t="str">
        <f t="shared" si="4"/>
        <v>Partnership-10</v>
      </c>
      <c r="B314" t="s">
        <v>79</v>
      </c>
      <c r="C314">
        <v>10</v>
      </c>
      <c r="D314" t="s">
        <v>42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-180</v>
      </c>
      <c r="K314">
        <v>-165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-75</v>
      </c>
      <c r="T314">
        <v>0</v>
      </c>
      <c r="U314">
        <v>-15</v>
      </c>
      <c r="V314">
        <v>0</v>
      </c>
      <c r="W314">
        <v>0</v>
      </c>
      <c r="X314">
        <v>0</v>
      </c>
      <c r="Y314">
        <v>0</v>
      </c>
      <c r="Z314">
        <v>8536.2000000000007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-40</v>
      </c>
      <c r="AH314">
        <v>-25</v>
      </c>
      <c r="AI314">
        <v>0</v>
      </c>
      <c r="AJ314">
        <v>0</v>
      </c>
      <c r="AK314">
        <v>0</v>
      </c>
    </row>
    <row r="315" spans="1:37" x14ac:dyDescent="0.2">
      <c r="A315" t="str">
        <f t="shared" si="4"/>
        <v>Partnership-13</v>
      </c>
      <c r="B315" t="s">
        <v>79</v>
      </c>
      <c r="C315">
        <v>13</v>
      </c>
      <c r="D315" t="s">
        <v>80</v>
      </c>
      <c r="E315">
        <v>0</v>
      </c>
      <c r="F315">
        <v>0</v>
      </c>
      <c r="G315">
        <v>0</v>
      </c>
      <c r="H315">
        <v>-3800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">
      <c r="A316" t="str">
        <f t="shared" si="4"/>
        <v>Partnership-14</v>
      </c>
      <c r="B316" t="s">
        <v>79</v>
      </c>
      <c r="C316">
        <v>14</v>
      </c>
      <c r="D316" t="s">
        <v>43</v>
      </c>
      <c r="E316">
        <v>0</v>
      </c>
      <c r="F316">
        <v>0</v>
      </c>
      <c r="G316">
        <v>0</v>
      </c>
      <c r="H316">
        <v>-3800</v>
      </c>
      <c r="I316">
        <v>0</v>
      </c>
      <c r="J316">
        <v>-180</v>
      </c>
      <c r="K316">
        <v>-165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-75</v>
      </c>
      <c r="T316">
        <v>0</v>
      </c>
      <c r="U316">
        <v>-15</v>
      </c>
      <c r="V316">
        <v>0</v>
      </c>
      <c r="W316">
        <v>0</v>
      </c>
      <c r="X316">
        <v>0</v>
      </c>
      <c r="Y316">
        <v>0</v>
      </c>
      <c r="Z316">
        <v>8536.2000000000007</v>
      </c>
      <c r="AA316">
        <v>0</v>
      </c>
      <c r="AB316">
        <v>0</v>
      </c>
      <c r="AC316">
        <v>-20000</v>
      </c>
      <c r="AD316">
        <v>0</v>
      </c>
      <c r="AE316">
        <v>0</v>
      </c>
      <c r="AF316">
        <v>0</v>
      </c>
      <c r="AG316">
        <v>-40</v>
      </c>
      <c r="AH316">
        <v>-25</v>
      </c>
      <c r="AI316">
        <v>0</v>
      </c>
      <c r="AJ316">
        <v>0</v>
      </c>
      <c r="AK316">
        <v>0</v>
      </c>
    </row>
    <row r="317" spans="1:37" x14ac:dyDescent="0.2">
      <c r="A317" t="str">
        <f t="shared" si="4"/>
        <v>Partnership-15</v>
      </c>
      <c r="B317" t="s">
        <v>79</v>
      </c>
      <c r="C317">
        <v>15</v>
      </c>
      <c r="D317" t="s">
        <v>44</v>
      </c>
      <c r="E317">
        <v>2.99</v>
      </c>
      <c r="F317">
        <v>2.64</v>
      </c>
      <c r="G317">
        <v>2.91</v>
      </c>
      <c r="H317">
        <v>-3797.2</v>
      </c>
      <c r="I317">
        <v>2.84</v>
      </c>
      <c r="J317">
        <v>-177.82</v>
      </c>
      <c r="K317">
        <v>-163.25</v>
      </c>
      <c r="L317">
        <v>2.89</v>
      </c>
      <c r="M317">
        <v>2.79</v>
      </c>
      <c r="N317">
        <v>2.88</v>
      </c>
      <c r="O317">
        <v>90.35</v>
      </c>
      <c r="P317">
        <v>245.47</v>
      </c>
      <c r="Q317">
        <v>694.38</v>
      </c>
      <c r="R317">
        <v>755.32</v>
      </c>
      <c r="S317">
        <v>801.17</v>
      </c>
      <c r="T317">
        <v>834.78</v>
      </c>
      <c r="U317">
        <v>854.72</v>
      </c>
      <c r="V317">
        <v>1500.2</v>
      </c>
      <c r="W317">
        <v>689.24</v>
      </c>
      <c r="X317">
        <v>376.81</v>
      </c>
      <c r="Y317">
        <v>363.8</v>
      </c>
      <c r="Z317">
        <v>8915.75</v>
      </c>
      <c r="AA317">
        <v>371.51</v>
      </c>
      <c r="AB317">
        <v>457.53</v>
      </c>
      <c r="AC317">
        <v>-18947.439999999999</v>
      </c>
      <c r="AD317">
        <v>526.53</v>
      </c>
      <c r="AE317">
        <v>10.11</v>
      </c>
      <c r="AF317">
        <v>9.77</v>
      </c>
      <c r="AG317">
        <v>-21.46</v>
      </c>
      <c r="AH317">
        <v>6.4200000000000017</v>
      </c>
      <c r="AI317">
        <v>158.77000000000001</v>
      </c>
      <c r="AJ317">
        <v>121.69</v>
      </c>
      <c r="AK317">
        <v>0</v>
      </c>
    </row>
    <row r="318" spans="1:37" x14ac:dyDescent="0.2">
      <c r="A318" t="str">
        <f t="shared" si="4"/>
        <v>Partnership-16</v>
      </c>
      <c r="B318" t="s">
        <v>79</v>
      </c>
      <c r="C318">
        <v>16</v>
      </c>
      <c r="D318" t="s">
        <v>45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-947</v>
      </c>
      <c r="AK318">
        <v>0</v>
      </c>
    </row>
    <row r="319" spans="1:37" x14ac:dyDescent="0.2">
      <c r="A319" t="str">
        <f t="shared" si="4"/>
        <v>Partnership-17</v>
      </c>
      <c r="B319" t="s">
        <v>79</v>
      </c>
      <c r="C319">
        <v>17</v>
      </c>
      <c r="D319" t="s">
        <v>50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-147000</v>
      </c>
      <c r="K319">
        <v>151050</v>
      </c>
      <c r="L319">
        <v>0</v>
      </c>
      <c r="M319">
        <v>0</v>
      </c>
      <c r="N319">
        <v>0</v>
      </c>
      <c r="O319">
        <v>0</v>
      </c>
      <c r="P319">
        <v>103375.4</v>
      </c>
      <c r="Q319">
        <v>0</v>
      </c>
      <c r="R319">
        <v>0</v>
      </c>
      <c r="S319">
        <v>-25000</v>
      </c>
      <c r="T319">
        <v>0</v>
      </c>
      <c r="U319">
        <v>7500</v>
      </c>
      <c r="V319">
        <v>0</v>
      </c>
      <c r="W319">
        <v>-70000</v>
      </c>
      <c r="X319">
        <v>0</v>
      </c>
      <c r="Y319">
        <v>0</v>
      </c>
      <c r="Z319">
        <v>0</v>
      </c>
      <c r="AA319">
        <v>0</v>
      </c>
      <c r="AB319">
        <v>13000</v>
      </c>
      <c r="AC319">
        <v>0</v>
      </c>
      <c r="AD319">
        <v>0</v>
      </c>
      <c r="AE319">
        <v>-2000</v>
      </c>
      <c r="AF319">
        <v>0</v>
      </c>
      <c r="AG319">
        <v>-257993.38</v>
      </c>
      <c r="AH319">
        <v>-98000</v>
      </c>
      <c r="AI319">
        <v>-148940</v>
      </c>
      <c r="AJ319">
        <v>0</v>
      </c>
      <c r="AK319">
        <v>0</v>
      </c>
    </row>
    <row r="320" spans="1:37" x14ac:dyDescent="0.2">
      <c r="A320" t="str">
        <f t="shared" si="4"/>
        <v>Partnership-18</v>
      </c>
      <c r="B320" t="s">
        <v>79</v>
      </c>
      <c r="C320">
        <v>18</v>
      </c>
      <c r="D320" t="s">
        <v>51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">
      <c r="A321" t="str">
        <f t="shared" si="4"/>
        <v>Partnership-19</v>
      </c>
      <c r="B321" t="s">
        <v>79</v>
      </c>
      <c r="C321">
        <v>19</v>
      </c>
      <c r="D321" t="s">
        <v>46</v>
      </c>
      <c r="E321">
        <v>0</v>
      </c>
      <c r="F321">
        <v>-5000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-1000</v>
      </c>
      <c r="M321">
        <v>0</v>
      </c>
      <c r="N321">
        <v>0</v>
      </c>
      <c r="O321">
        <v>0</v>
      </c>
      <c r="P321">
        <v>272000</v>
      </c>
      <c r="Q321">
        <v>-1000</v>
      </c>
      <c r="R321">
        <v>-10000</v>
      </c>
      <c r="S321">
        <v>0</v>
      </c>
      <c r="T321">
        <v>-5000</v>
      </c>
      <c r="U321">
        <v>0</v>
      </c>
      <c r="V321">
        <v>-6000</v>
      </c>
      <c r="W321">
        <v>-3000</v>
      </c>
      <c r="X321">
        <v>0</v>
      </c>
      <c r="Y321">
        <v>0</v>
      </c>
      <c r="Z321">
        <v>0</v>
      </c>
      <c r="AA321">
        <v>0</v>
      </c>
      <c r="AB321">
        <v>126500</v>
      </c>
      <c r="AC321">
        <v>38000</v>
      </c>
      <c r="AD321">
        <v>-11000</v>
      </c>
      <c r="AE321">
        <v>0</v>
      </c>
      <c r="AF321">
        <v>0</v>
      </c>
      <c r="AG321">
        <v>55000</v>
      </c>
      <c r="AH321">
        <v>-2500</v>
      </c>
      <c r="AI321">
        <v>0</v>
      </c>
      <c r="AJ321">
        <v>0</v>
      </c>
      <c r="AK321">
        <v>0</v>
      </c>
    </row>
    <row r="322" spans="1:37" x14ac:dyDescent="0.2">
      <c r="A322" t="str">
        <f t="shared" si="4"/>
        <v>Partnership-20</v>
      </c>
      <c r="B322" t="s">
        <v>79</v>
      </c>
      <c r="C322">
        <v>20</v>
      </c>
      <c r="D322" t="s">
        <v>47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-1500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">
      <c r="A323" t="str">
        <f t="shared" ref="A323:A334" si="5">B323&amp;"-"&amp;C323</f>
        <v>Partnership-21</v>
      </c>
      <c r="B323" t="s">
        <v>79</v>
      </c>
      <c r="C323">
        <v>21</v>
      </c>
      <c r="D323" t="s">
        <v>48</v>
      </c>
      <c r="E323">
        <v>175918.68</v>
      </c>
      <c r="F323">
        <v>170921.32</v>
      </c>
      <c r="G323">
        <v>170924.23</v>
      </c>
      <c r="H323">
        <v>167127.03</v>
      </c>
      <c r="I323">
        <v>167129.87</v>
      </c>
      <c r="J323">
        <v>19952.05</v>
      </c>
      <c r="K323">
        <v>170838.8</v>
      </c>
      <c r="L323">
        <v>169841.69</v>
      </c>
      <c r="M323">
        <v>169844.48000000001</v>
      </c>
      <c r="N323">
        <v>169847.36</v>
      </c>
      <c r="O323">
        <v>169937.71</v>
      </c>
      <c r="P323">
        <v>545558.57999999996</v>
      </c>
      <c r="Q323">
        <v>545252.96</v>
      </c>
      <c r="R323">
        <v>536008.28</v>
      </c>
      <c r="S323">
        <v>511809.45</v>
      </c>
      <c r="T323">
        <v>507644.23</v>
      </c>
      <c r="U323">
        <v>515998.95</v>
      </c>
      <c r="V323">
        <v>511499.15</v>
      </c>
      <c r="W323">
        <v>439188.39</v>
      </c>
      <c r="X323">
        <v>438065.2</v>
      </c>
      <c r="Y323">
        <v>438429</v>
      </c>
      <c r="Z323">
        <v>447344.75</v>
      </c>
      <c r="AA323">
        <v>447716.26</v>
      </c>
      <c r="AB323">
        <v>587673.79</v>
      </c>
      <c r="AC323">
        <v>606726.35</v>
      </c>
      <c r="AD323">
        <v>596252.88</v>
      </c>
      <c r="AE323">
        <v>594262.99</v>
      </c>
      <c r="AF323">
        <v>594272.76</v>
      </c>
      <c r="AG323">
        <v>391257.92</v>
      </c>
      <c r="AH323">
        <v>290764.34000000003</v>
      </c>
      <c r="AI323">
        <v>141983.10999999999</v>
      </c>
      <c r="AJ323">
        <v>141157.79999999999</v>
      </c>
      <c r="AK323">
        <v>0</v>
      </c>
    </row>
    <row r="324" spans="1:37" x14ac:dyDescent="0.2">
      <c r="A324" t="str">
        <f t="shared" si="5"/>
        <v>TrustAccount-3</v>
      </c>
      <c r="B324" t="s">
        <v>81</v>
      </c>
      <c r="C324">
        <v>3</v>
      </c>
      <c r="D324" t="s">
        <v>37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">
      <c r="A325" t="str">
        <f t="shared" si="5"/>
        <v>TrustAccount-14</v>
      </c>
      <c r="B325" t="s">
        <v>81</v>
      </c>
      <c r="C325">
        <v>14</v>
      </c>
      <c r="D325" t="s">
        <v>43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">
      <c r="A326" t="str">
        <f t="shared" si="5"/>
        <v>TrustAccount-15</v>
      </c>
      <c r="B326" t="s">
        <v>81</v>
      </c>
      <c r="C326">
        <v>15</v>
      </c>
      <c r="D326" t="s">
        <v>44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">
      <c r="A327" t="str">
        <f t="shared" si="5"/>
        <v>TrustAccount-20</v>
      </c>
      <c r="B327" t="s">
        <v>81</v>
      </c>
      <c r="C327">
        <v>20</v>
      </c>
      <c r="D327" t="s">
        <v>47</v>
      </c>
      <c r="E327">
        <v>900</v>
      </c>
      <c r="F327">
        <v>1050</v>
      </c>
      <c r="G327">
        <v>0</v>
      </c>
      <c r="H327">
        <v>0</v>
      </c>
      <c r="I327">
        <v>0</v>
      </c>
      <c r="J327">
        <v>0</v>
      </c>
      <c r="K327">
        <v>-900</v>
      </c>
      <c r="L327">
        <v>0</v>
      </c>
      <c r="M327">
        <v>0</v>
      </c>
      <c r="N327">
        <v>0</v>
      </c>
      <c r="O327">
        <v>-900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">
      <c r="A328" t="str">
        <f t="shared" si="5"/>
        <v>TrustAccount-21</v>
      </c>
      <c r="B328" t="s">
        <v>81</v>
      </c>
      <c r="C328">
        <v>21</v>
      </c>
      <c r="D328" t="s">
        <v>48</v>
      </c>
      <c r="E328">
        <v>6200</v>
      </c>
      <c r="F328">
        <v>7250</v>
      </c>
      <c r="G328">
        <v>7250</v>
      </c>
      <c r="H328">
        <v>7250</v>
      </c>
      <c r="I328">
        <v>7250</v>
      </c>
      <c r="J328">
        <v>7250</v>
      </c>
      <c r="K328">
        <v>6350</v>
      </c>
      <c r="L328">
        <v>6350</v>
      </c>
      <c r="M328">
        <v>6350</v>
      </c>
      <c r="N328">
        <v>6350</v>
      </c>
      <c r="O328">
        <v>5450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">
      <c r="A329" t="str">
        <f t="shared" si="5"/>
        <v>TrustChase-1</v>
      </c>
      <c r="B329" t="s">
        <v>82</v>
      </c>
      <c r="C329">
        <v>1</v>
      </c>
      <c r="D329" t="s">
        <v>36</v>
      </c>
      <c r="E329">
        <v>1200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">
      <c r="A330" t="str">
        <f t="shared" si="5"/>
        <v>TrustChase-3</v>
      </c>
      <c r="B330" t="s">
        <v>82</v>
      </c>
      <c r="C330">
        <v>3</v>
      </c>
      <c r="D330" t="s">
        <v>37</v>
      </c>
      <c r="E330">
        <v>1200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">
      <c r="A331" t="str">
        <f t="shared" si="5"/>
        <v>TrustChase-14</v>
      </c>
      <c r="B331" t="s">
        <v>82</v>
      </c>
      <c r="C331">
        <v>14</v>
      </c>
      <c r="D331" t="s">
        <v>43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">
      <c r="A332" t="str">
        <f t="shared" si="5"/>
        <v>TrustChase-15</v>
      </c>
      <c r="B332" t="s">
        <v>82</v>
      </c>
      <c r="C332">
        <v>15</v>
      </c>
      <c r="D332" t="s">
        <v>44</v>
      </c>
      <c r="E332">
        <v>1200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">
      <c r="A333" t="str">
        <f t="shared" si="5"/>
        <v>TrustChase-20</v>
      </c>
      <c r="B333" t="s">
        <v>82</v>
      </c>
      <c r="C333">
        <v>20</v>
      </c>
      <c r="D333" t="s">
        <v>47</v>
      </c>
      <c r="E333">
        <v>1000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-1200</v>
      </c>
      <c r="N333">
        <v>0</v>
      </c>
      <c r="O333">
        <v>0</v>
      </c>
      <c r="P333">
        <v>2500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">
      <c r="A334" t="str">
        <f t="shared" si="5"/>
        <v>TrustChase-21</v>
      </c>
      <c r="B334" t="s">
        <v>82</v>
      </c>
      <c r="C334">
        <v>21</v>
      </c>
      <c r="D334" t="s">
        <v>48</v>
      </c>
      <c r="E334">
        <v>2400</v>
      </c>
      <c r="F334">
        <v>2400</v>
      </c>
      <c r="G334">
        <v>2400</v>
      </c>
      <c r="H334">
        <v>2400</v>
      </c>
      <c r="I334">
        <v>2400</v>
      </c>
      <c r="J334">
        <v>2400</v>
      </c>
      <c r="K334">
        <v>2400</v>
      </c>
      <c r="L334">
        <v>2400</v>
      </c>
      <c r="M334">
        <v>1200</v>
      </c>
      <c r="N334">
        <v>1200</v>
      </c>
      <c r="O334">
        <v>1200</v>
      </c>
      <c r="P334">
        <v>3700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Vivek Jadhav</cp:lastModifiedBy>
  <dcterms:created xsi:type="dcterms:W3CDTF">2024-08-03T15:20:12Z</dcterms:created>
  <dcterms:modified xsi:type="dcterms:W3CDTF">2024-09-07T21:13:11Z</dcterms:modified>
</cp:coreProperties>
</file>