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vekjadhav/Documents/github/oneplusPythonScripts/DataLoads/Output/PerformanceReport/"/>
    </mc:Choice>
  </mc:AlternateContent>
  <xr:revisionPtr revIDLastSave="0" documentId="13_ncr:1_{E2EEC373-38E3-E842-AC27-A4B09EA10998}" xr6:coauthVersionLast="47" xr6:coauthVersionMax="47" xr10:uidLastSave="{00000000-0000-0000-0000-000000000000}"/>
  <bookViews>
    <workbookView xWindow="0" yWindow="840" windowWidth="30240" windowHeight="17480" xr2:uid="{00000000-000D-0000-FFFF-FFFF00000000}"/>
  </bookViews>
  <sheets>
    <sheet name="Performance" sheetId="2" r:id="rId1"/>
    <sheet name="Details" sheetId="1" r:id="rId2"/>
  </sheets>
  <definedNames>
    <definedName name="_xlnm._FilterDatabase" localSheetId="1" hidden="1">Details!$A$1:$AL$333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F20" i="2"/>
  <c r="D1" i="2"/>
  <c r="J1" i="2" s="1"/>
  <c r="A3" i="1"/>
  <c r="A4" i="1"/>
  <c r="A5" i="1"/>
  <c r="A6" i="1"/>
  <c r="A7" i="1"/>
  <c r="C4" i="2" s="1"/>
  <c r="A8" i="1"/>
  <c r="C15" i="2" s="1"/>
  <c r="A9" i="1"/>
  <c r="A10" i="1"/>
  <c r="C10" i="2" s="1"/>
  <c r="A11" i="1"/>
  <c r="C19" i="2" s="1"/>
  <c r="A12" i="1"/>
  <c r="A13" i="1"/>
  <c r="C13" i="2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2" i="1"/>
  <c r="C5" i="2" s="1"/>
  <c r="C11" i="2" l="1"/>
  <c r="C8" i="2"/>
  <c r="C16" i="2"/>
  <c r="C17" i="2"/>
  <c r="C14" i="2"/>
  <c r="C9" i="2"/>
  <c r="C18" i="2"/>
  <c r="E18" i="2" s="1"/>
  <c r="G18" i="2" s="1"/>
  <c r="H18" i="2" s="1"/>
  <c r="C12" i="2"/>
  <c r="C6" i="2"/>
  <c r="E6" i="2" s="1"/>
  <c r="G6" i="2" s="1"/>
  <c r="H6" i="2" s="1"/>
  <c r="D4" i="2"/>
  <c r="I4" i="2" s="1"/>
  <c r="J12" i="2"/>
  <c r="J14" i="2"/>
  <c r="C7" i="2"/>
  <c r="J17" i="2"/>
  <c r="D10" i="2"/>
  <c r="I10" i="2" s="1"/>
  <c r="D9" i="2"/>
  <c r="I9" i="2" s="1"/>
  <c r="D6" i="2"/>
  <c r="I6" i="2" s="1"/>
  <c r="D16" i="2"/>
  <c r="I16" i="2" s="1"/>
  <c r="J13" i="2"/>
  <c r="D17" i="2"/>
  <c r="I17" i="2" s="1"/>
  <c r="J19" i="2"/>
  <c r="D8" i="2"/>
  <c r="I8" i="2" s="1"/>
  <c r="D7" i="2"/>
  <c r="I7" i="2" s="1"/>
  <c r="J11" i="2"/>
  <c r="D18" i="2"/>
  <c r="I18" i="2" s="1"/>
  <c r="J5" i="2"/>
  <c r="D5" i="2"/>
  <c r="J7" i="2"/>
  <c r="J4" i="2"/>
  <c r="D14" i="2"/>
  <c r="D11" i="2"/>
  <c r="J16" i="2"/>
  <c r="K16" i="2" s="1"/>
  <c r="M16" i="2" s="1"/>
  <c r="N16" i="2" s="1"/>
  <c r="D3" i="2"/>
  <c r="I3" i="2" s="1"/>
  <c r="J8" i="2"/>
  <c r="J6" i="2"/>
  <c r="J9" i="2"/>
  <c r="E10" i="2"/>
  <c r="G10" i="2" s="1"/>
  <c r="H10" i="2" s="1"/>
  <c r="D19" i="2"/>
  <c r="J15" i="2"/>
  <c r="J10" i="2"/>
  <c r="K10" i="2" s="1"/>
  <c r="M10" i="2" s="1"/>
  <c r="N10" i="2" s="1"/>
  <c r="J18" i="2"/>
  <c r="E8" i="2"/>
  <c r="G8" i="2" s="1"/>
  <c r="H8" i="2" s="1"/>
  <c r="D15" i="2"/>
  <c r="D13" i="2"/>
  <c r="D12" i="2"/>
  <c r="C3" i="2"/>
  <c r="J3" i="2"/>
  <c r="K4" i="2" l="1"/>
  <c r="M4" i="2" s="1"/>
  <c r="N4" i="2" s="1"/>
  <c r="K9" i="2"/>
  <c r="M9" i="2" s="1"/>
  <c r="N9" i="2" s="1"/>
  <c r="E9" i="2"/>
  <c r="G9" i="2" s="1"/>
  <c r="H9" i="2" s="1"/>
  <c r="K6" i="2"/>
  <c r="M6" i="2" s="1"/>
  <c r="N6" i="2" s="1"/>
  <c r="E16" i="2"/>
  <c r="G16" i="2" s="1"/>
  <c r="H16" i="2" s="1"/>
  <c r="E4" i="2"/>
  <c r="G4" i="2" s="1"/>
  <c r="H4" i="2" s="1"/>
  <c r="E17" i="2"/>
  <c r="G17" i="2" s="1"/>
  <c r="H17" i="2" s="1"/>
  <c r="K17" i="2"/>
  <c r="M17" i="2" s="1"/>
  <c r="N17" i="2" s="1"/>
  <c r="K5" i="2"/>
  <c r="M5" i="2" s="1"/>
  <c r="E19" i="2"/>
  <c r="G19" i="2" s="1"/>
  <c r="H19" i="2" s="1"/>
  <c r="I19" i="2"/>
  <c r="E7" i="2"/>
  <c r="G7" i="2" s="1"/>
  <c r="H7" i="2" s="1"/>
  <c r="E14" i="2"/>
  <c r="G14" i="2" s="1"/>
  <c r="H14" i="2" s="1"/>
  <c r="I14" i="2"/>
  <c r="E13" i="2"/>
  <c r="G13" i="2" s="1"/>
  <c r="H13" i="2" s="1"/>
  <c r="I13" i="2"/>
  <c r="E15" i="2"/>
  <c r="G15" i="2" s="1"/>
  <c r="H15" i="2" s="1"/>
  <c r="I15" i="2"/>
  <c r="E12" i="2"/>
  <c r="G12" i="2" s="1"/>
  <c r="H12" i="2" s="1"/>
  <c r="I12" i="2"/>
  <c r="E5" i="2"/>
  <c r="G5" i="2" s="1"/>
  <c r="H5" i="2" s="1"/>
  <c r="I5" i="2"/>
  <c r="N5" i="2" s="1"/>
  <c r="K18" i="2"/>
  <c r="M18" i="2" s="1"/>
  <c r="N18" i="2" s="1"/>
  <c r="E11" i="2"/>
  <c r="G11" i="2" s="1"/>
  <c r="H11" i="2" s="1"/>
  <c r="I11" i="2"/>
  <c r="K14" i="2"/>
  <c r="M14" i="2" s="1"/>
  <c r="N14" i="2" s="1"/>
  <c r="K11" i="2"/>
  <c r="M11" i="2" s="1"/>
  <c r="N11" i="2" s="1"/>
  <c r="K8" i="2"/>
  <c r="M8" i="2" s="1"/>
  <c r="N8" i="2" s="1"/>
  <c r="K7" i="2"/>
  <c r="M7" i="2" s="1"/>
  <c r="N7" i="2" s="1"/>
  <c r="K12" i="2"/>
  <c r="M12" i="2" s="1"/>
  <c r="K15" i="2"/>
  <c r="M15" i="2" s="1"/>
  <c r="K19" i="2"/>
  <c r="M19" i="2" s="1"/>
  <c r="J20" i="2"/>
  <c r="K3" i="2"/>
  <c r="M3" i="2" s="1"/>
  <c r="N3" i="2" s="1"/>
  <c r="K13" i="2"/>
  <c r="M13" i="2" s="1"/>
  <c r="D20" i="2"/>
  <c r="E3" i="2"/>
  <c r="G3" i="2" s="1"/>
  <c r="H3" i="2" s="1"/>
  <c r="C20" i="2"/>
  <c r="N19" i="2" l="1"/>
  <c r="I20" i="2"/>
  <c r="N13" i="2"/>
  <c r="N15" i="2"/>
  <c r="N12" i="2"/>
  <c r="K20" i="2"/>
  <c r="M20" i="2" s="1"/>
  <c r="N20" i="2" s="1"/>
  <c r="E20" i="2"/>
  <c r="G20" i="2" s="1"/>
  <c r="H20" i="2" s="1"/>
</calcChain>
</file>

<file path=xl/sharedStrings.xml><?xml version="1.0" encoding="utf-8"?>
<sst xmlns="http://schemas.openxmlformats.org/spreadsheetml/2006/main" count="731" uniqueCount="98">
  <si>
    <t>bank_account_key</t>
  </si>
  <si>
    <t>sequence_id</t>
  </si>
  <si>
    <t>category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</si>
  <si>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</si>
  <si>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</si>
  <si>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</si>
  <si>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</si>
  <si>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</si>
  <si>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</si>
  <si>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</si>
  <si>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</si>
  <si>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</si>
  <si>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</si>
  <si>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</si>
  <si>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</si>
  <si>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</si>
  <si>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</si>
  <si>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</si>
  <si>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</si>
  <si>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</si>
  <si>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</si>
  <si>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</si>
  <si>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</si>
  <si>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</si>
  <si>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</si>
  <si>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</si>
  <si>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</si>
  <si>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</si>
  <si>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</si>
  <si>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</si>
  <si>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</si>
  <si>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</si>
  <si>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</si>
  <si>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</si>
  <si>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</si>
  <si>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104Meadow</t>
  </si>
  <si>
    <t>Rent</t>
  </si>
  <si>
    <t>REVENUE</t>
  </si>
  <si>
    <t>Insurance</t>
  </si>
  <si>
    <t>Taxes</t>
  </si>
  <si>
    <t>Repair</t>
  </si>
  <si>
    <t>Management</t>
  </si>
  <si>
    <t>Professional Services</t>
  </si>
  <si>
    <t>EXPENSES</t>
  </si>
  <si>
    <t>NET INCOME</t>
  </si>
  <si>
    <t>Mortgage Payments</t>
  </si>
  <si>
    <t>Owner Draw</t>
  </si>
  <si>
    <t>Security Deposit</t>
  </si>
  <si>
    <t>CASHFLOW</t>
  </si>
  <si>
    <t>108Meadow</t>
  </si>
  <si>
    <t>Capex</t>
  </si>
  <si>
    <t>Transfers</t>
  </si>
  <si>
    <t>108Pagoda</t>
  </si>
  <si>
    <t>HOA</t>
  </si>
  <si>
    <t>1117Brewer</t>
  </si>
  <si>
    <t>114Sidney</t>
  </si>
  <si>
    <t>116Meadow</t>
  </si>
  <si>
    <t>Utilities</t>
  </si>
  <si>
    <t>116MeadowSavings</t>
  </si>
  <si>
    <t>Interest</t>
  </si>
  <si>
    <t>1316Rosemon</t>
  </si>
  <si>
    <t>1342Newton</t>
  </si>
  <si>
    <t>1905Morning</t>
  </si>
  <si>
    <t>2208Chase</t>
  </si>
  <si>
    <t>2224Heatherton</t>
  </si>
  <si>
    <t>2417Garden</t>
  </si>
  <si>
    <t>Cleaning</t>
  </si>
  <si>
    <t>Travel</t>
  </si>
  <si>
    <t>4909Jamesway</t>
  </si>
  <si>
    <t>4920Brianhill</t>
  </si>
  <si>
    <t>6401Basswood</t>
  </si>
  <si>
    <t>711Parks</t>
  </si>
  <si>
    <t>7417Canoga</t>
  </si>
  <si>
    <t>8604Wagon</t>
  </si>
  <si>
    <t>874Wintergreen</t>
  </si>
  <si>
    <t>Common</t>
  </si>
  <si>
    <t>MeadowSecurity</t>
  </si>
  <si>
    <t>Midway</t>
  </si>
  <si>
    <t>PagodaSecurity</t>
  </si>
  <si>
    <t>Partnership</t>
  </si>
  <si>
    <t>Allocation</t>
  </si>
  <si>
    <t>TrustAccount</t>
  </si>
  <si>
    <t>TrustChase</t>
  </si>
  <si>
    <t>KEY</t>
  </si>
  <si>
    <t>Total</t>
  </si>
  <si>
    <t>Property</t>
  </si>
  <si>
    <t>2023Cash</t>
  </si>
  <si>
    <t>2023OD</t>
  </si>
  <si>
    <t>2023Chng</t>
  </si>
  <si>
    <t>2023Perf</t>
  </si>
  <si>
    <t>2023Start</t>
  </si>
  <si>
    <t>2023End</t>
  </si>
  <si>
    <t>2024Start</t>
  </si>
  <si>
    <t>2024Jul</t>
  </si>
  <si>
    <t>2024Chng</t>
  </si>
  <si>
    <t>2024OD</t>
  </si>
  <si>
    <t>2024Cash</t>
  </si>
  <si>
    <t>2024Perf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</si>
</sst>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b/>
      <sz val="14"/>
      <color theme="0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auto="1"/>
      </right>
      <top/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auto="1"/>
      </bottom>
      <diagonal/>
    </border>
    <border>
      <left/>
      <right/>
      <top style="thin">
        <color theme="3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5" fontId="7" fillId="3" borderId="5" xfId="0" applyNumberFormat="1" applyFont="1" applyFill="1" applyBorder="1" applyAlignment="1">
      <alignment vertical="center"/>
    </xf>
    <xf numFmtId="9" fontId="8" fillId="3" borderId="6" xfId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9" fontId="1" fillId="0" borderId="9" xfId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9" fontId="1" fillId="0" borderId="12" xfId="1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9" fontId="1" fillId="0" borderId="15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0FBD-56C2-1E45-90D2-46DFD90A26F4}">
  <dimension ref="B1:N20"/>
  <sheetViews>
    <sheetView showGridLines="0" tabSelected="1" workbookViewId="0">
      <selection activeCell="Q13" sqref="Q13"/>
    </sheetView>
  </sheetViews>
  <sheetFormatPr baseColWidth="10" defaultRowHeight="15" x14ac:dyDescent="0.2"/>
  <cols>
    <col min="1" max="1" width="5.33203125" style="3" customWidth="1"/>
    <col min="2" max="2" width="17.6640625" style="3" bestFit="1" customWidth="1"/>
    <col min="3" max="3" width="11.33203125" style="3" bestFit="1" customWidth="1"/>
    <col min="4" max="4" width="10.33203125" style="3" bestFit="1" customWidth="1"/>
    <col min="5" max="5" width="10.83203125" style="3" bestFit="1" customWidth="1"/>
    <col min="6" max="6" width="10.6640625" style="3" bestFit="1" customWidth="1"/>
    <col min="7" max="7" width="10.5" style="3" bestFit="1" customWidth="1"/>
    <col min="8" max="8" width="10.1640625" style="3" bestFit="1" customWidth="1"/>
    <col min="9" max="9" width="11.33203125" style="3" bestFit="1" customWidth="1"/>
    <col min="10" max="10" width="10" style="3" bestFit="1" customWidth="1"/>
    <col min="11" max="11" width="10.83203125" style="3" bestFit="1" customWidth="1"/>
    <col min="12" max="12" width="9.5" style="3" bestFit="1" customWidth="1"/>
    <col min="13" max="13" width="10.5" style="3" bestFit="1" customWidth="1"/>
    <col min="14" max="14" width="9.6640625" style="3" bestFit="1" customWidth="1"/>
    <col min="15" max="16384" width="10.83203125" style="3"/>
  </cols>
  <sheetData>
    <row r="1" spans="2:14" x14ac:dyDescent="0.2">
      <c r="B1" s="4">
        <v>21</v>
      </c>
      <c r="C1" s="4">
        <v>16</v>
      </c>
      <c r="D1" s="4">
        <f>C1+12</f>
        <v>28</v>
      </c>
      <c r="E1" s="4"/>
      <c r="F1" s="4"/>
      <c r="G1" s="4"/>
      <c r="H1" s="4"/>
      <c r="I1" s="4"/>
      <c r="J1" s="4">
        <f>D1+7</f>
        <v>35</v>
      </c>
      <c r="K1" s="4"/>
      <c r="L1" s="4"/>
      <c r="M1" s="4"/>
    </row>
    <row r="2" spans="2:14" ht="26" customHeight="1" x14ac:dyDescent="0.2">
      <c r="B2" s="5" t="s">
        <v>85</v>
      </c>
      <c r="C2" s="6" t="s">
        <v>90</v>
      </c>
      <c r="D2" s="6" t="s">
        <v>91</v>
      </c>
      <c r="E2" s="6" t="s">
        <v>88</v>
      </c>
      <c r="F2" s="6" t="s">
        <v>87</v>
      </c>
      <c r="G2" s="6" t="s">
        <v>86</v>
      </c>
      <c r="H2" s="6" t="s">
        <v>89</v>
      </c>
      <c r="I2" s="6" t="s">
        <v>92</v>
      </c>
      <c r="J2" s="6" t="s">
        <v>93</v>
      </c>
      <c r="K2" s="6" t="s">
        <v>94</v>
      </c>
      <c r="L2" s="6" t="s">
        <v>95</v>
      </c>
      <c r="M2" s="6" t="s">
        <v>96</v>
      </c>
      <c r="N2" s="7" t="s">
        <v>97</v>
      </c>
    </row>
    <row r="3" spans="2:14" ht="30" customHeight="1" x14ac:dyDescent="0.2">
      <c r="B3" s="12" t="s">
        <v>35</v>
      </c>
      <c r="C3" s="13">
        <f>VLOOKUP($B3&amp;"-"&amp;$B$1,Details!$A:$AQ,C$1,0)</f>
        <v>721.3</v>
      </c>
      <c r="D3" s="13">
        <f>VLOOKUP($B3&amp;"-"&amp;$B$1,Details!$A:$AQ,D$1,0)</f>
        <v>1130.5899999999999</v>
      </c>
      <c r="E3" s="13">
        <f>D3-C3</f>
        <v>409.28999999999996</v>
      </c>
      <c r="F3" s="13">
        <v>0</v>
      </c>
      <c r="G3" s="13">
        <f>E3-F3</f>
        <v>409.28999999999996</v>
      </c>
      <c r="H3" s="14">
        <f>G3/C3</f>
        <v>0.56743380008318312</v>
      </c>
      <c r="I3" s="13">
        <f>D3</f>
        <v>1130.5899999999999</v>
      </c>
      <c r="J3" s="13">
        <f>VLOOKUP($B3&amp;"-"&amp;$B$1,Details!$A:$AQ,J$1,0)</f>
        <v>8094.19</v>
      </c>
      <c r="K3" s="13">
        <f>J3-D3</f>
        <v>6963.5999999999995</v>
      </c>
      <c r="L3" s="13">
        <v>0</v>
      </c>
      <c r="M3" s="13">
        <f>K3-L3</f>
        <v>6963.5999999999995</v>
      </c>
      <c r="N3" s="15">
        <f>M3/I3</f>
        <v>6.1592619782591393</v>
      </c>
    </row>
    <row r="4" spans="2:14" ht="30" customHeight="1" x14ac:dyDescent="0.2">
      <c r="B4" s="16" t="s">
        <v>60</v>
      </c>
      <c r="C4" s="17">
        <f>VLOOKUP($B4&amp;"-"&amp;$B$1,Details!$A:$AQ,C$1,0)</f>
        <v>2267.34</v>
      </c>
      <c r="D4" s="17">
        <f>VLOOKUP($B4&amp;"-"&amp;$B$1,Details!$A:$AQ,D$1,0)</f>
        <v>2284.9899999999998</v>
      </c>
      <c r="E4" s="17">
        <f>D4-C4</f>
        <v>17.649999999999636</v>
      </c>
      <c r="F4" s="17">
        <v>-20000</v>
      </c>
      <c r="G4" s="17">
        <f>E4-F4</f>
        <v>20017.650000000001</v>
      </c>
      <c r="H4" s="18">
        <f>G4/C4</f>
        <v>8.8286935351557325</v>
      </c>
      <c r="I4" s="17">
        <f>D4</f>
        <v>2284.9899999999998</v>
      </c>
      <c r="J4" s="17">
        <f>VLOOKUP($B4&amp;"-"&amp;$B$1,Details!$A:$AQ,J$1,0)</f>
        <v>16330.99</v>
      </c>
      <c r="K4" s="17">
        <f>J4-D4</f>
        <v>14046</v>
      </c>
      <c r="L4" s="17">
        <v>0</v>
      </c>
      <c r="M4" s="17">
        <f>K4-L4</f>
        <v>14046</v>
      </c>
      <c r="N4" s="19">
        <f>M4/I4</f>
        <v>6.1470728537105197</v>
      </c>
    </row>
    <row r="5" spans="2:14" ht="30" customHeight="1" x14ac:dyDescent="0.2">
      <c r="B5" s="16" t="s">
        <v>65</v>
      </c>
      <c r="C5" s="17">
        <f>VLOOKUP($B5&amp;"-"&amp;$B$1,Details!$A:$AQ,C$1,0)</f>
        <v>2882.17</v>
      </c>
      <c r="D5" s="17">
        <f>VLOOKUP($B5&amp;"-"&amp;$B$1,Details!$A:$AQ,D$1,0)</f>
        <v>1665.5</v>
      </c>
      <c r="E5" s="17">
        <f>D5-C5</f>
        <v>-1216.67</v>
      </c>
      <c r="F5" s="17">
        <v>-4000</v>
      </c>
      <c r="G5" s="17">
        <f>E5-F5</f>
        <v>2783.33</v>
      </c>
      <c r="H5" s="18">
        <f>G5/C5</f>
        <v>0.96570639483444765</v>
      </c>
      <c r="I5" s="17">
        <f>D5</f>
        <v>1665.5</v>
      </c>
      <c r="J5" s="17">
        <f>VLOOKUP($B5&amp;"-"&amp;$B$1,Details!$A:$AQ,J$1,0)</f>
        <v>10367.120000000001</v>
      </c>
      <c r="K5" s="17">
        <f>J5-D5</f>
        <v>8701.6200000000008</v>
      </c>
      <c r="L5" s="17">
        <v>0</v>
      </c>
      <c r="M5" s="17">
        <f>K5-L5</f>
        <v>8701.6200000000008</v>
      </c>
      <c r="N5" s="19">
        <f>M5/I5</f>
        <v>5.2246292404683281</v>
      </c>
    </row>
    <row r="6" spans="2:14" ht="30" customHeight="1" x14ac:dyDescent="0.2">
      <c r="B6" s="16" t="s">
        <v>49</v>
      </c>
      <c r="C6" s="17">
        <f>VLOOKUP($B6&amp;"-"&amp;$B$1,Details!$A:$AQ,C$1,0)</f>
        <v>1683.71</v>
      </c>
      <c r="D6" s="17">
        <f>VLOOKUP($B6&amp;"-"&amp;$B$1,Details!$A:$AQ,D$1,0)</f>
        <v>1210.81</v>
      </c>
      <c r="E6" s="17">
        <f>D6-C6</f>
        <v>-472.90000000000009</v>
      </c>
      <c r="F6" s="20">
        <v>7000</v>
      </c>
      <c r="G6" s="17">
        <f>E6-F6</f>
        <v>-7472.9</v>
      </c>
      <c r="H6" s="18">
        <f>G6/C6</f>
        <v>-4.4383533981505128</v>
      </c>
      <c r="I6" s="17">
        <f>D6</f>
        <v>1210.81</v>
      </c>
      <c r="J6" s="17">
        <f>VLOOKUP($B6&amp;"-"&amp;$B$1,Details!$A:$AQ,J$1,0)</f>
        <v>6393.3</v>
      </c>
      <c r="K6" s="17">
        <f>J6-D6</f>
        <v>5182.49</v>
      </c>
      <c r="L6" s="17">
        <v>0</v>
      </c>
      <c r="M6" s="17">
        <f>K6-L6</f>
        <v>5182.49</v>
      </c>
      <c r="N6" s="19">
        <f>M6/I6</f>
        <v>4.2801843394091561</v>
      </c>
    </row>
    <row r="7" spans="2:14" ht="30" customHeight="1" x14ac:dyDescent="0.2">
      <c r="B7" s="16" t="s">
        <v>61</v>
      </c>
      <c r="C7" s="17">
        <f>VLOOKUP($B7&amp;"-"&amp;$B$1,Details!$A:$AQ,C$1,0)</f>
        <v>2015.56</v>
      </c>
      <c r="D7" s="17">
        <f>VLOOKUP($B7&amp;"-"&amp;$B$1,Details!$A:$AQ,D$1,0)</f>
        <v>2270.31</v>
      </c>
      <c r="E7" s="17">
        <f>D7-C7</f>
        <v>254.75</v>
      </c>
      <c r="F7" s="17">
        <v>-5000</v>
      </c>
      <c r="G7" s="17">
        <f>E7-F7</f>
        <v>5254.75</v>
      </c>
      <c r="H7" s="18">
        <f>G7/C7</f>
        <v>2.6070918255968567</v>
      </c>
      <c r="I7" s="17">
        <f>D7</f>
        <v>2270.31</v>
      </c>
      <c r="J7" s="17">
        <f>VLOOKUP($B7&amp;"-"&amp;$B$1,Details!$A:$AQ,J$1,0)</f>
        <v>10918.32</v>
      </c>
      <c r="K7" s="17">
        <f>J7-D7</f>
        <v>8648.01</v>
      </c>
      <c r="L7" s="17">
        <v>0</v>
      </c>
      <c r="M7" s="17">
        <f>K7-L7</f>
        <v>8648.01</v>
      </c>
      <c r="N7" s="19">
        <f>M7/I7</f>
        <v>3.8091758394228101</v>
      </c>
    </row>
    <row r="8" spans="2:14" ht="30" customHeight="1" x14ac:dyDescent="0.2">
      <c r="B8" s="16" t="s">
        <v>52</v>
      </c>
      <c r="C8" s="17">
        <f>VLOOKUP($B8&amp;"-"&amp;$B$1,Details!$A:$AQ,C$1,0)</f>
        <v>1490.6</v>
      </c>
      <c r="D8" s="17">
        <f>VLOOKUP($B8&amp;"-"&amp;$B$1,Details!$A:$AQ,D$1,0)</f>
        <v>1680.83</v>
      </c>
      <c r="E8" s="17">
        <f>D8-C8</f>
        <v>190.23000000000002</v>
      </c>
      <c r="F8" s="17">
        <v>-4000</v>
      </c>
      <c r="G8" s="17">
        <f>E8-F8</f>
        <v>4190.2299999999996</v>
      </c>
      <c r="H8" s="18">
        <f>G8/C8</f>
        <v>2.8111029115792299</v>
      </c>
      <c r="I8" s="17">
        <f>D8</f>
        <v>1680.83</v>
      </c>
      <c r="J8" s="17">
        <f>VLOOKUP($B8&amp;"-"&amp;$B$1,Details!$A:$AQ,J$1,0)</f>
        <v>7571.9</v>
      </c>
      <c r="K8" s="17">
        <f>J8-D8</f>
        <v>5891.07</v>
      </c>
      <c r="L8" s="17">
        <v>0</v>
      </c>
      <c r="M8" s="17">
        <f>K8-L8</f>
        <v>5891.07</v>
      </c>
      <c r="N8" s="19">
        <f>M8/I8</f>
        <v>3.5048577191030623</v>
      </c>
    </row>
    <row r="9" spans="2:14" ht="30" customHeight="1" x14ac:dyDescent="0.2">
      <c r="B9" s="16" t="s">
        <v>73</v>
      </c>
      <c r="C9" s="17">
        <f>VLOOKUP($B9&amp;"-"&amp;$B$1,Details!$A:$AQ,C$1,0)</f>
        <v>2222.9299999999998</v>
      </c>
      <c r="D9" s="17">
        <f>VLOOKUP($B9&amp;"-"&amp;$B$1,Details!$A:$AQ,D$1,0)</f>
        <v>2517.48</v>
      </c>
      <c r="E9" s="17">
        <f>D9-C9</f>
        <v>294.55000000000018</v>
      </c>
      <c r="F9" s="17">
        <v>0</v>
      </c>
      <c r="G9" s="17">
        <f>E9-F9</f>
        <v>294.55000000000018</v>
      </c>
      <c r="H9" s="18">
        <f>G9/C9</f>
        <v>0.13250529706288555</v>
      </c>
      <c r="I9" s="17">
        <f>D9</f>
        <v>2517.48</v>
      </c>
      <c r="J9" s="17">
        <f>VLOOKUP($B9&amp;"-"&amp;$B$1,Details!$A:$AQ,J$1,0)</f>
        <v>10820.7</v>
      </c>
      <c r="K9" s="17">
        <f>J9-D9</f>
        <v>8303.2200000000012</v>
      </c>
      <c r="L9" s="17">
        <v>0</v>
      </c>
      <c r="M9" s="17">
        <f>K9-L9</f>
        <v>8303.2200000000012</v>
      </c>
      <c r="N9" s="19">
        <f>M9/I9</f>
        <v>3.2982267982267985</v>
      </c>
    </row>
    <row r="10" spans="2:14" ht="30" customHeight="1" x14ac:dyDescent="0.2">
      <c r="B10" s="16" t="s">
        <v>56</v>
      </c>
      <c r="C10" s="17">
        <f>VLOOKUP($B10&amp;"-"&amp;$B$1,Details!$A:$AQ,C$1,0)</f>
        <v>1217.67</v>
      </c>
      <c r="D10" s="17">
        <f>VLOOKUP($B10&amp;"-"&amp;$B$1,Details!$A:$AQ,D$1,0)</f>
        <v>2143.08</v>
      </c>
      <c r="E10" s="17">
        <f>D10-C10</f>
        <v>925.40999999999985</v>
      </c>
      <c r="F10" s="17">
        <v>0</v>
      </c>
      <c r="G10" s="17">
        <f>E10-F10</f>
        <v>925.40999999999985</v>
      </c>
      <c r="H10" s="18">
        <f>G10/C10</f>
        <v>0.75998423218113265</v>
      </c>
      <c r="I10" s="17">
        <f>D10</f>
        <v>2143.08</v>
      </c>
      <c r="J10" s="17">
        <f>VLOOKUP($B10&amp;"-"&amp;$B$1,Details!$A:$AQ,J$1,0)</f>
        <v>8099.94</v>
      </c>
      <c r="K10" s="17">
        <f>J10-D10</f>
        <v>5956.86</v>
      </c>
      <c r="L10" s="17">
        <v>0</v>
      </c>
      <c r="M10" s="17">
        <f>K10-L10</f>
        <v>5956.86</v>
      </c>
      <c r="N10" s="19">
        <f>M10/I10</f>
        <v>2.7795789237919255</v>
      </c>
    </row>
    <row r="11" spans="2:14" ht="30" customHeight="1" x14ac:dyDescent="0.2">
      <c r="B11" s="16" t="s">
        <v>68</v>
      </c>
      <c r="C11" s="17">
        <f>VLOOKUP($B11&amp;"-"&amp;$B$1,Details!$A:$AQ,C$1,0)</f>
        <v>4416.97</v>
      </c>
      <c r="D11" s="17">
        <f>VLOOKUP($B11&amp;"-"&amp;$B$1,Details!$A:$AQ,D$1,0)</f>
        <v>5433.5</v>
      </c>
      <c r="E11" s="17">
        <f>D11-C11</f>
        <v>1016.5299999999997</v>
      </c>
      <c r="F11" s="17">
        <v>0</v>
      </c>
      <c r="G11" s="17">
        <f>E11-F11</f>
        <v>1016.5299999999997</v>
      </c>
      <c r="H11" s="18">
        <f>G11/C11</f>
        <v>0.23014192987500473</v>
      </c>
      <c r="I11" s="17">
        <f>D11</f>
        <v>5433.5</v>
      </c>
      <c r="J11" s="17">
        <f>VLOOKUP($B11&amp;"-"&amp;$B$1,Details!$A:$AQ,J$1,0)</f>
        <v>18247.240000000002</v>
      </c>
      <c r="K11" s="17">
        <f>J11-D11</f>
        <v>12813.740000000002</v>
      </c>
      <c r="L11" s="17">
        <v>0</v>
      </c>
      <c r="M11" s="17">
        <f>K11-L11</f>
        <v>12813.740000000002</v>
      </c>
      <c r="N11" s="19">
        <f>M11/I11</f>
        <v>2.3582847151927857</v>
      </c>
    </row>
    <row r="12" spans="2:14" ht="30" customHeight="1" x14ac:dyDescent="0.2">
      <c r="B12" s="16" t="s">
        <v>77</v>
      </c>
      <c r="C12" s="17">
        <f>VLOOKUP($B12&amp;"-"&amp;$B$1,Details!$A:$AQ,C$1,0)</f>
        <v>47271.839999999997</v>
      </c>
      <c r="D12" s="17">
        <f>VLOOKUP($B12&amp;"-"&amp;$B$1,Details!$A:$AQ,D$1,0)</f>
        <v>49220.37</v>
      </c>
      <c r="E12" s="17">
        <f>D12-C12</f>
        <v>1948.5300000000061</v>
      </c>
      <c r="F12" s="17">
        <v>-50000</v>
      </c>
      <c r="G12" s="17">
        <f>E12-F12</f>
        <v>51948.530000000006</v>
      </c>
      <c r="H12" s="18">
        <f>G12/C12</f>
        <v>1.098931837643722</v>
      </c>
      <c r="I12" s="17">
        <f>D12</f>
        <v>49220.37</v>
      </c>
      <c r="J12" s="17">
        <f>VLOOKUP($B12&amp;"-"&amp;$B$1,Details!$A:$AQ,J$1,0)</f>
        <v>45744.800000000003</v>
      </c>
      <c r="K12" s="17">
        <f>J12-D12</f>
        <v>-3475.5699999999997</v>
      </c>
      <c r="L12" s="17">
        <v>-60000</v>
      </c>
      <c r="M12" s="17">
        <f>K12-L12</f>
        <v>56524.43</v>
      </c>
      <c r="N12" s="19">
        <f>M12/I12</f>
        <v>1.1483950648887848</v>
      </c>
    </row>
    <row r="13" spans="2:14" ht="30" customHeight="1" x14ac:dyDescent="0.2">
      <c r="B13" s="16" t="s">
        <v>69</v>
      </c>
      <c r="C13" s="17">
        <f>VLOOKUP($B13&amp;"-"&amp;$B$1,Details!$A:$AQ,C$1,0)</f>
        <v>8206.74</v>
      </c>
      <c r="D13" s="17">
        <f>VLOOKUP($B13&amp;"-"&amp;$B$1,Details!$A:$AQ,D$1,0)</f>
        <v>6141.69</v>
      </c>
      <c r="E13" s="17">
        <f>D13-C13</f>
        <v>-2065.0500000000002</v>
      </c>
      <c r="F13" s="17">
        <v>0</v>
      </c>
      <c r="G13" s="17">
        <f>E13-F13</f>
        <v>-2065.0500000000002</v>
      </c>
      <c r="H13" s="18">
        <f>G13/C13</f>
        <v>-0.25162853946877811</v>
      </c>
      <c r="I13" s="17">
        <f>D13</f>
        <v>6141.69</v>
      </c>
      <c r="J13" s="17">
        <f>VLOOKUP($B13&amp;"-"&amp;$B$1,Details!$A:$AQ,J$1,0)</f>
        <v>11635.79</v>
      </c>
      <c r="K13" s="17">
        <f>J13-D13</f>
        <v>5494.1000000000013</v>
      </c>
      <c r="L13" s="17">
        <v>0</v>
      </c>
      <c r="M13" s="17">
        <f>K13-L13</f>
        <v>5494.1000000000013</v>
      </c>
      <c r="N13" s="19">
        <f>M13/I13</f>
        <v>0.89455833817727726</v>
      </c>
    </row>
    <row r="14" spans="2:14" ht="30" customHeight="1" x14ac:dyDescent="0.2">
      <c r="B14" s="16" t="s">
        <v>55</v>
      </c>
      <c r="C14" s="17">
        <f>VLOOKUP($B14&amp;"-"&amp;$B$1,Details!$A:$AQ,C$1,0)</f>
        <v>3345.48</v>
      </c>
      <c r="D14" s="17">
        <f>VLOOKUP($B14&amp;"-"&amp;$B$1,Details!$A:$AQ,D$1,0)</f>
        <v>3910.05</v>
      </c>
      <c r="E14" s="17">
        <f>D14-C14</f>
        <v>564.57000000000016</v>
      </c>
      <c r="F14" s="17">
        <v>0</v>
      </c>
      <c r="G14" s="17">
        <f>E14-F14</f>
        <v>564.57000000000016</v>
      </c>
      <c r="H14" s="18">
        <f>G14/C14</f>
        <v>0.16875605294307547</v>
      </c>
      <c r="I14" s="17">
        <f>D14</f>
        <v>3910.05</v>
      </c>
      <c r="J14" s="17">
        <f>VLOOKUP($B14&amp;"-"&amp;$B$1,Details!$A:$AQ,J$1,0)</f>
        <v>7150.59</v>
      </c>
      <c r="K14" s="17">
        <f>J14-D14</f>
        <v>3240.54</v>
      </c>
      <c r="L14" s="17">
        <v>0</v>
      </c>
      <c r="M14" s="17">
        <f>K14-L14</f>
        <v>3240.54</v>
      </c>
      <c r="N14" s="19">
        <f>M14/I14</f>
        <v>0.82877201058809979</v>
      </c>
    </row>
    <row r="15" spans="2:14" ht="30" customHeight="1" x14ac:dyDescent="0.2">
      <c r="B15" s="16" t="s">
        <v>58</v>
      </c>
      <c r="C15" s="17">
        <f>VLOOKUP($B15&amp;"-"&amp;$B$1,Details!$A:$AQ,C$1,0)</f>
        <v>3255.23</v>
      </c>
      <c r="D15" s="17">
        <f>VLOOKUP($B15&amp;"-"&amp;$B$1,Details!$A:$AQ,D$1,0)</f>
        <v>1911.29</v>
      </c>
      <c r="E15" s="17">
        <f>D15-C15</f>
        <v>-1343.94</v>
      </c>
      <c r="F15" s="17">
        <v>-3000</v>
      </c>
      <c r="G15" s="17">
        <f>E15-F15</f>
        <v>1656.06</v>
      </c>
      <c r="H15" s="18">
        <f>G15/C15</f>
        <v>0.50873824583823568</v>
      </c>
      <c r="I15" s="17">
        <f>D15</f>
        <v>1911.29</v>
      </c>
      <c r="J15" s="17">
        <f>VLOOKUP($B15&amp;"-"&amp;$B$1,Details!$A:$AQ,J$1,0)</f>
        <v>2961.47</v>
      </c>
      <c r="K15" s="17">
        <f>J15-D15</f>
        <v>1050.1799999999998</v>
      </c>
      <c r="L15" s="17">
        <v>0</v>
      </c>
      <c r="M15" s="17">
        <f>K15-L15</f>
        <v>1050.1799999999998</v>
      </c>
      <c r="N15" s="19">
        <f>M15/I15</f>
        <v>0.54946135855887901</v>
      </c>
    </row>
    <row r="16" spans="2:14" ht="30" customHeight="1" x14ac:dyDescent="0.2">
      <c r="B16" s="16" t="s">
        <v>54</v>
      </c>
      <c r="C16" s="17">
        <f>VLOOKUP($B16&amp;"-"&amp;$B$1,Details!$A:$AQ,C$1,0)</f>
        <v>1389.36</v>
      </c>
      <c r="D16" s="17">
        <f>VLOOKUP($B16&amp;"-"&amp;$B$1,Details!$A:$AQ,D$1,0)</f>
        <v>1960.9</v>
      </c>
      <c r="E16" s="17">
        <f>D16-C16</f>
        <v>571.54000000000019</v>
      </c>
      <c r="F16" s="17">
        <v>0</v>
      </c>
      <c r="G16" s="17">
        <f>E16-F16</f>
        <v>571.54000000000019</v>
      </c>
      <c r="H16" s="18">
        <f>G16/C16</f>
        <v>0.41136926354580544</v>
      </c>
      <c r="I16" s="17">
        <f>D16</f>
        <v>1960.9</v>
      </c>
      <c r="J16" s="17">
        <f>VLOOKUP($B16&amp;"-"&amp;$B$1,Details!$A:$AQ,J$1,0)</f>
        <v>7231.18</v>
      </c>
      <c r="K16" s="17">
        <f>J16-D16</f>
        <v>5270.2800000000007</v>
      </c>
      <c r="L16" s="20">
        <v>5000</v>
      </c>
      <c r="M16" s="17">
        <f>K16-L16</f>
        <v>270.28000000000065</v>
      </c>
      <c r="N16" s="19">
        <f>M16/I16</f>
        <v>0.13783466775460282</v>
      </c>
    </row>
    <row r="17" spans="2:14" ht="30" customHeight="1" x14ac:dyDescent="0.2">
      <c r="B17" s="16" t="s">
        <v>71</v>
      </c>
      <c r="C17" s="17">
        <f>VLOOKUP($B17&amp;"-"&amp;$B$1,Details!$A:$AQ,C$1,0)</f>
        <v>1130.27</v>
      </c>
      <c r="D17" s="17">
        <f>VLOOKUP($B17&amp;"-"&amp;$B$1,Details!$A:$AQ,D$1,0)</f>
        <v>2451.61</v>
      </c>
      <c r="E17" s="17">
        <f>D17-C17</f>
        <v>1321.3400000000001</v>
      </c>
      <c r="F17" s="17">
        <v>-4500</v>
      </c>
      <c r="G17" s="17">
        <f>E17-F17</f>
        <v>5821.34</v>
      </c>
      <c r="H17" s="18">
        <f>G17/C17</f>
        <v>5.1503976925867274</v>
      </c>
      <c r="I17" s="17">
        <f>D17</f>
        <v>2451.61</v>
      </c>
      <c r="J17" s="17">
        <f>VLOOKUP($B17&amp;"-"&amp;$B$1,Details!$A:$AQ,J$1,0)</f>
        <v>1617.96</v>
      </c>
      <c r="K17" s="17">
        <f>J17-D17</f>
        <v>-833.65000000000009</v>
      </c>
      <c r="L17" s="17">
        <v>0</v>
      </c>
      <c r="M17" s="17">
        <f>K17-L17</f>
        <v>-833.65000000000009</v>
      </c>
      <c r="N17" s="19">
        <f>M17/I17</f>
        <v>-0.34004185004955928</v>
      </c>
    </row>
    <row r="18" spans="2:14" ht="30" customHeight="1" x14ac:dyDescent="0.2">
      <c r="B18" s="16" t="s">
        <v>74</v>
      </c>
      <c r="C18" s="17">
        <f>VLOOKUP($B18&amp;"-"&amp;$B$1,Details!$A:$AQ,C$1,0)</f>
        <v>1360.8</v>
      </c>
      <c r="D18" s="17">
        <f>VLOOKUP($B18&amp;"-"&amp;$B$1,Details!$A:$AQ,D$1,0)</f>
        <v>1455.1</v>
      </c>
      <c r="E18" s="17">
        <f>D18-C18</f>
        <v>94.299999999999955</v>
      </c>
      <c r="F18" s="17">
        <v>-4000</v>
      </c>
      <c r="G18" s="17">
        <f>E18-F18</f>
        <v>4094.3</v>
      </c>
      <c r="H18" s="18">
        <f>G18/C18</f>
        <v>3.0087448559670786</v>
      </c>
      <c r="I18" s="17">
        <f>D18</f>
        <v>1455.1</v>
      </c>
      <c r="J18" s="17">
        <f>VLOOKUP($B18&amp;"-"&amp;$B$1,Details!$A:$AQ,J$1,0)</f>
        <v>10600.16</v>
      </c>
      <c r="K18" s="17">
        <f>J18-D18</f>
        <v>9145.06</v>
      </c>
      <c r="L18" s="20">
        <v>11000</v>
      </c>
      <c r="M18" s="17">
        <f>K18-L18</f>
        <v>-1854.9400000000005</v>
      </c>
      <c r="N18" s="19">
        <f>M18/I18</f>
        <v>-1.2747852381279641</v>
      </c>
    </row>
    <row r="19" spans="2:14" ht="30" customHeight="1" x14ac:dyDescent="0.2">
      <c r="B19" s="21" t="s">
        <v>70</v>
      </c>
      <c r="C19" s="22">
        <f>VLOOKUP($B19&amp;"-"&amp;$B$1,Details!$A:$AQ,C$1,0)</f>
        <v>4497.01</v>
      </c>
      <c r="D19" s="22">
        <f>VLOOKUP($B19&amp;"-"&amp;$B$1,Details!$A:$AQ,D$1,0)</f>
        <v>3380.77</v>
      </c>
      <c r="E19" s="22">
        <f>D19-C19</f>
        <v>-1116.2400000000002</v>
      </c>
      <c r="F19" s="22">
        <v>-15000</v>
      </c>
      <c r="G19" s="22">
        <f>E19-F19</f>
        <v>13883.76</v>
      </c>
      <c r="H19" s="23">
        <f>G19/C19</f>
        <v>3.0873313601704244</v>
      </c>
      <c r="I19" s="22">
        <f>D19</f>
        <v>3380.77</v>
      </c>
      <c r="J19" s="22">
        <f>VLOOKUP($B19&amp;"-"&amp;$B$1,Details!$A:$AQ,J$1,0)</f>
        <v>8123.29</v>
      </c>
      <c r="K19" s="22">
        <f>J19-D19</f>
        <v>4742.5200000000004</v>
      </c>
      <c r="L19" s="24">
        <v>12000</v>
      </c>
      <c r="M19" s="22">
        <f>K19-L19</f>
        <v>-7257.48</v>
      </c>
      <c r="N19" s="25">
        <f>M19/I19</f>
        <v>-2.1466943921059403</v>
      </c>
    </row>
    <row r="20" spans="2:14" ht="25" customHeight="1" x14ac:dyDescent="0.2">
      <c r="B20" s="8" t="s">
        <v>84</v>
      </c>
      <c r="C20" s="9">
        <f>SUM(C3:C19)</f>
        <v>89374.98</v>
      </c>
      <c r="D20" s="9">
        <f>SUM(D3:D19)</f>
        <v>90768.87</v>
      </c>
      <c r="E20" s="9">
        <f t="shared" ref="E4:E20" si="0">D20-C20</f>
        <v>1393.8899999999994</v>
      </c>
      <c r="F20" s="9">
        <f>SUM(F3:F19)</f>
        <v>-102500</v>
      </c>
      <c r="G20" s="9">
        <f t="shared" ref="G4:G20" si="1">E20-F20</f>
        <v>103893.89</v>
      </c>
      <c r="H20" s="10">
        <f t="shared" ref="H4:H20" si="2">G20/C20</f>
        <v>1.1624493790096513</v>
      </c>
      <c r="I20" s="9">
        <f>SUM(I3:I19)</f>
        <v>90768.87</v>
      </c>
      <c r="J20" s="9">
        <f>SUM(J3:J19)</f>
        <v>191908.94</v>
      </c>
      <c r="K20" s="9">
        <f t="shared" ref="K4:K20" si="3">J20-D20</f>
        <v>101140.07</v>
      </c>
      <c r="L20" s="9">
        <f>SUM(L3:L19)</f>
        <v>-32000</v>
      </c>
      <c r="M20" s="9">
        <f t="shared" ref="M4:M20" si="4">K20-L20</f>
        <v>133140.07</v>
      </c>
      <c r="N20" s="11">
        <f>M20/I20</f>
        <v>1.4668032112771705</v>
      </c>
    </row>
  </sheetData>
  <sortState xmlns:xlrd2="http://schemas.microsoft.com/office/spreadsheetml/2017/richdata2" ref="B3:N19">
    <sortCondition descending="1" ref="N3:N19"/>
  </sortState>
  <conditionalFormatting sqref="H3:H20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N3:N2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3"/>
  <sheetViews>
    <sheetView workbookViewId="0">
      <pane xSplit="4" ySplit="13" topLeftCell="E14" activePane="bottomRight" state="frozen"/>
      <selection pane="topRight" activeCell="D1" sqref="D1"/>
      <selection pane="bottomLeft" activeCell="A14" sqref="A14"/>
      <selection pane="bottomRight" activeCell="E3" sqref="E3"/>
    </sheetView>
  </sheetViews>
  <sheetFormatPr baseColWidth="10" defaultColWidth="8.83203125" defaultRowHeight="15" x14ac:dyDescent="0.2"/>
  <cols>
    <col min="1" max="1" width="18.83203125" bestFit="1" customWidth="1"/>
    <col min="2" max="2" width="16.33203125" bestFit="1" customWidth="1"/>
    <col min="3" max="3" width="11" bestFit="1" customWidth="1"/>
    <col min="4" max="4" width="16.83203125" bestFit="1" customWidth="1"/>
    <col min="5" max="9" width="9" bestFit="1" customWidth="1"/>
    <col min="10" max="10" width="9.1640625" bestFit="1" customWidth="1"/>
    <col min="11" max="15" width="9" bestFit="1" customWidth="1"/>
    <col min="16" max="16" width="12.6640625" bestFit="1" customWidth="1"/>
    <col min="17" max="27" width="9" bestFit="1" customWidth="1"/>
    <col min="28" max="28" width="12.6640625" bestFit="1" customWidth="1"/>
    <col min="29" max="32" width="9" bestFit="1" customWidth="1"/>
    <col min="33" max="33" width="9.1640625" bestFit="1" customWidth="1"/>
    <col min="34" max="34" width="9" bestFit="1" customWidth="1"/>
    <col min="35" max="35" width="13.33203125" customWidth="1"/>
    <col min="36" max="36" width="9" bestFit="1" customWidth="1"/>
  </cols>
  <sheetData>
    <row r="1" spans="1:36" x14ac:dyDescent="0.2">
      <c r="A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t="str">
        <f>B2&amp;"-"&amp;C2</f>
        <v>104Meadow-1</v>
      </c>
      <c r="B2" t="s">
        <v>35</v>
      </c>
      <c r="C2">
        <v>1</v>
      </c>
      <c r="D2" t="s">
        <v>36</v>
      </c>
      <c r="E2" s="2">
        <v>1699</v>
      </c>
      <c r="F2" s="2">
        <v>1970</v>
      </c>
      <c r="G2" s="2">
        <v>1720</v>
      </c>
      <c r="H2" s="2">
        <v>0</v>
      </c>
      <c r="I2" s="2">
        <v>3280</v>
      </c>
      <c r="J2" s="2">
        <v>0</v>
      </c>
      <c r="K2" s="2">
        <v>0</v>
      </c>
      <c r="L2" s="2">
        <v>7330.03</v>
      </c>
      <c r="M2" s="2">
        <v>0</v>
      </c>
      <c r="N2" s="2">
        <v>0</v>
      </c>
      <c r="O2" s="2">
        <v>4265.49</v>
      </c>
      <c r="P2" s="2">
        <v>0</v>
      </c>
      <c r="Q2" s="2">
        <v>0</v>
      </c>
      <c r="R2" s="2">
        <v>0</v>
      </c>
      <c r="S2" s="2">
        <v>2032.7</v>
      </c>
      <c r="T2" s="2">
        <v>1775</v>
      </c>
      <c r="U2" s="2">
        <v>1775</v>
      </c>
      <c r="V2" s="2">
        <v>1775</v>
      </c>
      <c r="W2" s="2">
        <v>1775</v>
      </c>
      <c r="X2" s="2">
        <v>1950</v>
      </c>
      <c r="Y2" s="2">
        <v>1775</v>
      </c>
      <c r="Z2" s="2">
        <v>1950</v>
      </c>
      <c r="AA2" s="2">
        <v>0</v>
      </c>
      <c r="AB2" s="2">
        <v>1391</v>
      </c>
      <c r="AC2" s="2">
        <v>2259</v>
      </c>
      <c r="AD2" s="2">
        <v>1950</v>
      </c>
      <c r="AE2" s="2">
        <v>0</v>
      </c>
      <c r="AF2" s="2">
        <v>3441</v>
      </c>
      <c r="AG2" s="2">
        <v>1950</v>
      </c>
      <c r="AH2" s="2">
        <v>1700</v>
      </c>
      <c r="AI2" s="2">
        <v>1300</v>
      </c>
      <c r="AJ2" s="2">
        <v>0</v>
      </c>
    </row>
    <row r="3" spans="1:36" x14ac:dyDescent="0.2">
      <c r="A3" t="str">
        <f t="shared" ref="A3:A66" si="0">B3&amp;"-"&amp;C3</f>
        <v>104Meadow-3</v>
      </c>
      <c r="B3" t="s">
        <v>35</v>
      </c>
      <c r="C3">
        <v>3</v>
      </c>
      <c r="D3" t="s">
        <v>37</v>
      </c>
      <c r="E3" s="2">
        <v>1699</v>
      </c>
      <c r="F3" s="2">
        <v>1970</v>
      </c>
      <c r="G3" s="2">
        <v>1720</v>
      </c>
      <c r="H3" s="2">
        <v>0</v>
      </c>
      <c r="I3" s="2">
        <v>3280</v>
      </c>
      <c r="J3" s="2">
        <v>0</v>
      </c>
      <c r="K3" s="2">
        <v>0</v>
      </c>
      <c r="L3" s="2">
        <v>7330.03</v>
      </c>
      <c r="M3" s="2">
        <v>0</v>
      </c>
      <c r="N3" s="2">
        <v>0</v>
      </c>
      <c r="O3" s="2">
        <v>4265.49</v>
      </c>
      <c r="P3" s="2">
        <v>0</v>
      </c>
      <c r="Q3" s="2">
        <v>0</v>
      </c>
      <c r="R3" s="2">
        <v>0</v>
      </c>
      <c r="S3" s="2">
        <v>2032.7</v>
      </c>
      <c r="T3" s="2">
        <v>1775</v>
      </c>
      <c r="U3" s="2">
        <v>1775</v>
      </c>
      <c r="V3" s="2">
        <v>1775</v>
      </c>
      <c r="W3" s="2">
        <v>1775</v>
      </c>
      <c r="X3" s="2">
        <v>1950</v>
      </c>
      <c r="Y3" s="2">
        <v>1775</v>
      </c>
      <c r="Z3" s="2">
        <v>1950</v>
      </c>
      <c r="AA3" s="2">
        <v>0</v>
      </c>
      <c r="AB3" s="2">
        <v>1391</v>
      </c>
      <c r="AC3" s="2">
        <v>2259</v>
      </c>
      <c r="AD3" s="2">
        <v>1950</v>
      </c>
      <c r="AE3" s="2">
        <v>0</v>
      </c>
      <c r="AF3" s="2">
        <v>3441</v>
      </c>
      <c r="AG3" s="2">
        <v>1950</v>
      </c>
      <c r="AH3" s="2">
        <v>1700</v>
      </c>
      <c r="AI3" s="2">
        <v>1300</v>
      </c>
      <c r="AJ3" s="2">
        <v>0</v>
      </c>
    </row>
    <row r="4" spans="1:36" x14ac:dyDescent="0.2">
      <c r="A4" t="str">
        <f t="shared" si="0"/>
        <v>104Meadow-4</v>
      </c>
      <c r="B4" t="s">
        <v>35</v>
      </c>
      <c r="C4">
        <v>4</v>
      </c>
      <c r="D4" t="s">
        <v>38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-1548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</row>
    <row r="5" spans="1:36" x14ac:dyDescent="0.2">
      <c r="A5" t="str">
        <f t="shared" si="0"/>
        <v>104Meadow-5</v>
      </c>
      <c r="B5" t="s">
        <v>35</v>
      </c>
      <c r="C5">
        <v>5</v>
      </c>
      <c r="D5" t="s">
        <v>39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-5750.35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-6077.19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  <row r="6" spans="1:36" x14ac:dyDescent="0.2">
      <c r="A6" t="str">
        <f t="shared" si="0"/>
        <v>104Meadow-6</v>
      </c>
      <c r="B6" t="s">
        <v>35</v>
      </c>
      <c r="C6">
        <v>6</v>
      </c>
      <c r="D6" t="s">
        <v>40</v>
      </c>
      <c r="E6" s="2">
        <v>-275</v>
      </c>
      <c r="F6" s="2">
        <v>-840</v>
      </c>
      <c r="G6" s="2">
        <v>0</v>
      </c>
      <c r="H6" s="2">
        <v>0</v>
      </c>
      <c r="I6" s="2">
        <v>-944</v>
      </c>
      <c r="J6" s="2">
        <v>-135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-2500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-32.32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2">
      <c r="A7" t="str">
        <f t="shared" si="0"/>
        <v>104Meadow-7</v>
      </c>
      <c r="B7" t="s">
        <v>35</v>
      </c>
      <c r="C7">
        <v>7</v>
      </c>
      <c r="D7" t="s">
        <v>41</v>
      </c>
      <c r="E7" s="2">
        <v>-75</v>
      </c>
      <c r="F7" s="2">
        <v>-75</v>
      </c>
      <c r="G7" s="2">
        <v>-75</v>
      </c>
      <c r="H7" s="2">
        <v>-75</v>
      </c>
      <c r="I7" s="2">
        <v>-75</v>
      </c>
      <c r="J7" s="2">
        <v>-75</v>
      </c>
      <c r="K7" s="2">
        <v>-75</v>
      </c>
      <c r="L7" s="2">
        <v>-75</v>
      </c>
      <c r="M7" s="2">
        <v>-75</v>
      </c>
      <c r="N7" s="2">
        <v>-75</v>
      </c>
      <c r="O7" s="2">
        <v>-75</v>
      </c>
      <c r="P7" s="2">
        <v>-75</v>
      </c>
      <c r="Q7" s="2">
        <v>-75</v>
      </c>
      <c r="R7" s="2">
        <v>-75</v>
      </c>
      <c r="S7" s="2">
        <v>-75</v>
      </c>
      <c r="T7" s="2">
        <v>-75</v>
      </c>
      <c r="U7" s="2">
        <v>-75</v>
      </c>
      <c r="V7" s="2">
        <v>-75</v>
      </c>
      <c r="W7" s="2">
        <v>-75</v>
      </c>
      <c r="X7" s="2">
        <v>-75</v>
      </c>
      <c r="Y7" s="2">
        <v>-75</v>
      </c>
      <c r="Z7" s="2">
        <v>-75</v>
      </c>
      <c r="AA7" s="2">
        <v>-75</v>
      </c>
      <c r="AB7" s="2">
        <v>-75</v>
      </c>
      <c r="AC7" s="2">
        <v>-75</v>
      </c>
      <c r="AD7" s="2">
        <v>-75</v>
      </c>
      <c r="AE7" s="2">
        <v>-75</v>
      </c>
      <c r="AF7" s="2">
        <v>-75</v>
      </c>
      <c r="AG7" s="2">
        <v>-75</v>
      </c>
      <c r="AH7" s="2">
        <v>-75</v>
      </c>
      <c r="AI7" s="2">
        <v>-75</v>
      </c>
      <c r="AJ7" s="2">
        <v>0</v>
      </c>
    </row>
    <row r="8" spans="1:36" x14ac:dyDescent="0.2">
      <c r="A8" t="str">
        <f t="shared" si="0"/>
        <v>104Meadow-10</v>
      </c>
      <c r="B8" t="s">
        <v>35</v>
      </c>
      <c r="C8">
        <v>10</v>
      </c>
      <c r="D8" t="s">
        <v>42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-367</v>
      </c>
      <c r="K8" s="2">
        <v>0</v>
      </c>
      <c r="L8" s="2">
        <v>0</v>
      </c>
      <c r="M8" s="2">
        <v>-29.46</v>
      </c>
      <c r="N8" s="2">
        <v>0</v>
      </c>
      <c r="O8" s="2">
        <v>0</v>
      </c>
      <c r="P8" s="2">
        <v>0</v>
      </c>
      <c r="Q8" s="2">
        <v>-35</v>
      </c>
      <c r="R8" s="2">
        <v>0</v>
      </c>
      <c r="S8" s="2">
        <v>17.5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spans="1:36" x14ac:dyDescent="0.2">
      <c r="A9" t="str">
        <f t="shared" si="0"/>
        <v>104Meadow-14</v>
      </c>
      <c r="B9" t="s">
        <v>35</v>
      </c>
      <c r="C9">
        <v>14</v>
      </c>
      <c r="D9" t="s">
        <v>43</v>
      </c>
      <c r="E9" s="2">
        <v>-350</v>
      </c>
      <c r="F9" s="2">
        <v>-915</v>
      </c>
      <c r="G9" s="2">
        <v>-75</v>
      </c>
      <c r="H9" s="2">
        <v>-75</v>
      </c>
      <c r="I9" s="2">
        <v>-1019</v>
      </c>
      <c r="J9" s="2">
        <v>-577</v>
      </c>
      <c r="K9" s="2">
        <v>-75</v>
      </c>
      <c r="L9" s="2">
        <v>-75</v>
      </c>
      <c r="M9" s="2">
        <v>-104.46</v>
      </c>
      <c r="N9" s="2">
        <v>-75</v>
      </c>
      <c r="O9" s="2">
        <v>-1623</v>
      </c>
      <c r="P9" s="2">
        <v>-8325.35</v>
      </c>
      <c r="Q9" s="2">
        <v>-110</v>
      </c>
      <c r="R9" s="2">
        <v>-75</v>
      </c>
      <c r="S9" s="2">
        <v>-57.5</v>
      </c>
      <c r="T9" s="2">
        <v>-75</v>
      </c>
      <c r="U9" s="2">
        <v>-75</v>
      </c>
      <c r="V9" s="2">
        <v>-75</v>
      </c>
      <c r="W9" s="2">
        <v>-75</v>
      </c>
      <c r="X9" s="2">
        <v>-107.32</v>
      </c>
      <c r="Y9" s="2">
        <v>-75</v>
      </c>
      <c r="Z9" s="2">
        <v>-75</v>
      </c>
      <c r="AA9" s="2">
        <v>-75</v>
      </c>
      <c r="AB9" s="2">
        <v>-6152.19</v>
      </c>
      <c r="AC9" s="2">
        <v>-75</v>
      </c>
      <c r="AD9" s="2">
        <v>-75</v>
      </c>
      <c r="AE9" s="2">
        <v>-75</v>
      </c>
      <c r="AF9" s="2">
        <v>-75</v>
      </c>
      <c r="AG9" s="2">
        <v>-75</v>
      </c>
      <c r="AH9" s="2">
        <v>-75</v>
      </c>
      <c r="AI9" s="2">
        <v>-75</v>
      </c>
      <c r="AJ9" s="2">
        <v>0</v>
      </c>
    </row>
    <row r="10" spans="1:36" x14ac:dyDescent="0.2">
      <c r="A10" t="str">
        <f t="shared" si="0"/>
        <v>104Meadow-15</v>
      </c>
      <c r="B10" t="s">
        <v>35</v>
      </c>
      <c r="C10">
        <v>15</v>
      </c>
      <c r="D10" t="s">
        <v>44</v>
      </c>
      <c r="E10" s="2">
        <v>1349</v>
      </c>
      <c r="F10" s="2">
        <v>1055</v>
      </c>
      <c r="G10" s="2">
        <v>1645</v>
      </c>
      <c r="H10" s="2">
        <v>-75</v>
      </c>
      <c r="I10" s="2">
        <v>2261</v>
      </c>
      <c r="J10" s="2">
        <v>-577</v>
      </c>
      <c r="K10" s="2">
        <v>-75</v>
      </c>
      <c r="L10" s="2">
        <v>7255.03</v>
      </c>
      <c r="M10" s="2">
        <v>-104.46</v>
      </c>
      <c r="N10" s="2">
        <v>-75</v>
      </c>
      <c r="O10" s="2">
        <v>2642.49</v>
      </c>
      <c r="P10" s="2">
        <v>-8325.35</v>
      </c>
      <c r="Q10" s="2">
        <v>-110</v>
      </c>
      <c r="R10" s="2">
        <v>-75</v>
      </c>
      <c r="S10" s="2">
        <v>1975.2</v>
      </c>
      <c r="T10" s="2">
        <v>1700</v>
      </c>
      <c r="U10" s="2">
        <v>1700</v>
      </c>
      <c r="V10" s="2">
        <v>1700</v>
      </c>
      <c r="W10" s="2">
        <v>1700</v>
      </c>
      <c r="X10" s="2">
        <v>1842.68</v>
      </c>
      <c r="Y10" s="2">
        <v>1700</v>
      </c>
      <c r="Z10" s="2">
        <v>1875</v>
      </c>
      <c r="AA10" s="2">
        <v>-75</v>
      </c>
      <c r="AB10" s="2">
        <v>-4761.1899999999996</v>
      </c>
      <c r="AC10" s="2">
        <v>2184</v>
      </c>
      <c r="AD10" s="2">
        <v>1875</v>
      </c>
      <c r="AE10" s="2">
        <v>-75</v>
      </c>
      <c r="AF10" s="2">
        <v>3366</v>
      </c>
      <c r="AG10" s="2">
        <v>1875</v>
      </c>
      <c r="AH10" s="2">
        <v>1625</v>
      </c>
      <c r="AI10" s="2">
        <v>1225</v>
      </c>
      <c r="AJ10" s="2">
        <v>0</v>
      </c>
    </row>
    <row r="11" spans="1:36" x14ac:dyDescent="0.2">
      <c r="A11" t="str">
        <f t="shared" si="0"/>
        <v>104Meadow-16</v>
      </c>
      <c r="B11" t="s">
        <v>35</v>
      </c>
      <c r="C11">
        <v>16</v>
      </c>
      <c r="D11" t="s">
        <v>45</v>
      </c>
      <c r="E11" s="2">
        <v>-730.2</v>
      </c>
      <c r="F11" s="2">
        <v>-730.2</v>
      </c>
      <c r="G11" s="2">
        <v>-730.2</v>
      </c>
      <c r="H11" s="2">
        <v>-730.2</v>
      </c>
      <c r="I11" s="2">
        <v>-730.2</v>
      </c>
      <c r="J11" s="2">
        <v>-730.2</v>
      </c>
      <c r="K11" s="2">
        <v>-730.2</v>
      </c>
      <c r="L11" s="2">
        <v>-730.2</v>
      </c>
      <c r="M11" s="2">
        <v>-730.2</v>
      </c>
      <c r="N11" s="2">
        <v>-730.2</v>
      </c>
      <c r="O11" s="2">
        <v>-730.2</v>
      </c>
      <c r="P11" s="2">
        <v>-730.2</v>
      </c>
      <c r="Q11" s="2">
        <v>-730.2</v>
      </c>
      <c r="R11" s="2">
        <v>-730.2</v>
      </c>
      <c r="S11" s="2">
        <v>-730.2</v>
      </c>
      <c r="T11" s="2">
        <v>-730.2</v>
      </c>
      <c r="U11" s="2">
        <v>-730.2</v>
      </c>
      <c r="V11" s="2">
        <v>-730.2</v>
      </c>
      <c r="W11" s="2">
        <v>-730.2</v>
      </c>
      <c r="X11" s="2">
        <v>-730.2</v>
      </c>
      <c r="Y11" s="2">
        <v>-730.2</v>
      </c>
      <c r="Z11" s="2">
        <v>-730.2</v>
      </c>
      <c r="AA11" s="2">
        <v>-730.2</v>
      </c>
      <c r="AB11" s="2">
        <v>-730.2</v>
      </c>
      <c r="AC11" s="2">
        <v>-730.2</v>
      </c>
      <c r="AD11" s="2">
        <v>-730.2</v>
      </c>
      <c r="AE11" s="2">
        <v>-730.2</v>
      </c>
      <c r="AF11" s="2">
        <v>-730.2</v>
      </c>
      <c r="AG11" s="2">
        <v>-730.2</v>
      </c>
      <c r="AH11" s="2">
        <v>-730.2</v>
      </c>
      <c r="AI11" s="2">
        <v>-730.2</v>
      </c>
      <c r="AJ11" s="2">
        <v>0</v>
      </c>
    </row>
    <row r="12" spans="1:36" x14ac:dyDescent="0.2">
      <c r="A12" t="str">
        <f t="shared" si="0"/>
        <v>104Meadow-19</v>
      </c>
      <c r="B12" t="s">
        <v>35</v>
      </c>
      <c r="C12">
        <v>19</v>
      </c>
      <c r="D12" t="s">
        <v>46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1000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-1000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</row>
    <row r="13" spans="1:36" x14ac:dyDescent="0.2">
      <c r="A13" t="str">
        <f t="shared" si="0"/>
        <v>104Meadow-20</v>
      </c>
      <c r="B13" t="s">
        <v>35</v>
      </c>
      <c r="C13">
        <v>20</v>
      </c>
      <c r="D13" t="s">
        <v>47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-541.5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</row>
    <row r="14" spans="1:36" x14ac:dyDescent="0.2">
      <c r="A14" t="str">
        <f t="shared" si="0"/>
        <v>104Meadow-21</v>
      </c>
      <c r="B14" t="s">
        <v>35</v>
      </c>
      <c r="C14">
        <v>21</v>
      </c>
      <c r="D14" t="s">
        <v>48</v>
      </c>
      <c r="E14" s="2">
        <v>3668.29</v>
      </c>
      <c r="F14" s="2">
        <v>3993.09</v>
      </c>
      <c r="G14" s="2">
        <v>4907.8900000000003</v>
      </c>
      <c r="H14" s="2">
        <v>4102.6899999999996</v>
      </c>
      <c r="I14" s="2">
        <v>5633.49</v>
      </c>
      <c r="J14" s="2">
        <v>4326.29</v>
      </c>
      <c r="K14" s="2">
        <v>3521.09</v>
      </c>
      <c r="L14" s="2">
        <v>10045.92</v>
      </c>
      <c r="M14" s="2">
        <v>9211.26</v>
      </c>
      <c r="N14" s="2">
        <v>8406.06</v>
      </c>
      <c r="O14" s="2">
        <v>10318.35</v>
      </c>
      <c r="P14" s="2">
        <v>721.3</v>
      </c>
      <c r="Q14" s="2">
        <v>881.1</v>
      </c>
      <c r="R14" s="2">
        <v>75.900000000000006</v>
      </c>
      <c r="S14" s="2">
        <v>1320.9</v>
      </c>
      <c r="T14" s="2">
        <v>2290.6999999999998</v>
      </c>
      <c r="U14" s="2">
        <v>3260.5</v>
      </c>
      <c r="V14" s="2">
        <v>4230.3</v>
      </c>
      <c r="W14" s="2">
        <v>5200.1000000000004</v>
      </c>
      <c r="X14" s="2">
        <v>6312.58</v>
      </c>
      <c r="Y14" s="2">
        <v>7282.38</v>
      </c>
      <c r="Z14" s="2">
        <v>8427.18</v>
      </c>
      <c r="AA14" s="2">
        <v>7621.98</v>
      </c>
      <c r="AB14" s="2">
        <v>1130.5899999999999</v>
      </c>
      <c r="AC14" s="2">
        <v>2584.39</v>
      </c>
      <c r="AD14" s="2">
        <v>3729.19</v>
      </c>
      <c r="AE14" s="2">
        <v>2923.99</v>
      </c>
      <c r="AF14" s="2">
        <v>5559.79</v>
      </c>
      <c r="AG14" s="2">
        <v>6704.59</v>
      </c>
      <c r="AH14" s="2">
        <v>7599.39</v>
      </c>
      <c r="AI14" s="2">
        <v>8094.19</v>
      </c>
      <c r="AJ14" s="2">
        <v>0</v>
      </c>
    </row>
    <row r="15" spans="1:36" x14ac:dyDescent="0.2">
      <c r="A15" t="str">
        <f t="shared" si="0"/>
        <v>108Meadow-1</v>
      </c>
      <c r="B15" t="s">
        <v>49</v>
      </c>
      <c r="C15">
        <v>1</v>
      </c>
      <c r="D15" t="s">
        <v>36</v>
      </c>
      <c r="E15" s="2">
        <v>1695</v>
      </c>
      <c r="F15" s="2">
        <v>1695</v>
      </c>
      <c r="G15" s="2">
        <v>1695</v>
      </c>
      <c r="H15" s="2">
        <v>0</v>
      </c>
      <c r="I15" s="2">
        <v>0</v>
      </c>
      <c r="J15" s="2">
        <v>0</v>
      </c>
      <c r="K15" s="2">
        <v>0</v>
      </c>
      <c r="L15" s="2">
        <v>8775</v>
      </c>
      <c r="M15" s="2">
        <v>0</v>
      </c>
      <c r="N15" s="2">
        <v>0</v>
      </c>
      <c r="O15" s="2">
        <v>3590</v>
      </c>
      <c r="P15" s="2">
        <v>1795</v>
      </c>
      <c r="Q15" s="2">
        <v>0</v>
      </c>
      <c r="R15" s="2">
        <v>3503.25</v>
      </c>
      <c r="S15" s="2">
        <v>1795</v>
      </c>
      <c r="T15" s="2">
        <v>1795</v>
      </c>
      <c r="U15" s="2">
        <v>1900</v>
      </c>
      <c r="V15" s="2">
        <v>3367.07</v>
      </c>
      <c r="W15" s="2">
        <v>0</v>
      </c>
      <c r="X15" s="2">
        <v>2373.34</v>
      </c>
      <c r="Y15" s="2">
        <v>1850</v>
      </c>
      <c r="Z15" s="2">
        <v>1850</v>
      </c>
      <c r="AA15" s="2">
        <v>1850</v>
      </c>
      <c r="AB15" s="2">
        <v>1541</v>
      </c>
      <c r="AC15" s="2">
        <v>2159</v>
      </c>
      <c r="AD15" s="2">
        <v>1850</v>
      </c>
      <c r="AE15" s="2">
        <v>0</v>
      </c>
      <c r="AF15" s="2">
        <v>3241</v>
      </c>
      <c r="AG15" s="2">
        <v>1850</v>
      </c>
      <c r="AH15" s="2">
        <v>1850</v>
      </c>
      <c r="AI15" s="2">
        <v>0</v>
      </c>
      <c r="AJ15" s="2">
        <v>0</v>
      </c>
    </row>
    <row r="16" spans="1:36" x14ac:dyDescent="0.2">
      <c r="A16" t="str">
        <f t="shared" si="0"/>
        <v>108Meadow-3</v>
      </c>
      <c r="B16" t="s">
        <v>49</v>
      </c>
      <c r="C16">
        <v>3</v>
      </c>
      <c r="D16" t="s">
        <v>37</v>
      </c>
      <c r="E16" s="2">
        <v>1695</v>
      </c>
      <c r="F16" s="2">
        <v>1695</v>
      </c>
      <c r="G16" s="2">
        <v>1695</v>
      </c>
      <c r="H16" s="2">
        <v>0</v>
      </c>
      <c r="I16" s="2">
        <v>0</v>
      </c>
      <c r="J16" s="2">
        <v>0</v>
      </c>
      <c r="K16" s="2">
        <v>0</v>
      </c>
      <c r="L16" s="2">
        <v>8775</v>
      </c>
      <c r="M16" s="2">
        <v>0</v>
      </c>
      <c r="N16" s="2">
        <v>0</v>
      </c>
      <c r="O16" s="2">
        <v>3590</v>
      </c>
      <c r="P16" s="2">
        <v>1795</v>
      </c>
      <c r="Q16" s="2">
        <v>0</v>
      </c>
      <c r="R16" s="2">
        <v>3503.25</v>
      </c>
      <c r="S16" s="2">
        <v>1795</v>
      </c>
      <c r="T16" s="2">
        <v>1795</v>
      </c>
      <c r="U16" s="2">
        <v>1900</v>
      </c>
      <c r="V16" s="2">
        <v>3367.07</v>
      </c>
      <c r="W16" s="2">
        <v>0</v>
      </c>
      <c r="X16" s="2">
        <v>2373.34</v>
      </c>
      <c r="Y16" s="2">
        <v>1850</v>
      </c>
      <c r="Z16" s="2">
        <v>1850</v>
      </c>
      <c r="AA16" s="2">
        <v>1850</v>
      </c>
      <c r="AB16" s="2">
        <v>1541</v>
      </c>
      <c r="AC16" s="2">
        <v>2159</v>
      </c>
      <c r="AD16" s="2">
        <v>1850</v>
      </c>
      <c r="AE16" s="2">
        <v>0</v>
      </c>
      <c r="AF16" s="2">
        <v>3241</v>
      </c>
      <c r="AG16" s="2">
        <v>1850</v>
      </c>
      <c r="AH16" s="2">
        <v>1850</v>
      </c>
      <c r="AI16" s="2">
        <v>0</v>
      </c>
      <c r="AJ16" s="2">
        <v>0</v>
      </c>
    </row>
    <row r="17" spans="1:36" x14ac:dyDescent="0.2">
      <c r="A17" t="str">
        <f t="shared" si="0"/>
        <v>108Meadow-4</v>
      </c>
      <c r="B17" t="s">
        <v>49</v>
      </c>
      <c r="C17">
        <v>4</v>
      </c>
      <c r="D17" t="s">
        <v>38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-1483.42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-1919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  <row r="18" spans="1:36" x14ac:dyDescent="0.2">
      <c r="A18" t="str">
        <f t="shared" si="0"/>
        <v>108Meadow-5</v>
      </c>
      <c r="B18" t="s">
        <v>49</v>
      </c>
      <c r="C18">
        <v>5</v>
      </c>
      <c r="D18" t="s">
        <v>39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-5962.88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-4363.5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</row>
    <row r="19" spans="1:36" x14ac:dyDescent="0.2">
      <c r="A19" t="str">
        <f t="shared" si="0"/>
        <v>108Meadow-6</v>
      </c>
      <c r="B19" t="s">
        <v>49</v>
      </c>
      <c r="C19">
        <v>6</v>
      </c>
      <c r="D19" t="s">
        <v>40</v>
      </c>
      <c r="E19" s="2">
        <v>0</v>
      </c>
      <c r="F19" s="2">
        <v>0</v>
      </c>
      <c r="G19" s="2">
        <v>0</v>
      </c>
      <c r="H19" s="2">
        <v>0</v>
      </c>
      <c r="I19" s="2">
        <v>-983.12</v>
      </c>
      <c r="J19" s="2">
        <v>983.12</v>
      </c>
      <c r="K19" s="2">
        <v>0</v>
      </c>
      <c r="L19" s="2">
        <v>-4113.2</v>
      </c>
      <c r="M19" s="2">
        <v>-1204.78</v>
      </c>
      <c r="N19" s="2">
        <v>-7.03</v>
      </c>
      <c r="O19" s="2">
        <v>4120.2299999999996</v>
      </c>
      <c r="P19" s="2">
        <v>1204.78</v>
      </c>
      <c r="Q19" s="2">
        <v>-64.64</v>
      </c>
      <c r="R19" s="2">
        <v>-48.78</v>
      </c>
      <c r="S19" s="2">
        <v>-81.98</v>
      </c>
      <c r="T19" s="2">
        <v>0</v>
      </c>
      <c r="U19" s="2">
        <v>0</v>
      </c>
      <c r="V19" s="2">
        <v>0</v>
      </c>
      <c r="W19" s="2">
        <v>-3395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</row>
    <row r="20" spans="1:36" x14ac:dyDescent="0.2">
      <c r="A20" t="str">
        <f t="shared" si="0"/>
        <v>108Meadow-7</v>
      </c>
      <c r="B20" t="s">
        <v>49</v>
      </c>
      <c r="C20">
        <v>7</v>
      </c>
      <c r="D20" t="s">
        <v>41</v>
      </c>
      <c r="E20" s="2">
        <v>-75</v>
      </c>
      <c r="F20" s="2">
        <v>-75</v>
      </c>
      <c r="G20" s="2">
        <v>-75</v>
      </c>
      <c r="H20" s="2">
        <v>-75</v>
      </c>
      <c r="I20" s="2">
        <v>-75</v>
      </c>
      <c r="J20" s="2">
        <v>-75</v>
      </c>
      <c r="K20" s="2">
        <v>-75</v>
      </c>
      <c r="L20" s="2">
        <v>-75</v>
      </c>
      <c r="M20" s="2">
        <v>-75</v>
      </c>
      <c r="N20" s="2">
        <v>-75</v>
      </c>
      <c r="O20" s="2">
        <v>-75</v>
      </c>
      <c r="P20" s="2">
        <v>-75</v>
      </c>
      <c r="Q20" s="2">
        <v>-75</v>
      </c>
      <c r="R20" s="2">
        <v>-75</v>
      </c>
      <c r="S20" s="2">
        <v>-75</v>
      </c>
      <c r="T20" s="2">
        <v>-75</v>
      </c>
      <c r="U20" s="2">
        <v>-75</v>
      </c>
      <c r="V20" s="2">
        <v>-75</v>
      </c>
      <c r="W20" s="2">
        <v>-75</v>
      </c>
      <c r="X20" s="2">
        <v>-75</v>
      </c>
      <c r="Y20" s="2">
        <v>-75</v>
      </c>
      <c r="Z20" s="2">
        <v>-75</v>
      </c>
      <c r="AA20" s="2">
        <v>-75</v>
      </c>
      <c r="AB20" s="2">
        <v>-75</v>
      </c>
      <c r="AC20" s="2">
        <v>-75</v>
      </c>
      <c r="AD20" s="2">
        <v>-75</v>
      </c>
      <c r="AE20" s="2">
        <v>-75</v>
      </c>
      <c r="AF20" s="2">
        <v>-75</v>
      </c>
      <c r="AG20" s="2">
        <v>-75</v>
      </c>
      <c r="AH20" s="2">
        <v>-75</v>
      </c>
      <c r="AI20" s="2">
        <v>-75</v>
      </c>
      <c r="AJ20" s="2">
        <v>0</v>
      </c>
    </row>
    <row r="21" spans="1:36" x14ac:dyDescent="0.2">
      <c r="A21" t="str">
        <f t="shared" si="0"/>
        <v>108Meadow-10</v>
      </c>
      <c r="B21" t="s">
        <v>49</v>
      </c>
      <c r="C21">
        <v>10</v>
      </c>
      <c r="D21" t="s">
        <v>42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-54.75</v>
      </c>
      <c r="N21" s="2">
        <v>0</v>
      </c>
      <c r="O21" s="2">
        <v>0</v>
      </c>
      <c r="P21" s="2">
        <v>0</v>
      </c>
      <c r="Q21" s="2">
        <v>1.387778780781446E-17</v>
      </c>
      <c r="R21" s="2">
        <v>-335</v>
      </c>
      <c r="S21" s="2">
        <v>17.5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</row>
    <row r="22" spans="1:36" x14ac:dyDescent="0.2">
      <c r="A22" t="str">
        <f t="shared" si="0"/>
        <v>108Meadow-14</v>
      </c>
      <c r="B22" t="s">
        <v>49</v>
      </c>
      <c r="C22">
        <v>14</v>
      </c>
      <c r="D22" t="s">
        <v>43</v>
      </c>
      <c r="E22" s="2">
        <v>-75</v>
      </c>
      <c r="F22" s="2">
        <v>-75</v>
      </c>
      <c r="G22" s="2">
        <v>-75</v>
      </c>
      <c r="H22" s="2">
        <v>-75</v>
      </c>
      <c r="I22" s="2">
        <v>-1058.1199999999999</v>
      </c>
      <c r="J22" s="2">
        <v>908.12</v>
      </c>
      <c r="K22" s="2">
        <v>-75</v>
      </c>
      <c r="L22" s="2">
        <v>-4188.2</v>
      </c>
      <c r="M22" s="2">
        <v>-1334.53</v>
      </c>
      <c r="N22" s="2">
        <v>-82.03</v>
      </c>
      <c r="O22" s="2">
        <v>2561.809999999999</v>
      </c>
      <c r="P22" s="2">
        <v>-4833.1000000000004</v>
      </c>
      <c r="Q22" s="2">
        <v>-139.63999999999999</v>
      </c>
      <c r="R22" s="2">
        <v>-458.78</v>
      </c>
      <c r="S22" s="2">
        <v>-139.47999999999999</v>
      </c>
      <c r="T22" s="2">
        <v>-75</v>
      </c>
      <c r="U22" s="2">
        <v>-75</v>
      </c>
      <c r="V22" s="2">
        <v>-1994</v>
      </c>
      <c r="W22" s="2">
        <v>-3470</v>
      </c>
      <c r="X22" s="2">
        <v>-75</v>
      </c>
      <c r="Y22" s="2">
        <v>-75</v>
      </c>
      <c r="Z22" s="2">
        <v>-75</v>
      </c>
      <c r="AA22" s="2">
        <v>-75</v>
      </c>
      <c r="AB22" s="2">
        <v>-4438.5</v>
      </c>
      <c r="AC22" s="2">
        <v>-75</v>
      </c>
      <c r="AD22" s="2">
        <v>-75</v>
      </c>
      <c r="AE22" s="2">
        <v>-75</v>
      </c>
      <c r="AF22" s="2">
        <v>-75</v>
      </c>
      <c r="AG22" s="2">
        <v>-75</v>
      </c>
      <c r="AH22" s="2">
        <v>-75</v>
      </c>
      <c r="AI22" s="2">
        <v>-75</v>
      </c>
      <c r="AJ22" s="2">
        <v>0</v>
      </c>
    </row>
    <row r="23" spans="1:36" x14ac:dyDescent="0.2">
      <c r="A23" t="str">
        <f t="shared" si="0"/>
        <v>108Meadow-15</v>
      </c>
      <c r="B23" t="s">
        <v>49</v>
      </c>
      <c r="C23">
        <v>15</v>
      </c>
      <c r="D23" t="s">
        <v>44</v>
      </c>
      <c r="E23" s="2">
        <v>1620</v>
      </c>
      <c r="F23" s="2">
        <v>1620</v>
      </c>
      <c r="G23" s="2">
        <v>1620</v>
      </c>
      <c r="H23" s="2">
        <v>-75</v>
      </c>
      <c r="I23" s="2">
        <v>-1058.1199999999999</v>
      </c>
      <c r="J23" s="2">
        <v>908.12</v>
      </c>
      <c r="K23" s="2">
        <v>-75</v>
      </c>
      <c r="L23" s="2">
        <v>4586.8</v>
      </c>
      <c r="M23" s="2">
        <v>-1334.53</v>
      </c>
      <c r="N23" s="2">
        <v>-82.03</v>
      </c>
      <c r="O23" s="2">
        <v>6151.8099999999986</v>
      </c>
      <c r="P23" s="2">
        <v>-3038.1</v>
      </c>
      <c r="Q23" s="2">
        <v>-139.63999999999999</v>
      </c>
      <c r="R23" s="2">
        <v>3044.47</v>
      </c>
      <c r="S23" s="2">
        <v>1655.52</v>
      </c>
      <c r="T23" s="2">
        <v>1720</v>
      </c>
      <c r="U23" s="2">
        <v>1825</v>
      </c>
      <c r="V23" s="2">
        <v>1373.07</v>
      </c>
      <c r="W23" s="2">
        <v>-3470</v>
      </c>
      <c r="X23" s="2">
        <v>2298.34</v>
      </c>
      <c r="Y23" s="2">
        <v>1775</v>
      </c>
      <c r="Z23" s="2">
        <v>1775</v>
      </c>
      <c r="AA23" s="2">
        <v>1775</v>
      </c>
      <c r="AB23" s="2">
        <v>-2897.5</v>
      </c>
      <c r="AC23" s="2">
        <v>2084</v>
      </c>
      <c r="AD23" s="2">
        <v>1775</v>
      </c>
      <c r="AE23" s="2">
        <v>-75</v>
      </c>
      <c r="AF23" s="2">
        <v>3166</v>
      </c>
      <c r="AG23" s="2">
        <v>1775</v>
      </c>
      <c r="AH23" s="2">
        <v>1775</v>
      </c>
      <c r="AI23" s="2">
        <v>-75</v>
      </c>
      <c r="AJ23" s="2">
        <v>0</v>
      </c>
    </row>
    <row r="24" spans="1:36" x14ac:dyDescent="0.2">
      <c r="A24" t="str">
        <f t="shared" si="0"/>
        <v>108Meadow-16</v>
      </c>
      <c r="B24" t="s">
        <v>49</v>
      </c>
      <c r="C24">
        <v>16</v>
      </c>
      <c r="D24" t="s">
        <v>45</v>
      </c>
      <c r="E24" s="2">
        <v>-748.93</v>
      </c>
      <c r="F24" s="2">
        <v>-748.93</v>
      </c>
      <c r="G24" s="2">
        <v>-748.93</v>
      </c>
      <c r="H24" s="2">
        <v>-748.93</v>
      </c>
      <c r="I24" s="2">
        <v>-748.93</v>
      </c>
      <c r="J24" s="2">
        <v>-1497.86</v>
      </c>
      <c r="K24" s="2">
        <v>-1497.86</v>
      </c>
      <c r="L24" s="2">
        <v>-1497.86</v>
      </c>
      <c r="M24" s="2">
        <v>-748.93</v>
      </c>
      <c r="N24" s="2">
        <v>-748.93</v>
      </c>
      <c r="O24" s="2">
        <v>-748.93</v>
      </c>
      <c r="P24" s="2">
        <v>-748.93</v>
      </c>
      <c r="Q24" s="2">
        <v>-748.93</v>
      </c>
      <c r="R24" s="2">
        <v>-748.93</v>
      </c>
      <c r="S24" s="2">
        <v>-748.93</v>
      </c>
      <c r="T24" s="2">
        <v>-748.93</v>
      </c>
      <c r="U24" s="2">
        <v>-748.93</v>
      </c>
      <c r="V24" s="2">
        <v>-748.93</v>
      </c>
      <c r="W24" s="2">
        <v>-748.93</v>
      </c>
      <c r="X24" s="2">
        <v>-748.93</v>
      </c>
      <c r="Y24" s="2">
        <v>-748.93</v>
      </c>
      <c r="Z24" s="2">
        <v>-748.93</v>
      </c>
      <c r="AA24" s="2">
        <v>-748.93</v>
      </c>
      <c r="AB24" s="2">
        <v>-748.93</v>
      </c>
      <c r="AC24" s="2">
        <v>-748.93</v>
      </c>
      <c r="AD24" s="2">
        <v>-748.93</v>
      </c>
      <c r="AE24" s="2">
        <v>-748.93</v>
      </c>
      <c r="AF24" s="2">
        <v>-748.93</v>
      </c>
      <c r="AG24" s="2">
        <v>-748.93</v>
      </c>
      <c r="AH24" s="2">
        <v>-748.93</v>
      </c>
      <c r="AI24" s="2">
        <v>-748.93</v>
      </c>
      <c r="AJ24" s="2">
        <v>0</v>
      </c>
    </row>
    <row r="25" spans="1:36" x14ac:dyDescent="0.2">
      <c r="A25" t="str">
        <f t="shared" si="0"/>
        <v>108Meadow-17</v>
      </c>
      <c r="B25" t="s">
        <v>49</v>
      </c>
      <c r="C25">
        <v>17</v>
      </c>
      <c r="D25" t="s">
        <v>50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-7000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</row>
    <row r="26" spans="1:36" x14ac:dyDescent="0.2">
      <c r="A26" t="str">
        <f t="shared" si="0"/>
        <v>108Meadow-18</v>
      </c>
      <c r="B26" t="s">
        <v>49</v>
      </c>
      <c r="C26">
        <v>18</v>
      </c>
      <c r="D26" t="s">
        <v>51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1520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</row>
    <row r="27" spans="1:36" x14ac:dyDescent="0.2">
      <c r="A27" t="str">
        <f t="shared" si="0"/>
        <v>108Meadow-19</v>
      </c>
      <c r="B27" t="s">
        <v>49</v>
      </c>
      <c r="C27">
        <v>19</v>
      </c>
      <c r="D27" t="s">
        <v>46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1000</v>
      </c>
      <c r="M27" s="2">
        <v>0</v>
      </c>
      <c r="N27" s="2">
        <v>0</v>
      </c>
      <c r="O27" s="2">
        <v>0</v>
      </c>
      <c r="P27" s="2">
        <v>-4000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4000</v>
      </c>
      <c r="W27" s="2">
        <v>3000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</row>
    <row r="28" spans="1:36" x14ac:dyDescent="0.2">
      <c r="A28" t="str">
        <f t="shared" si="0"/>
        <v>108Meadow-20</v>
      </c>
      <c r="B28" t="s">
        <v>49</v>
      </c>
      <c r="C28">
        <v>20</v>
      </c>
      <c r="D28" t="s">
        <v>47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-2220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 x14ac:dyDescent="0.2">
      <c r="A29" t="str">
        <f t="shared" si="0"/>
        <v>108Meadow-21</v>
      </c>
      <c r="B29" t="s">
        <v>49</v>
      </c>
      <c r="C29">
        <v>21</v>
      </c>
      <c r="D29" t="s">
        <v>48</v>
      </c>
      <c r="E29" s="2">
        <v>4424.78</v>
      </c>
      <c r="F29" s="2">
        <v>5295.85</v>
      </c>
      <c r="G29" s="2">
        <v>6166.92</v>
      </c>
      <c r="H29" s="2">
        <v>5342.99</v>
      </c>
      <c r="I29" s="2">
        <v>3535.94</v>
      </c>
      <c r="J29" s="2">
        <v>2946.2</v>
      </c>
      <c r="K29" s="2">
        <v>1373.34</v>
      </c>
      <c r="L29" s="2">
        <v>5462.28</v>
      </c>
      <c r="M29" s="2">
        <v>3378.82</v>
      </c>
      <c r="N29" s="2">
        <v>2547.86</v>
      </c>
      <c r="O29" s="2">
        <v>7950.74</v>
      </c>
      <c r="P29" s="2">
        <v>1683.71</v>
      </c>
      <c r="Q29" s="2">
        <v>795.14</v>
      </c>
      <c r="R29" s="2">
        <v>3090.68</v>
      </c>
      <c r="S29" s="2">
        <v>3997.27</v>
      </c>
      <c r="T29" s="2">
        <v>4968.34</v>
      </c>
      <c r="U29" s="2">
        <v>6044.41</v>
      </c>
      <c r="V29" s="2">
        <v>3668.55</v>
      </c>
      <c r="W29" s="2">
        <v>229.62</v>
      </c>
      <c r="X29" s="2">
        <v>1779.03</v>
      </c>
      <c r="Y29" s="2">
        <v>2805.1</v>
      </c>
      <c r="Z29" s="2">
        <v>3831.17</v>
      </c>
      <c r="AA29" s="2">
        <v>4857.24</v>
      </c>
      <c r="AB29" s="2">
        <v>1210.81</v>
      </c>
      <c r="AC29" s="2">
        <v>2545.88</v>
      </c>
      <c r="AD29" s="2">
        <v>3571.95</v>
      </c>
      <c r="AE29" s="2">
        <v>2748.02</v>
      </c>
      <c r="AF29" s="2">
        <v>5165.09</v>
      </c>
      <c r="AG29" s="2">
        <v>6191.16</v>
      </c>
      <c r="AH29" s="2">
        <v>7217.23</v>
      </c>
      <c r="AI29" s="2">
        <v>6393.3</v>
      </c>
      <c r="AJ29" s="2">
        <v>0</v>
      </c>
    </row>
    <row r="30" spans="1:36" x14ac:dyDescent="0.2">
      <c r="A30" t="str">
        <f t="shared" si="0"/>
        <v>108Pagoda-1</v>
      </c>
      <c r="B30" t="s">
        <v>52</v>
      </c>
      <c r="C30">
        <v>1</v>
      </c>
      <c r="D30" t="s">
        <v>36</v>
      </c>
      <c r="E30" s="2">
        <v>1745</v>
      </c>
      <c r="F30" s="2">
        <v>1750</v>
      </c>
      <c r="G30" s="2">
        <v>1745</v>
      </c>
      <c r="H30" s="2">
        <v>0</v>
      </c>
      <c r="I30" s="2">
        <v>3390</v>
      </c>
      <c r="J30" s="2">
        <v>1745</v>
      </c>
      <c r="K30" s="2">
        <v>0</v>
      </c>
      <c r="L30" s="2">
        <v>3595</v>
      </c>
      <c r="M30" s="2">
        <v>0</v>
      </c>
      <c r="N30" s="2">
        <v>0</v>
      </c>
      <c r="O30" s="2">
        <v>3700</v>
      </c>
      <c r="P30" s="2">
        <v>3400</v>
      </c>
      <c r="Q30" s="2">
        <v>0</v>
      </c>
      <c r="R30" s="2">
        <v>3613.25</v>
      </c>
      <c r="S30" s="2">
        <v>1850</v>
      </c>
      <c r="T30" s="2">
        <v>1850</v>
      </c>
      <c r="U30" s="2">
        <v>1850</v>
      </c>
      <c r="V30" s="2">
        <v>1850</v>
      </c>
      <c r="W30" s="2">
        <v>0</v>
      </c>
      <c r="X30" s="2">
        <v>3700</v>
      </c>
      <c r="Y30" s="2">
        <v>1725</v>
      </c>
      <c r="Z30" s="2">
        <v>1925</v>
      </c>
      <c r="AA30" s="2">
        <v>0</v>
      </c>
      <c r="AB30" s="2">
        <v>1736</v>
      </c>
      <c r="AC30" s="2">
        <v>2234</v>
      </c>
      <c r="AD30" s="2">
        <v>1925</v>
      </c>
      <c r="AE30" s="2">
        <v>0</v>
      </c>
      <c r="AF30" s="2">
        <v>3641</v>
      </c>
      <c r="AG30" s="2">
        <v>557.04999999999995</v>
      </c>
      <c r="AH30" s="2">
        <v>1525</v>
      </c>
      <c r="AI30" s="2">
        <v>1925</v>
      </c>
      <c r="AJ30" s="2">
        <v>0</v>
      </c>
    </row>
    <row r="31" spans="1:36" x14ac:dyDescent="0.2">
      <c r="A31" t="str">
        <f t="shared" si="0"/>
        <v>108Pagoda-3</v>
      </c>
      <c r="B31" t="s">
        <v>52</v>
      </c>
      <c r="C31">
        <v>3</v>
      </c>
      <c r="D31" t="s">
        <v>37</v>
      </c>
      <c r="E31" s="2">
        <v>1745</v>
      </c>
      <c r="F31" s="2">
        <v>1750</v>
      </c>
      <c r="G31" s="2">
        <v>1745</v>
      </c>
      <c r="H31" s="2">
        <v>0</v>
      </c>
      <c r="I31" s="2">
        <v>3390</v>
      </c>
      <c r="J31" s="2">
        <v>1745</v>
      </c>
      <c r="K31" s="2">
        <v>0</v>
      </c>
      <c r="L31" s="2">
        <v>3595</v>
      </c>
      <c r="M31" s="2">
        <v>0</v>
      </c>
      <c r="N31" s="2">
        <v>0</v>
      </c>
      <c r="O31" s="2">
        <v>3700</v>
      </c>
      <c r="P31" s="2">
        <v>3400</v>
      </c>
      <c r="Q31" s="2">
        <v>0</v>
      </c>
      <c r="R31" s="2">
        <v>3613.25</v>
      </c>
      <c r="S31" s="2">
        <v>1850</v>
      </c>
      <c r="T31" s="2">
        <v>1850</v>
      </c>
      <c r="U31" s="2">
        <v>1850</v>
      </c>
      <c r="V31" s="2">
        <v>1850</v>
      </c>
      <c r="W31" s="2">
        <v>0</v>
      </c>
      <c r="X31" s="2">
        <v>3700</v>
      </c>
      <c r="Y31" s="2">
        <v>1725</v>
      </c>
      <c r="Z31" s="2">
        <v>1925</v>
      </c>
      <c r="AA31" s="2">
        <v>0</v>
      </c>
      <c r="AB31" s="2">
        <v>1736</v>
      </c>
      <c r="AC31" s="2">
        <v>2234</v>
      </c>
      <c r="AD31" s="2">
        <v>1925</v>
      </c>
      <c r="AE31" s="2">
        <v>0</v>
      </c>
      <c r="AF31" s="2">
        <v>3641</v>
      </c>
      <c r="AG31" s="2">
        <v>557.04999999999995</v>
      </c>
      <c r="AH31" s="2">
        <v>1525</v>
      </c>
      <c r="AI31" s="2">
        <v>1925</v>
      </c>
      <c r="AJ31" s="2">
        <v>0</v>
      </c>
    </row>
    <row r="32" spans="1:36" x14ac:dyDescent="0.2">
      <c r="A32" t="str">
        <f t="shared" si="0"/>
        <v>108Pagoda-4</v>
      </c>
      <c r="B32" t="s">
        <v>52</v>
      </c>
      <c r="C32">
        <v>4</v>
      </c>
      <c r="D32" t="s">
        <v>38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-1358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</row>
    <row r="33" spans="1:36" x14ac:dyDescent="0.2">
      <c r="A33" t="str">
        <f t="shared" si="0"/>
        <v>108Pagoda-5</v>
      </c>
      <c r="B33" t="s">
        <v>52</v>
      </c>
      <c r="C33">
        <v>5</v>
      </c>
      <c r="D33" t="s">
        <v>39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-5741.25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-5544.09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</row>
    <row r="34" spans="1:36" x14ac:dyDescent="0.2">
      <c r="A34" t="str">
        <f t="shared" si="0"/>
        <v>108Pagoda-6</v>
      </c>
      <c r="B34" t="s">
        <v>52</v>
      </c>
      <c r="C34">
        <v>6</v>
      </c>
      <c r="D34" t="s">
        <v>40</v>
      </c>
      <c r="E34" s="2">
        <v>0</v>
      </c>
      <c r="F34" s="2">
        <v>0</v>
      </c>
      <c r="G34" s="2">
        <v>0</v>
      </c>
      <c r="H34" s="2">
        <v>-675.17</v>
      </c>
      <c r="I34" s="2">
        <v>-65.94</v>
      </c>
      <c r="J34" s="2">
        <v>-138.03</v>
      </c>
      <c r="K34" s="2">
        <v>-1090.98</v>
      </c>
      <c r="L34" s="2">
        <v>-244.06</v>
      </c>
      <c r="M34" s="2">
        <v>-123.71</v>
      </c>
      <c r="N34" s="2">
        <v>-151.74</v>
      </c>
      <c r="O34" s="2">
        <v>2414.91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-55.56</v>
      </c>
      <c r="W34" s="2">
        <v>0</v>
      </c>
      <c r="X34" s="2">
        <v>-132.72999999999999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-84.19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</row>
    <row r="35" spans="1:36" x14ac:dyDescent="0.2">
      <c r="A35" t="str">
        <f t="shared" si="0"/>
        <v>108Pagoda-7</v>
      </c>
      <c r="B35" t="s">
        <v>52</v>
      </c>
      <c r="C35">
        <v>7</v>
      </c>
      <c r="D35" t="s">
        <v>41</v>
      </c>
      <c r="E35" s="2">
        <v>-75</v>
      </c>
      <c r="F35" s="2">
        <v>-75</v>
      </c>
      <c r="G35" s="2">
        <v>-75</v>
      </c>
      <c r="H35" s="2">
        <v>-75</v>
      </c>
      <c r="I35" s="2">
        <v>-75</v>
      </c>
      <c r="J35" s="2">
        <v>-75</v>
      </c>
      <c r="K35" s="2">
        <v>-75</v>
      </c>
      <c r="L35" s="2">
        <v>-75</v>
      </c>
      <c r="M35" s="2">
        <v>-75</v>
      </c>
      <c r="N35" s="2">
        <v>-75</v>
      </c>
      <c r="O35" s="2">
        <v>-75</v>
      </c>
      <c r="P35" s="2">
        <v>-75</v>
      </c>
      <c r="Q35" s="2">
        <v>-75</v>
      </c>
      <c r="R35" s="2">
        <v>-75</v>
      </c>
      <c r="S35" s="2">
        <v>-75</v>
      </c>
      <c r="T35" s="2">
        <v>-75</v>
      </c>
      <c r="U35" s="2">
        <v>-75</v>
      </c>
      <c r="V35" s="2">
        <v>-75</v>
      </c>
      <c r="W35" s="2">
        <v>-75</v>
      </c>
      <c r="X35" s="2">
        <v>-75</v>
      </c>
      <c r="Y35" s="2">
        <v>-75</v>
      </c>
      <c r="Z35" s="2">
        <v>-75</v>
      </c>
      <c r="AA35" s="2">
        <v>-75</v>
      </c>
      <c r="AB35" s="2">
        <v>-75</v>
      </c>
      <c r="AC35" s="2">
        <v>-75</v>
      </c>
      <c r="AD35" s="2">
        <v>-75</v>
      </c>
      <c r="AE35" s="2">
        <v>-75</v>
      </c>
      <c r="AF35" s="2">
        <v>-75</v>
      </c>
      <c r="AG35" s="2">
        <v>-75</v>
      </c>
      <c r="AH35" s="2">
        <v>-75</v>
      </c>
      <c r="AI35" s="2">
        <v>-75</v>
      </c>
      <c r="AJ35" s="2">
        <v>0</v>
      </c>
    </row>
    <row r="36" spans="1:36" x14ac:dyDescent="0.2">
      <c r="A36" t="str">
        <f t="shared" si="0"/>
        <v>108Pagoda-10</v>
      </c>
      <c r="B36" t="s">
        <v>52</v>
      </c>
      <c r="C36">
        <v>10</v>
      </c>
      <c r="D36" t="s">
        <v>42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-103</v>
      </c>
      <c r="K36" s="2">
        <v>0</v>
      </c>
      <c r="L36" s="2">
        <v>0</v>
      </c>
      <c r="M36" s="2">
        <v>-27</v>
      </c>
      <c r="N36" s="2">
        <v>-108</v>
      </c>
      <c r="O36" s="2">
        <v>0</v>
      </c>
      <c r="P36" s="2">
        <v>0</v>
      </c>
      <c r="Q36" s="2">
        <v>0</v>
      </c>
      <c r="R36" s="2">
        <v>-335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</row>
    <row r="37" spans="1:36" x14ac:dyDescent="0.2">
      <c r="A37" t="str">
        <f t="shared" si="0"/>
        <v>108Pagoda-12</v>
      </c>
      <c r="B37" t="s">
        <v>52</v>
      </c>
      <c r="C37">
        <v>12</v>
      </c>
      <c r="D37" t="s">
        <v>53</v>
      </c>
      <c r="E37" s="2">
        <v>-218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-218</v>
      </c>
      <c r="Q37" s="2">
        <v>-218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-218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</row>
    <row r="38" spans="1:36" x14ac:dyDescent="0.2">
      <c r="A38" t="str">
        <f t="shared" si="0"/>
        <v>108Pagoda-14</v>
      </c>
      <c r="B38" t="s">
        <v>52</v>
      </c>
      <c r="C38">
        <v>14</v>
      </c>
      <c r="D38" t="s">
        <v>43</v>
      </c>
      <c r="E38" s="2">
        <v>-293</v>
      </c>
      <c r="F38" s="2">
        <v>-75</v>
      </c>
      <c r="G38" s="2">
        <v>-75</v>
      </c>
      <c r="H38" s="2">
        <v>-750.17</v>
      </c>
      <c r="I38" s="2">
        <v>-140.94</v>
      </c>
      <c r="J38" s="2">
        <v>-316.02999999999997</v>
      </c>
      <c r="K38" s="2">
        <v>-1165.98</v>
      </c>
      <c r="L38" s="2">
        <v>-319.06</v>
      </c>
      <c r="M38" s="2">
        <v>-225.71</v>
      </c>
      <c r="N38" s="2">
        <v>-334.74</v>
      </c>
      <c r="O38" s="2">
        <v>981.90999999999985</v>
      </c>
      <c r="P38" s="2">
        <v>-6034.25</v>
      </c>
      <c r="Q38" s="2">
        <v>-293</v>
      </c>
      <c r="R38" s="2">
        <v>-410</v>
      </c>
      <c r="S38" s="2">
        <v>-75</v>
      </c>
      <c r="T38" s="2">
        <v>-75</v>
      </c>
      <c r="U38" s="2">
        <v>-75</v>
      </c>
      <c r="V38" s="2">
        <v>-130.56</v>
      </c>
      <c r="W38" s="2">
        <v>-75</v>
      </c>
      <c r="X38" s="2">
        <v>-207.73</v>
      </c>
      <c r="Y38" s="2">
        <v>-75</v>
      </c>
      <c r="Z38" s="2">
        <v>-75</v>
      </c>
      <c r="AA38" s="2">
        <v>-75</v>
      </c>
      <c r="AB38" s="2">
        <v>-5619.09</v>
      </c>
      <c r="AC38" s="2">
        <v>-293</v>
      </c>
      <c r="AD38" s="2">
        <v>-75</v>
      </c>
      <c r="AE38" s="2">
        <v>-159.19</v>
      </c>
      <c r="AF38" s="2">
        <v>-75</v>
      </c>
      <c r="AG38" s="2">
        <v>-75</v>
      </c>
      <c r="AH38" s="2">
        <v>-75</v>
      </c>
      <c r="AI38" s="2">
        <v>-75</v>
      </c>
      <c r="AJ38" s="2">
        <v>0</v>
      </c>
    </row>
    <row r="39" spans="1:36" x14ac:dyDescent="0.2">
      <c r="A39" t="str">
        <f t="shared" si="0"/>
        <v>108Pagoda-15</v>
      </c>
      <c r="B39" t="s">
        <v>52</v>
      </c>
      <c r="C39">
        <v>15</v>
      </c>
      <c r="D39" t="s">
        <v>44</v>
      </c>
      <c r="E39" s="2">
        <v>1452</v>
      </c>
      <c r="F39" s="2">
        <v>1675</v>
      </c>
      <c r="G39" s="2">
        <v>1670</v>
      </c>
      <c r="H39" s="2">
        <v>-750.17</v>
      </c>
      <c r="I39" s="2">
        <v>3249.06</v>
      </c>
      <c r="J39" s="2">
        <v>1428.97</v>
      </c>
      <c r="K39" s="2">
        <v>-1165.98</v>
      </c>
      <c r="L39" s="2">
        <v>3275.94</v>
      </c>
      <c r="M39" s="2">
        <v>-225.71</v>
      </c>
      <c r="N39" s="2">
        <v>-334.74</v>
      </c>
      <c r="O39" s="2">
        <v>4681.91</v>
      </c>
      <c r="P39" s="2">
        <v>-2634.25</v>
      </c>
      <c r="Q39" s="2">
        <v>-293</v>
      </c>
      <c r="R39" s="2">
        <v>3203.25</v>
      </c>
      <c r="S39" s="2">
        <v>1775</v>
      </c>
      <c r="T39" s="2">
        <v>1775</v>
      </c>
      <c r="U39" s="2">
        <v>1775</v>
      </c>
      <c r="V39" s="2">
        <v>1719.44</v>
      </c>
      <c r="W39" s="2">
        <v>-75</v>
      </c>
      <c r="X39" s="2">
        <v>3492.27</v>
      </c>
      <c r="Y39" s="2">
        <v>1650</v>
      </c>
      <c r="Z39" s="2">
        <v>1850</v>
      </c>
      <c r="AA39" s="2">
        <v>-75</v>
      </c>
      <c r="AB39" s="2">
        <v>-3883.09</v>
      </c>
      <c r="AC39" s="2">
        <v>1941</v>
      </c>
      <c r="AD39" s="2">
        <v>1850</v>
      </c>
      <c r="AE39" s="2">
        <v>-159.19</v>
      </c>
      <c r="AF39" s="2">
        <v>3566</v>
      </c>
      <c r="AG39" s="2">
        <v>482.05</v>
      </c>
      <c r="AH39" s="2">
        <v>1450</v>
      </c>
      <c r="AI39" s="2">
        <v>1850</v>
      </c>
      <c r="AJ39" s="2">
        <v>0</v>
      </c>
    </row>
    <row r="40" spans="1:36" x14ac:dyDescent="0.2">
      <c r="A40" t="str">
        <f t="shared" si="0"/>
        <v>108Pagoda-16</v>
      </c>
      <c r="B40" t="s">
        <v>52</v>
      </c>
      <c r="C40">
        <v>16</v>
      </c>
      <c r="D40" t="s">
        <v>45</v>
      </c>
      <c r="E40" s="2">
        <v>-726.97</v>
      </c>
      <c r="F40" s="2">
        <v>-726.97</v>
      </c>
      <c r="G40" s="2">
        <v>-726.97</v>
      </c>
      <c r="H40" s="2">
        <v>-726.97</v>
      </c>
      <c r="I40" s="2">
        <v>-726.97</v>
      </c>
      <c r="J40" s="2">
        <v>-726.97</v>
      </c>
      <c r="K40" s="2">
        <v>-726.97</v>
      </c>
      <c r="L40" s="2">
        <v>-726.97</v>
      </c>
      <c r="M40" s="2">
        <v>-726.97</v>
      </c>
      <c r="N40" s="2">
        <v>-726.97</v>
      </c>
      <c r="O40" s="2">
        <v>-726.97</v>
      </c>
      <c r="P40" s="2">
        <v>-726.97</v>
      </c>
      <c r="Q40" s="2">
        <v>-726.97</v>
      </c>
      <c r="R40" s="2">
        <v>-726.97</v>
      </c>
      <c r="S40" s="2">
        <v>-726.97</v>
      </c>
      <c r="T40" s="2">
        <v>-726.97</v>
      </c>
      <c r="U40" s="2">
        <v>-726.97</v>
      </c>
      <c r="V40" s="2">
        <v>-726.97</v>
      </c>
      <c r="W40" s="2">
        <v>-726.97</v>
      </c>
      <c r="X40" s="2">
        <v>-726.97</v>
      </c>
      <c r="Y40" s="2">
        <v>-726.97</v>
      </c>
      <c r="Z40" s="2">
        <v>-726.97</v>
      </c>
      <c r="AA40" s="2">
        <v>-726.97</v>
      </c>
      <c r="AB40" s="2">
        <v>-726.97</v>
      </c>
      <c r="AC40" s="2">
        <v>-726.97</v>
      </c>
      <c r="AD40" s="2">
        <v>-726.97</v>
      </c>
      <c r="AE40" s="2">
        <v>-726.97</v>
      </c>
      <c r="AF40" s="2">
        <v>-726.97</v>
      </c>
      <c r="AG40" s="2">
        <v>-726.97</v>
      </c>
      <c r="AH40" s="2">
        <v>-726.97</v>
      </c>
      <c r="AI40" s="2">
        <v>-726.97</v>
      </c>
      <c r="AJ40" s="2">
        <v>0</v>
      </c>
    </row>
    <row r="41" spans="1:36" x14ac:dyDescent="0.2">
      <c r="A41" t="str">
        <f t="shared" si="0"/>
        <v>108Pagoda-18</v>
      </c>
      <c r="B41" t="s">
        <v>52</v>
      </c>
      <c r="C41">
        <v>18</v>
      </c>
      <c r="D41" t="s">
        <v>51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</row>
    <row r="42" spans="1:36" x14ac:dyDescent="0.2">
      <c r="A42" t="str">
        <f t="shared" si="0"/>
        <v>108Pagoda-19</v>
      </c>
      <c r="B42" t="s">
        <v>52</v>
      </c>
      <c r="C42">
        <v>19</v>
      </c>
      <c r="D42" t="s">
        <v>46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-6000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-4000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</row>
    <row r="43" spans="1:36" x14ac:dyDescent="0.2">
      <c r="A43" t="str">
        <f t="shared" si="0"/>
        <v>108Pagoda-21</v>
      </c>
      <c r="B43" t="s">
        <v>52</v>
      </c>
      <c r="C43">
        <v>21</v>
      </c>
      <c r="D43" t="s">
        <v>48</v>
      </c>
      <c r="E43" s="2">
        <v>4617.24</v>
      </c>
      <c r="F43" s="2">
        <v>5565.27</v>
      </c>
      <c r="G43" s="2">
        <v>6508.3</v>
      </c>
      <c r="H43" s="2">
        <v>5031.16</v>
      </c>
      <c r="I43" s="2">
        <v>7553.25</v>
      </c>
      <c r="J43" s="2">
        <v>8255.25</v>
      </c>
      <c r="K43" s="2">
        <v>6362.3</v>
      </c>
      <c r="L43" s="2">
        <v>8911.27</v>
      </c>
      <c r="M43" s="2">
        <v>7958.59</v>
      </c>
      <c r="N43" s="2">
        <v>6896.88</v>
      </c>
      <c r="O43" s="2">
        <v>10851.82</v>
      </c>
      <c r="P43" s="2">
        <v>1490.6</v>
      </c>
      <c r="Q43" s="2">
        <v>470.63</v>
      </c>
      <c r="R43" s="2">
        <v>2946.91</v>
      </c>
      <c r="S43" s="2">
        <v>3994.94</v>
      </c>
      <c r="T43" s="2">
        <v>5042.97</v>
      </c>
      <c r="U43" s="2">
        <v>6091</v>
      </c>
      <c r="V43" s="2">
        <v>7083.47</v>
      </c>
      <c r="W43" s="2">
        <v>6281.5</v>
      </c>
      <c r="X43" s="2">
        <v>9046.7999999999993</v>
      </c>
      <c r="Y43" s="2">
        <v>9969.83</v>
      </c>
      <c r="Z43" s="2">
        <v>11092.86</v>
      </c>
      <c r="AA43" s="2">
        <v>10290.89</v>
      </c>
      <c r="AB43" s="2">
        <v>1680.83</v>
      </c>
      <c r="AC43" s="2">
        <v>2894.86</v>
      </c>
      <c r="AD43" s="2">
        <v>4017.89</v>
      </c>
      <c r="AE43" s="2">
        <v>3131.73</v>
      </c>
      <c r="AF43" s="2">
        <v>5970.76</v>
      </c>
      <c r="AG43" s="2">
        <v>5725.84</v>
      </c>
      <c r="AH43" s="2">
        <v>6448.87</v>
      </c>
      <c r="AI43" s="2">
        <v>7571.9</v>
      </c>
      <c r="AJ43" s="2">
        <v>0</v>
      </c>
    </row>
    <row r="44" spans="1:36" x14ac:dyDescent="0.2">
      <c r="A44" t="str">
        <f t="shared" si="0"/>
        <v>1117Brewer-1</v>
      </c>
      <c r="B44" t="s">
        <v>54</v>
      </c>
      <c r="C44">
        <v>1</v>
      </c>
      <c r="D44" t="s">
        <v>36</v>
      </c>
      <c r="E44" s="2">
        <v>3590</v>
      </c>
      <c r="F44" s="2">
        <v>1795</v>
      </c>
      <c r="G44" s="2">
        <v>1795</v>
      </c>
      <c r="H44" s="2">
        <v>0</v>
      </c>
      <c r="I44" s="2">
        <v>3590</v>
      </c>
      <c r="J44" s="2">
        <v>0</v>
      </c>
      <c r="K44" s="2">
        <v>0</v>
      </c>
      <c r="L44" s="2">
        <v>5385</v>
      </c>
      <c r="M44" s="2">
        <v>0</v>
      </c>
      <c r="N44" s="2">
        <v>0</v>
      </c>
      <c r="O44" s="2">
        <v>4015</v>
      </c>
      <c r="P44" s="2">
        <v>3980</v>
      </c>
      <c r="Q44" s="2">
        <v>0</v>
      </c>
      <c r="R44" s="2">
        <v>3773.25</v>
      </c>
      <c r="S44" s="2">
        <v>0</v>
      </c>
      <c r="T44" s="2">
        <v>1750</v>
      </c>
      <c r="U44" s="2">
        <v>2286</v>
      </c>
      <c r="V44" s="2">
        <v>2360</v>
      </c>
      <c r="W44" s="2">
        <v>0</v>
      </c>
      <c r="X44" s="2">
        <v>1335</v>
      </c>
      <c r="Y44" s="2">
        <v>0</v>
      </c>
      <c r="Z44" s="2">
        <v>0</v>
      </c>
      <c r="AA44" s="2">
        <v>1258.1400000000001</v>
      </c>
      <c r="AB44" s="2">
        <v>1782.5</v>
      </c>
      <c r="AC44" s="2">
        <v>1692.5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4118.1400000000003</v>
      </c>
      <c r="AJ44" s="2">
        <v>0</v>
      </c>
    </row>
    <row r="45" spans="1:36" x14ac:dyDescent="0.2">
      <c r="A45" t="str">
        <f t="shared" si="0"/>
        <v>1117Brewer-3</v>
      </c>
      <c r="B45" t="s">
        <v>54</v>
      </c>
      <c r="C45">
        <v>3</v>
      </c>
      <c r="D45" t="s">
        <v>37</v>
      </c>
      <c r="E45" s="2">
        <v>3590</v>
      </c>
      <c r="F45" s="2">
        <v>1795</v>
      </c>
      <c r="G45" s="2">
        <v>1795</v>
      </c>
      <c r="H45" s="2">
        <v>0</v>
      </c>
      <c r="I45" s="2">
        <v>3590</v>
      </c>
      <c r="J45" s="2">
        <v>0</v>
      </c>
      <c r="K45" s="2">
        <v>0</v>
      </c>
      <c r="L45" s="2">
        <v>5385</v>
      </c>
      <c r="M45" s="2">
        <v>0</v>
      </c>
      <c r="N45" s="2">
        <v>0</v>
      </c>
      <c r="O45" s="2">
        <v>4015</v>
      </c>
      <c r="P45" s="2">
        <v>3980</v>
      </c>
      <c r="Q45" s="2">
        <v>0</v>
      </c>
      <c r="R45" s="2">
        <v>3773.25</v>
      </c>
      <c r="S45" s="2">
        <v>0</v>
      </c>
      <c r="T45" s="2">
        <v>1750</v>
      </c>
      <c r="U45" s="2">
        <v>2286</v>
      </c>
      <c r="V45" s="2">
        <v>2360</v>
      </c>
      <c r="W45" s="2">
        <v>0</v>
      </c>
      <c r="X45" s="2">
        <v>1335</v>
      </c>
      <c r="Y45" s="2">
        <v>0</v>
      </c>
      <c r="Z45" s="2">
        <v>0</v>
      </c>
      <c r="AA45" s="2">
        <v>1258.1400000000001</v>
      </c>
      <c r="AB45" s="2">
        <v>1782.5</v>
      </c>
      <c r="AC45" s="2">
        <v>1692.5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4118.1400000000003</v>
      </c>
      <c r="AJ45" s="2">
        <v>0</v>
      </c>
    </row>
    <row r="46" spans="1:36" x14ac:dyDescent="0.2">
      <c r="A46" t="str">
        <f t="shared" si="0"/>
        <v>1117Brewer-4</v>
      </c>
      <c r="B46" t="s">
        <v>54</v>
      </c>
      <c r="C46">
        <v>4</v>
      </c>
      <c r="D46" t="s">
        <v>38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-1098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</row>
    <row r="47" spans="1:36" x14ac:dyDescent="0.2">
      <c r="A47" t="str">
        <f t="shared" si="0"/>
        <v>1117Brewer-5</v>
      </c>
      <c r="B47" t="s">
        <v>54</v>
      </c>
      <c r="C47">
        <v>5</v>
      </c>
      <c r="D47" t="s">
        <v>39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-4700.68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-4509.34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</row>
    <row r="48" spans="1:36" x14ac:dyDescent="0.2">
      <c r="A48" t="str">
        <f t="shared" si="0"/>
        <v>1117Brewer-6</v>
      </c>
      <c r="B48" t="s">
        <v>54</v>
      </c>
      <c r="C48">
        <v>6</v>
      </c>
      <c r="D48" t="s">
        <v>40</v>
      </c>
      <c r="E48" s="2">
        <v>0</v>
      </c>
      <c r="F48" s="2">
        <v>-420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-420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</row>
    <row r="49" spans="1:36" x14ac:dyDescent="0.2">
      <c r="A49" t="str">
        <f t="shared" si="0"/>
        <v>1117Brewer-7</v>
      </c>
      <c r="B49" t="s">
        <v>54</v>
      </c>
      <c r="C49">
        <v>7</v>
      </c>
      <c r="D49" t="s">
        <v>41</v>
      </c>
      <c r="E49" s="2">
        <v>-75</v>
      </c>
      <c r="F49" s="2">
        <v>-75</v>
      </c>
      <c r="G49" s="2">
        <v>-75</v>
      </c>
      <c r="H49" s="2">
        <v>-75</v>
      </c>
      <c r="I49" s="2">
        <v>-75</v>
      </c>
      <c r="J49" s="2">
        <v>-75</v>
      </c>
      <c r="K49" s="2">
        <v>-75</v>
      </c>
      <c r="L49" s="2">
        <v>-75</v>
      </c>
      <c r="M49" s="2">
        <v>-75</v>
      </c>
      <c r="N49" s="2">
        <v>-75</v>
      </c>
      <c r="O49" s="2">
        <v>-75</v>
      </c>
      <c r="P49" s="2">
        <v>-75</v>
      </c>
      <c r="Q49" s="2">
        <v>-75</v>
      </c>
      <c r="R49" s="2">
        <v>-75</v>
      </c>
      <c r="S49" s="2">
        <v>-75</v>
      </c>
      <c r="T49" s="2">
        <v>-75</v>
      </c>
      <c r="U49" s="2">
        <v>-75</v>
      </c>
      <c r="V49" s="2">
        <v>-75</v>
      </c>
      <c r="W49" s="2">
        <v>-75</v>
      </c>
      <c r="X49" s="2">
        <v>-75</v>
      </c>
      <c r="Y49" s="2">
        <v>-75</v>
      </c>
      <c r="Z49" s="2">
        <v>-75</v>
      </c>
      <c r="AA49" s="2">
        <v>-75</v>
      </c>
      <c r="AB49" s="2">
        <v>-75</v>
      </c>
      <c r="AC49" s="2">
        <v>-75</v>
      </c>
      <c r="AD49" s="2">
        <v>-75</v>
      </c>
      <c r="AE49" s="2">
        <v>-75</v>
      </c>
      <c r="AF49" s="2">
        <v>-75</v>
      </c>
      <c r="AG49" s="2">
        <v>-75</v>
      </c>
      <c r="AH49" s="2">
        <v>-75</v>
      </c>
      <c r="AI49" s="2">
        <v>-75</v>
      </c>
      <c r="AJ49" s="2">
        <v>0</v>
      </c>
    </row>
    <row r="50" spans="1:36" x14ac:dyDescent="0.2">
      <c r="A50" t="str">
        <f t="shared" si="0"/>
        <v>1117Brewer-10</v>
      </c>
      <c r="B50" t="s">
        <v>54</v>
      </c>
      <c r="C50">
        <v>10</v>
      </c>
      <c r="D50" t="s">
        <v>42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-1.387778780781446E-17</v>
      </c>
      <c r="K50" s="2">
        <v>0</v>
      </c>
      <c r="L50" s="2">
        <v>0</v>
      </c>
      <c r="M50" s="2">
        <v>-202.82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-35</v>
      </c>
      <c r="AH50" s="2">
        <v>0</v>
      </c>
      <c r="AI50" s="2">
        <v>0</v>
      </c>
      <c r="AJ50" s="2">
        <v>0</v>
      </c>
    </row>
    <row r="51" spans="1:36" x14ac:dyDescent="0.2">
      <c r="A51" t="str">
        <f t="shared" si="0"/>
        <v>1117Brewer-14</v>
      </c>
      <c r="B51" t="s">
        <v>54</v>
      </c>
      <c r="C51">
        <v>14</v>
      </c>
      <c r="D51" t="s">
        <v>43</v>
      </c>
      <c r="E51" s="2">
        <v>-75</v>
      </c>
      <c r="F51" s="2">
        <v>-495</v>
      </c>
      <c r="G51" s="2">
        <v>-75</v>
      </c>
      <c r="H51" s="2">
        <v>-75</v>
      </c>
      <c r="I51" s="2">
        <v>-75</v>
      </c>
      <c r="J51" s="2">
        <v>-1173</v>
      </c>
      <c r="K51" s="2">
        <v>-75</v>
      </c>
      <c r="L51" s="2">
        <v>-75</v>
      </c>
      <c r="M51" s="2">
        <v>-277.82</v>
      </c>
      <c r="N51" s="2">
        <v>-75</v>
      </c>
      <c r="O51" s="2">
        <v>-495</v>
      </c>
      <c r="P51" s="2">
        <v>-4775.68</v>
      </c>
      <c r="Q51" s="2">
        <v>-75</v>
      </c>
      <c r="R51" s="2">
        <v>-75</v>
      </c>
      <c r="S51" s="2">
        <v>-75</v>
      </c>
      <c r="T51" s="2">
        <v>-75</v>
      </c>
      <c r="U51" s="2">
        <v>-75</v>
      </c>
      <c r="V51" s="2">
        <v>-75</v>
      </c>
      <c r="W51" s="2">
        <v>-75</v>
      </c>
      <c r="X51" s="2">
        <v>-75</v>
      </c>
      <c r="Y51" s="2">
        <v>-75</v>
      </c>
      <c r="Z51" s="2">
        <v>-75</v>
      </c>
      <c r="AA51" s="2">
        <v>-75</v>
      </c>
      <c r="AB51" s="2">
        <v>-4584.34</v>
      </c>
      <c r="AC51" s="2">
        <v>-75</v>
      </c>
      <c r="AD51" s="2">
        <v>-75</v>
      </c>
      <c r="AE51" s="2">
        <v>-75</v>
      </c>
      <c r="AF51" s="2">
        <v>-75</v>
      </c>
      <c r="AG51" s="2">
        <v>-110</v>
      </c>
      <c r="AH51" s="2">
        <v>-75</v>
      </c>
      <c r="AI51" s="2">
        <v>-75</v>
      </c>
      <c r="AJ51" s="2">
        <v>0</v>
      </c>
    </row>
    <row r="52" spans="1:36" x14ac:dyDescent="0.2">
      <c r="A52" t="str">
        <f t="shared" si="0"/>
        <v>1117Brewer-15</v>
      </c>
      <c r="B52" t="s">
        <v>54</v>
      </c>
      <c r="C52">
        <v>15</v>
      </c>
      <c r="D52" t="s">
        <v>44</v>
      </c>
      <c r="E52" s="2">
        <v>3515</v>
      </c>
      <c r="F52" s="2">
        <v>1300</v>
      </c>
      <c r="G52" s="2">
        <v>1720</v>
      </c>
      <c r="H52" s="2">
        <v>-75</v>
      </c>
      <c r="I52" s="2">
        <v>3515</v>
      </c>
      <c r="J52" s="2">
        <v>-1173</v>
      </c>
      <c r="K52" s="2">
        <v>-75</v>
      </c>
      <c r="L52" s="2">
        <v>5310</v>
      </c>
      <c r="M52" s="2">
        <v>-277.82</v>
      </c>
      <c r="N52" s="2">
        <v>-75</v>
      </c>
      <c r="O52" s="2">
        <v>3520</v>
      </c>
      <c r="P52" s="2">
        <v>-795.68000000000029</v>
      </c>
      <c r="Q52" s="2">
        <v>-75</v>
      </c>
      <c r="R52" s="2">
        <v>3698.25</v>
      </c>
      <c r="S52" s="2">
        <v>-75</v>
      </c>
      <c r="T52" s="2">
        <v>1675</v>
      </c>
      <c r="U52" s="2">
        <v>2211</v>
      </c>
      <c r="V52" s="2">
        <v>2285</v>
      </c>
      <c r="W52" s="2">
        <v>-75</v>
      </c>
      <c r="X52" s="2">
        <v>1260</v>
      </c>
      <c r="Y52" s="2">
        <v>-75</v>
      </c>
      <c r="Z52" s="2">
        <v>-75</v>
      </c>
      <c r="AA52" s="2">
        <v>1183.1400000000001</v>
      </c>
      <c r="AB52" s="2">
        <v>-2801.84</v>
      </c>
      <c r="AC52" s="2">
        <v>1617.5</v>
      </c>
      <c r="AD52" s="2">
        <v>-75</v>
      </c>
      <c r="AE52" s="2">
        <v>-75</v>
      </c>
      <c r="AF52" s="2">
        <v>-75</v>
      </c>
      <c r="AG52" s="2">
        <v>-110</v>
      </c>
      <c r="AH52" s="2">
        <v>-75</v>
      </c>
      <c r="AI52" s="2">
        <v>4043.14</v>
      </c>
      <c r="AJ52" s="2">
        <v>0</v>
      </c>
    </row>
    <row r="53" spans="1:36" x14ac:dyDescent="0.2">
      <c r="A53" t="str">
        <f t="shared" si="0"/>
        <v>1117Brewer-16</v>
      </c>
      <c r="B53" t="s">
        <v>54</v>
      </c>
      <c r="C53">
        <v>16</v>
      </c>
      <c r="D53" t="s">
        <v>45</v>
      </c>
      <c r="E53" s="2">
        <v>-711.48</v>
      </c>
      <c r="F53" s="2">
        <v>-711.48</v>
      </c>
      <c r="G53" s="2">
        <v>-711.48</v>
      </c>
      <c r="H53" s="2">
        <v>-711.48</v>
      </c>
      <c r="I53" s="2">
        <v>-711.48</v>
      </c>
      <c r="J53" s="2">
        <v>-711.48</v>
      </c>
      <c r="K53" s="2">
        <v>-1422.96</v>
      </c>
      <c r="L53" s="2">
        <v>-711.48</v>
      </c>
      <c r="M53" s="2">
        <v>0</v>
      </c>
      <c r="N53" s="2">
        <v>-711.48</v>
      </c>
      <c r="O53" s="2">
        <v>-711.48</v>
      </c>
      <c r="P53" s="2">
        <v>-711.48</v>
      </c>
      <c r="Q53" s="2">
        <v>-711.48</v>
      </c>
      <c r="R53" s="2">
        <v>-746.48</v>
      </c>
      <c r="S53" s="2">
        <v>-702.73</v>
      </c>
      <c r="T53" s="2">
        <v>-711.48</v>
      </c>
      <c r="U53" s="2">
        <v>-711.48</v>
      </c>
      <c r="V53" s="2">
        <v>-711.48</v>
      </c>
      <c r="W53" s="2">
        <v>-711.48</v>
      </c>
      <c r="X53" s="2">
        <v>-711.48</v>
      </c>
      <c r="Y53" s="2">
        <v>-711.48</v>
      </c>
      <c r="Z53" s="2">
        <v>-711.48</v>
      </c>
      <c r="AA53" s="2">
        <v>-711.48</v>
      </c>
      <c r="AB53" s="2">
        <v>-711.48</v>
      </c>
      <c r="AC53" s="2">
        <v>-711.48</v>
      </c>
      <c r="AD53" s="2">
        <v>-711.48</v>
      </c>
      <c r="AE53" s="2">
        <v>-711.48</v>
      </c>
      <c r="AF53" s="2">
        <v>-711.48</v>
      </c>
      <c r="AG53" s="2">
        <v>-711.48</v>
      </c>
      <c r="AH53" s="2">
        <v>-711.48</v>
      </c>
      <c r="AI53" s="2">
        <v>-711.48</v>
      </c>
      <c r="AJ53" s="2">
        <v>0</v>
      </c>
    </row>
    <row r="54" spans="1:36" x14ac:dyDescent="0.2">
      <c r="A54" t="str">
        <f t="shared" si="0"/>
        <v>1117Brewer-18</v>
      </c>
      <c r="B54" t="s">
        <v>54</v>
      </c>
      <c r="C54">
        <v>18</v>
      </c>
      <c r="D54" t="s">
        <v>51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</row>
    <row r="55" spans="1:36" x14ac:dyDescent="0.2">
      <c r="A55" t="str">
        <f t="shared" si="0"/>
        <v>1117Brewer-19</v>
      </c>
      <c r="B55" t="s">
        <v>54</v>
      </c>
      <c r="C55">
        <v>19</v>
      </c>
      <c r="D55" t="s">
        <v>46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-10000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5000</v>
      </c>
      <c r="AH55" s="2">
        <v>0</v>
      </c>
      <c r="AI55" s="2">
        <v>0</v>
      </c>
      <c r="AJ55" s="2">
        <v>0</v>
      </c>
    </row>
    <row r="56" spans="1:36" x14ac:dyDescent="0.2">
      <c r="A56" t="str">
        <f t="shared" si="0"/>
        <v>1117Brewer-21</v>
      </c>
      <c r="B56" t="s">
        <v>54</v>
      </c>
      <c r="C56">
        <v>21</v>
      </c>
      <c r="D56" t="s">
        <v>48</v>
      </c>
      <c r="E56" s="2">
        <v>6322.14</v>
      </c>
      <c r="F56" s="2">
        <v>6910.66</v>
      </c>
      <c r="G56" s="2">
        <v>7919.18</v>
      </c>
      <c r="H56" s="2">
        <v>7132.7</v>
      </c>
      <c r="I56" s="2">
        <v>9936.2199999999993</v>
      </c>
      <c r="J56" s="2">
        <v>8051.74</v>
      </c>
      <c r="K56" s="2">
        <v>6553.78</v>
      </c>
      <c r="L56" s="2">
        <v>11152.3</v>
      </c>
      <c r="M56" s="2">
        <v>10874.48</v>
      </c>
      <c r="N56" s="2">
        <v>10088</v>
      </c>
      <c r="O56" s="2">
        <v>12896.52</v>
      </c>
      <c r="P56" s="2">
        <v>1389.36</v>
      </c>
      <c r="Q56" s="2">
        <v>602.88</v>
      </c>
      <c r="R56" s="2">
        <v>3554.65</v>
      </c>
      <c r="S56" s="2">
        <v>2776.92</v>
      </c>
      <c r="T56" s="2">
        <v>3740.44</v>
      </c>
      <c r="U56" s="2">
        <v>5239.96</v>
      </c>
      <c r="V56" s="2">
        <v>6813.48</v>
      </c>
      <c r="W56" s="2">
        <v>6027</v>
      </c>
      <c r="X56" s="2">
        <v>6575.52</v>
      </c>
      <c r="Y56" s="2">
        <v>5789.04</v>
      </c>
      <c r="Z56" s="2">
        <v>5002.5600000000004</v>
      </c>
      <c r="AA56" s="2">
        <v>5474.22</v>
      </c>
      <c r="AB56" s="2">
        <v>1960.9</v>
      </c>
      <c r="AC56" s="2">
        <v>2866.92</v>
      </c>
      <c r="AD56" s="2">
        <v>2080.44</v>
      </c>
      <c r="AE56" s="2">
        <v>1293.96</v>
      </c>
      <c r="AF56" s="2">
        <v>507.48</v>
      </c>
      <c r="AG56" s="2">
        <v>4686</v>
      </c>
      <c r="AH56" s="2">
        <v>3899.52</v>
      </c>
      <c r="AI56" s="2">
        <v>7231.18</v>
      </c>
      <c r="AJ56" s="2">
        <v>0</v>
      </c>
    </row>
    <row r="57" spans="1:36" x14ac:dyDescent="0.2">
      <c r="A57" t="str">
        <f t="shared" si="0"/>
        <v>114Sidney-1</v>
      </c>
      <c r="B57" t="s">
        <v>55</v>
      </c>
      <c r="C57">
        <v>1</v>
      </c>
      <c r="D57" t="s">
        <v>36</v>
      </c>
      <c r="E57" s="2">
        <v>3961.8</v>
      </c>
      <c r="F57" s="2">
        <v>1550</v>
      </c>
      <c r="G57" s="2">
        <v>1550</v>
      </c>
      <c r="H57" s="2">
        <v>0</v>
      </c>
      <c r="I57" s="2">
        <v>3100</v>
      </c>
      <c r="J57" s="2">
        <v>1550</v>
      </c>
      <c r="K57" s="2">
        <v>0</v>
      </c>
      <c r="L57" s="2">
        <v>3245</v>
      </c>
      <c r="M57" s="2">
        <v>0</v>
      </c>
      <c r="N57" s="2">
        <v>0</v>
      </c>
      <c r="O57" s="2">
        <v>3390</v>
      </c>
      <c r="P57" s="2">
        <v>3390</v>
      </c>
      <c r="Q57" s="2">
        <v>0</v>
      </c>
      <c r="R57" s="2">
        <v>3303.25</v>
      </c>
      <c r="S57" s="2">
        <v>1695</v>
      </c>
      <c r="T57" s="2">
        <v>1504.16</v>
      </c>
      <c r="U57" s="2">
        <v>1770</v>
      </c>
      <c r="V57" s="2">
        <v>1695</v>
      </c>
      <c r="W57" s="2">
        <v>0</v>
      </c>
      <c r="X57" s="2">
        <v>3250</v>
      </c>
      <c r="Y57" s="2">
        <v>0</v>
      </c>
      <c r="Z57" s="2">
        <v>485</v>
      </c>
      <c r="AA57" s="2">
        <v>0</v>
      </c>
      <c r="AB57" s="2">
        <v>2754</v>
      </c>
      <c r="AC57" s="2">
        <v>0</v>
      </c>
      <c r="AD57" s="2">
        <v>0</v>
      </c>
      <c r="AE57" s="2">
        <v>0</v>
      </c>
      <c r="AF57" s="2">
        <v>2864.95</v>
      </c>
      <c r="AG57" s="2">
        <v>1810</v>
      </c>
      <c r="AH57" s="2">
        <v>1510</v>
      </c>
      <c r="AI57" s="2">
        <v>1860</v>
      </c>
      <c r="AJ57" s="2">
        <v>0</v>
      </c>
    </row>
    <row r="58" spans="1:36" x14ac:dyDescent="0.2">
      <c r="A58" t="str">
        <f t="shared" si="0"/>
        <v>114Sidney-3</v>
      </c>
      <c r="B58" t="s">
        <v>55</v>
      </c>
      <c r="C58">
        <v>3</v>
      </c>
      <c r="D58" t="s">
        <v>37</v>
      </c>
      <c r="E58" s="2">
        <v>3961.8</v>
      </c>
      <c r="F58" s="2">
        <v>1550</v>
      </c>
      <c r="G58" s="2">
        <v>1550</v>
      </c>
      <c r="H58" s="2">
        <v>0</v>
      </c>
      <c r="I58" s="2">
        <v>3100</v>
      </c>
      <c r="J58" s="2">
        <v>1550</v>
      </c>
      <c r="K58" s="2">
        <v>0</v>
      </c>
      <c r="L58" s="2">
        <v>3245</v>
      </c>
      <c r="M58" s="2">
        <v>0</v>
      </c>
      <c r="N58" s="2">
        <v>0</v>
      </c>
      <c r="O58" s="2">
        <v>3390</v>
      </c>
      <c r="P58" s="2">
        <v>3390</v>
      </c>
      <c r="Q58" s="2">
        <v>0</v>
      </c>
      <c r="R58" s="2">
        <v>3303.25</v>
      </c>
      <c r="S58" s="2">
        <v>1695</v>
      </c>
      <c r="T58" s="2">
        <v>1504.16</v>
      </c>
      <c r="U58" s="2">
        <v>1770</v>
      </c>
      <c r="V58" s="2">
        <v>1695</v>
      </c>
      <c r="W58" s="2">
        <v>0</v>
      </c>
      <c r="X58" s="2">
        <v>3250</v>
      </c>
      <c r="Y58" s="2">
        <v>0</v>
      </c>
      <c r="Z58" s="2">
        <v>485</v>
      </c>
      <c r="AA58" s="2">
        <v>0</v>
      </c>
      <c r="AB58" s="2">
        <v>2754</v>
      </c>
      <c r="AC58" s="2">
        <v>0</v>
      </c>
      <c r="AD58" s="2">
        <v>0</v>
      </c>
      <c r="AE58" s="2">
        <v>0</v>
      </c>
      <c r="AF58" s="2">
        <v>2864.95</v>
      </c>
      <c r="AG58" s="2">
        <v>1810</v>
      </c>
      <c r="AH58" s="2">
        <v>1510</v>
      </c>
      <c r="AI58" s="2">
        <v>1860</v>
      </c>
      <c r="AJ58" s="2">
        <v>0</v>
      </c>
    </row>
    <row r="59" spans="1:36" x14ac:dyDescent="0.2">
      <c r="A59" t="str">
        <f t="shared" si="0"/>
        <v>114Sidney-5</v>
      </c>
      <c r="B59" t="s">
        <v>55</v>
      </c>
      <c r="C59">
        <v>5</v>
      </c>
      <c r="D59" t="s">
        <v>39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-4643.71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-5037.95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</row>
    <row r="60" spans="1:36" x14ac:dyDescent="0.2">
      <c r="A60" t="str">
        <f t="shared" si="0"/>
        <v>114Sidney-6</v>
      </c>
      <c r="B60" t="s">
        <v>55</v>
      </c>
      <c r="C60">
        <v>6</v>
      </c>
      <c r="D60" t="s">
        <v>40</v>
      </c>
      <c r="E60" s="2">
        <v>-304.81</v>
      </c>
      <c r="F60" s="2">
        <v>-308.16000000000003</v>
      </c>
      <c r="G60" s="2">
        <v>-129.08000000000001</v>
      </c>
      <c r="H60" s="2">
        <v>-129.08000000000001</v>
      </c>
      <c r="I60" s="2">
        <v>-334.15</v>
      </c>
      <c r="J60" s="2">
        <v>-129.08000000000001</v>
      </c>
      <c r="K60" s="2">
        <v>-129.08000000000001</v>
      </c>
      <c r="L60" s="2">
        <v>-129.08000000000001</v>
      </c>
      <c r="M60" s="2">
        <v>-129.08000000000001</v>
      </c>
      <c r="N60" s="2">
        <v>-129.08000000000001</v>
      </c>
      <c r="O60" s="2">
        <v>-129.07</v>
      </c>
      <c r="P60" s="2">
        <v>-129.07</v>
      </c>
      <c r="Q60" s="2">
        <v>-1366.33</v>
      </c>
      <c r="R60" s="2">
        <v>0</v>
      </c>
      <c r="S60" s="2">
        <v>-450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</row>
    <row r="61" spans="1:36" x14ac:dyDescent="0.2">
      <c r="A61" t="str">
        <f t="shared" si="0"/>
        <v>114Sidney-7</v>
      </c>
      <c r="B61" t="s">
        <v>55</v>
      </c>
      <c r="C61">
        <v>7</v>
      </c>
      <c r="D61" t="s">
        <v>41</v>
      </c>
      <c r="E61" s="2">
        <v>-75</v>
      </c>
      <c r="F61" s="2">
        <v>-75</v>
      </c>
      <c r="G61" s="2">
        <v>-75</v>
      </c>
      <c r="H61" s="2">
        <v>-75</v>
      </c>
      <c r="I61" s="2">
        <v>-75</v>
      </c>
      <c r="J61" s="2">
        <v>-75</v>
      </c>
      <c r="K61" s="2">
        <v>-75</v>
      </c>
      <c r="L61" s="2">
        <v>-75</v>
      </c>
      <c r="M61" s="2">
        <v>-75</v>
      </c>
      <c r="N61" s="2">
        <v>-75</v>
      </c>
      <c r="O61" s="2">
        <v>-75</v>
      </c>
      <c r="P61" s="2">
        <v>-75</v>
      </c>
      <c r="Q61" s="2">
        <v>-75</v>
      </c>
      <c r="R61" s="2">
        <v>-75</v>
      </c>
      <c r="S61" s="2">
        <v>-75</v>
      </c>
      <c r="T61" s="2">
        <v>-75</v>
      </c>
      <c r="U61" s="2">
        <v>-75</v>
      </c>
      <c r="V61" s="2">
        <v>-75</v>
      </c>
      <c r="W61" s="2">
        <v>-75</v>
      </c>
      <c r="X61" s="2">
        <v>-75</v>
      </c>
      <c r="Y61" s="2">
        <v>-75</v>
      </c>
      <c r="Z61" s="2">
        <v>-75</v>
      </c>
      <c r="AA61" s="2">
        <v>-75</v>
      </c>
      <c r="AB61" s="2">
        <v>-75</v>
      </c>
      <c r="AC61" s="2">
        <v>-75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</row>
    <row r="62" spans="1:36" x14ac:dyDescent="0.2">
      <c r="A62" t="str">
        <f t="shared" si="0"/>
        <v>114Sidney-10</v>
      </c>
      <c r="B62" t="s">
        <v>55</v>
      </c>
      <c r="C62">
        <v>10</v>
      </c>
      <c r="D62" t="s">
        <v>42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-28.3</v>
      </c>
      <c r="N62" s="2">
        <v>0</v>
      </c>
      <c r="O62" s="2">
        <v>0</v>
      </c>
      <c r="P62" s="2">
        <v>0</v>
      </c>
      <c r="Q62" s="2">
        <v>-15</v>
      </c>
      <c r="R62" s="2">
        <v>-15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</row>
    <row r="63" spans="1:36" x14ac:dyDescent="0.2">
      <c r="A63" t="str">
        <f t="shared" si="0"/>
        <v>114Sidney-14</v>
      </c>
      <c r="B63" t="s">
        <v>55</v>
      </c>
      <c r="C63">
        <v>14</v>
      </c>
      <c r="D63" t="s">
        <v>43</v>
      </c>
      <c r="E63" s="2">
        <v>-379.81</v>
      </c>
      <c r="F63" s="2">
        <v>-383.16</v>
      </c>
      <c r="G63" s="2">
        <v>-204.08</v>
      </c>
      <c r="H63" s="2">
        <v>-204.08</v>
      </c>
      <c r="I63" s="2">
        <v>-409.15</v>
      </c>
      <c r="J63" s="2">
        <v>-204.08</v>
      </c>
      <c r="K63" s="2">
        <v>-204.08</v>
      </c>
      <c r="L63" s="2">
        <v>-204.08</v>
      </c>
      <c r="M63" s="2">
        <v>-232.38</v>
      </c>
      <c r="N63" s="2">
        <v>-204.08</v>
      </c>
      <c r="O63" s="2">
        <v>-204.07</v>
      </c>
      <c r="P63" s="2">
        <v>-4847.78</v>
      </c>
      <c r="Q63" s="2">
        <v>-1456.33</v>
      </c>
      <c r="R63" s="2">
        <v>-90</v>
      </c>
      <c r="S63" s="2">
        <v>-525</v>
      </c>
      <c r="T63" s="2">
        <v>-75</v>
      </c>
      <c r="U63" s="2">
        <v>-75</v>
      </c>
      <c r="V63" s="2">
        <v>-75</v>
      </c>
      <c r="W63" s="2">
        <v>-75</v>
      </c>
      <c r="X63" s="2">
        <v>-75</v>
      </c>
      <c r="Y63" s="2">
        <v>-75</v>
      </c>
      <c r="Z63" s="2">
        <v>-75</v>
      </c>
      <c r="AA63" s="2">
        <v>-75</v>
      </c>
      <c r="AB63" s="2">
        <v>-5112.95</v>
      </c>
      <c r="AC63" s="2">
        <v>-75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</row>
    <row r="64" spans="1:36" x14ac:dyDescent="0.2">
      <c r="A64" t="str">
        <f t="shared" si="0"/>
        <v>114Sidney-15</v>
      </c>
      <c r="B64" t="s">
        <v>55</v>
      </c>
      <c r="C64">
        <v>15</v>
      </c>
      <c r="D64" t="s">
        <v>44</v>
      </c>
      <c r="E64" s="2">
        <v>3581.99</v>
      </c>
      <c r="F64" s="2">
        <v>1166.8399999999999</v>
      </c>
      <c r="G64" s="2">
        <v>1345.92</v>
      </c>
      <c r="H64" s="2">
        <v>-204.08</v>
      </c>
      <c r="I64" s="2">
        <v>2690.85</v>
      </c>
      <c r="J64" s="2">
        <v>1345.92</v>
      </c>
      <c r="K64" s="2">
        <v>-204.08</v>
      </c>
      <c r="L64" s="2">
        <v>3040.92</v>
      </c>
      <c r="M64" s="2">
        <v>-232.38</v>
      </c>
      <c r="N64" s="2">
        <v>-204.08</v>
      </c>
      <c r="O64" s="2">
        <v>3185.93</v>
      </c>
      <c r="P64" s="2">
        <v>-1457.78</v>
      </c>
      <c r="Q64" s="2">
        <v>-1456.33</v>
      </c>
      <c r="R64" s="2">
        <v>3213.25</v>
      </c>
      <c r="S64" s="2">
        <v>1170</v>
      </c>
      <c r="T64" s="2">
        <v>1429.16</v>
      </c>
      <c r="U64" s="2">
        <v>1695</v>
      </c>
      <c r="V64" s="2">
        <v>1620</v>
      </c>
      <c r="W64" s="2">
        <v>-75</v>
      </c>
      <c r="X64" s="2">
        <v>3175</v>
      </c>
      <c r="Y64" s="2">
        <v>-75</v>
      </c>
      <c r="Z64" s="2">
        <v>410</v>
      </c>
      <c r="AA64" s="2">
        <v>-75</v>
      </c>
      <c r="AB64" s="2">
        <v>-2358.9499999999998</v>
      </c>
      <c r="AC64" s="2">
        <v>-75</v>
      </c>
      <c r="AD64" s="2">
        <v>0</v>
      </c>
      <c r="AE64" s="2">
        <v>0</v>
      </c>
      <c r="AF64" s="2">
        <v>2864.95</v>
      </c>
      <c r="AG64" s="2">
        <v>1810</v>
      </c>
      <c r="AH64" s="2">
        <v>1510</v>
      </c>
      <c r="AI64" s="2">
        <v>1860</v>
      </c>
      <c r="AJ64" s="2">
        <v>0</v>
      </c>
    </row>
    <row r="65" spans="1:36" x14ac:dyDescent="0.2">
      <c r="A65" t="str">
        <f t="shared" si="0"/>
        <v>114Sidney-16</v>
      </c>
      <c r="B65" t="s">
        <v>55</v>
      </c>
      <c r="C65">
        <v>16</v>
      </c>
      <c r="D65" t="s">
        <v>45</v>
      </c>
      <c r="E65" s="2">
        <v>0</v>
      </c>
      <c r="F65" s="2">
        <v>-675.63</v>
      </c>
      <c r="G65" s="2">
        <v>-1351.26</v>
      </c>
      <c r="H65" s="2">
        <v>0</v>
      </c>
      <c r="I65" s="2">
        <v>-675.63</v>
      </c>
      <c r="J65" s="2">
        <v>-2026.89</v>
      </c>
      <c r="K65" s="2">
        <v>-675.63</v>
      </c>
      <c r="L65" s="2">
        <v>-675.63</v>
      </c>
      <c r="M65" s="2">
        <v>-675.63</v>
      </c>
      <c r="N65" s="2">
        <v>-675.63</v>
      </c>
      <c r="O65" s="2">
        <v>-675.63</v>
      </c>
      <c r="P65" s="2">
        <v>-675.63</v>
      </c>
      <c r="Q65" s="2">
        <v>-675.63</v>
      </c>
      <c r="R65" s="2">
        <v>-675.63</v>
      </c>
      <c r="S65" s="2">
        <v>-675.63</v>
      </c>
      <c r="T65" s="2">
        <v>-675.63</v>
      </c>
      <c r="U65" s="2">
        <v>-675.63</v>
      </c>
      <c r="V65" s="2">
        <v>-675.63</v>
      </c>
      <c r="W65" s="2">
        <v>-675.63</v>
      </c>
      <c r="X65" s="2">
        <v>-675.63</v>
      </c>
      <c r="Y65" s="2">
        <v>-675.63</v>
      </c>
      <c r="Z65" s="2">
        <v>-675.63</v>
      </c>
      <c r="AA65" s="2">
        <v>-675.63</v>
      </c>
      <c r="AB65" s="2">
        <v>-675.63</v>
      </c>
      <c r="AC65" s="2">
        <v>-675.63</v>
      </c>
      <c r="AD65" s="2">
        <v>-675.63</v>
      </c>
      <c r="AE65" s="2">
        <v>-675.63</v>
      </c>
      <c r="AF65" s="2">
        <v>-675.63</v>
      </c>
      <c r="AG65" s="2">
        <v>-675.63</v>
      </c>
      <c r="AH65" s="2">
        <v>-675.63</v>
      </c>
      <c r="AI65" s="2">
        <v>-675.63</v>
      </c>
      <c r="AJ65" s="2">
        <v>0</v>
      </c>
    </row>
    <row r="66" spans="1:36" x14ac:dyDescent="0.2">
      <c r="A66" t="str">
        <f t="shared" si="0"/>
        <v>114Sidney-19</v>
      </c>
      <c r="B66" t="s">
        <v>55</v>
      </c>
      <c r="C66">
        <v>19</v>
      </c>
      <c r="D66" t="s">
        <v>46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-4000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</row>
    <row r="67" spans="1:36" x14ac:dyDescent="0.2">
      <c r="A67" t="str">
        <f t="shared" ref="A67:A130" si="1">B67&amp;"-"&amp;C67</f>
        <v>114Sidney-21</v>
      </c>
      <c r="B67" t="s">
        <v>55</v>
      </c>
      <c r="C67">
        <v>21</v>
      </c>
      <c r="D67" t="s">
        <v>48</v>
      </c>
      <c r="E67" s="2">
        <v>5654.69</v>
      </c>
      <c r="F67" s="2">
        <v>6145.9</v>
      </c>
      <c r="G67" s="2">
        <v>6140.56</v>
      </c>
      <c r="H67" s="2">
        <v>5936.48</v>
      </c>
      <c r="I67" s="2">
        <v>7951.7</v>
      </c>
      <c r="J67" s="2">
        <v>7270.73</v>
      </c>
      <c r="K67" s="2">
        <v>6391.02</v>
      </c>
      <c r="L67" s="2">
        <v>8756.31</v>
      </c>
      <c r="M67" s="2">
        <v>7848.3</v>
      </c>
      <c r="N67" s="2">
        <v>6968.59</v>
      </c>
      <c r="O67" s="2">
        <v>9478.89</v>
      </c>
      <c r="P67" s="2">
        <v>3345.48</v>
      </c>
      <c r="Q67" s="2">
        <v>1213.52</v>
      </c>
      <c r="R67" s="2">
        <v>3751.14</v>
      </c>
      <c r="S67" s="2">
        <v>4245.51</v>
      </c>
      <c r="T67" s="2">
        <v>4999.04</v>
      </c>
      <c r="U67" s="2">
        <v>6018.41</v>
      </c>
      <c r="V67" s="2">
        <v>6962.78</v>
      </c>
      <c r="W67" s="2">
        <v>6212.15</v>
      </c>
      <c r="X67" s="2">
        <v>8711.52</v>
      </c>
      <c r="Y67" s="2">
        <v>7960.89</v>
      </c>
      <c r="Z67" s="2">
        <v>7695.26</v>
      </c>
      <c r="AA67" s="2">
        <v>6944.63</v>
      </c>
      <c r="AB67" s="2">
        <v>3910.05</v>
      </c>
      <c r="AC67" s="2">
        <v>3159.42</v>
      </c>
      <c r="AD67" s="2">
        <v>2483.79</v>
      </c>
      <c r="AE67" s="2">
        <v>1808.16</v>
      </c>
      <c r="AF67" s="2">
        <v>3997.48</v>
      </c>
      <c r="AG67" s="2">
        <v>5131.8500000000004</v>
      </c>
      <c r="AH67" s="2">
        <v>5966.22</v>
      </c>
      <c r="AI67" s="2">
        <v>7150.59</v>
      </c>
      <c r="AJ67" s="2">
        <v>0</v>
      </c>
    </row>
    <row r="68" spans="1:36" x14ac:dyDescent="0.2">
      <c r="A68" t="str">
        <f t="shared" si="1"/>
        <v>116Meadow-1</v>
      </c>
      <c r="B68" t="s">
        <v>56</v>
      </c>
      <c r="C68">
        <v>1</v>
      </c>
      <c r="D68" t="s">
        <v>36</v>
      </c>
      <c r="E68" s="2">
        <v>1650</v>
      </c>
      <c r="F68" s="2">
        <v>1650</v>
      </c>
      <c r="G68" s="2">
        <v>1650</v>
      </c>
      <c r="H68" s="2">
        <v>0</v>
      </c>
      <c r="I68" s="2">
        <v>3200</v>
      </c>
      <c r="J68" s="2">
        <v>1575</v>
      </c>
      <c r="K68" s="2">
        <v>0</v>
      </c>
      <c r="L68" s="2">
        <v>3400</v>
      </c>
      <c r="M68" s="2">
        <v>0</v>
      </c>
      <c r="N68" s="2">
        <v>0</v>
      </c>
      <c r="O68" s="2">
        <v>3500</v>
      </c>
      <c r="P68" s="2">
        <v>3155</v>
      </c>
      <c r="Q68" s="2">
        <v>0</v>
      </c>
      <c r="R68" s="2">
        <v>3026.84</v>
      </c>
      <c r="S68" s="2">
        <v>1750</v>
      </c>
      <c r="T68" s="2">
        <v>1080</v>
      </c>
      <c r="U68" s="2">
        <v>1750</v>
      </c>
      <c r="V68" s="2">
        <v>1750</v>
      </c>
      <c r="W68" s="2">
        <v>0</v>
      </c>
      <c r="X68" s="2">
        <v>587</v>
      </c>
      <c r="Y68" s="2">
        <v>1850</v>
      </c>
      <c r="Z68" s="2">
        <v>150</v>
      </c>
      <c r="AA68" s="2">
        <v>1850</v>
      </c>
      <c r="AB68" s="2">
        <v>1541</v>
      </c>
      <c r="AC68" s="2">
        <v>2159</v>
      </c>
      <c r="AD68" s="2">
        <v>1850</v>
      </c>
      <c r="AE68" s="2">
        <v>0</v>
      </c>
      <c r="AF68" s="2">
        <v>3166</v>
      </c>
      <c r="AG68" s="2">
        <v>1850</v>
      </c>
      <c r="AH68" s="2">
        <v>99</v>
      </c>
      <c r="AI68" s="2">
        <v>1600</v>
      </c>
      <c r="AJ68" s="2">
        <v>0</v>
      </c>
    </row>
    <row r="69" spans="1:36" x14ac:dyDescent="0.2">
      <c r="A69" t="str">
        <f t="shared" si="1"/>
        <v>116Meadow-3</v>
      </c>
      <c r="B69" t="s">
        <v>56</v>
      </c>
      <c r="C69">
        <v>3</v>
      </c>
      <c r="D69" t="s">
        <v>37</v>
      </c>
      <c r="E69" s="2">
        <v>1650</v>
      </c>
      <c r="F69" s="2">
        <v>1650</v>
      </c>
      <c r="G69" s="2">
        <v>1650</v>
      </c>
      <c r="H69" s="2">
        <v>0</v>
      </c>
      <c r="I69" s="2">
        <v>3200</v>
      </c>
      <c r="J69" s="2">
        <v>1575</v>
      </c>
      <c r="K69" s="2">
        <v>0</v>
      </c>
      <c r="L69" s="2">
        <v>3400</v>
      </c>
      <c r="M69" s="2">
        <v>0</v>
      </c>
      <c r="N69" s="2">
        <v>0</v>
      </c>
      <c r="O69" s="2">
        <v>3500</v>
      </c>
      <c r="P69" s="2">
        <v>3155</v>
      </c>
      <c r="Q69" s="2">
        <v>0</v>
      </c>
      <c r="R69" s="2">
        <v>3026.84</v>
      </c>
      <c r="S69" s="2">
        <v>1750</v>
      </c>
      <c r="T69" s="2">
        <v>1080</v>
      </c>
      <c r="U69" s="2">
        <v>1750</v>
      </c>
      <c r="V69" s="2">
        <v>1750</v>
      </c>
      <c r="W69" s="2">
        <v>0</v>
      </c>
      <c r="X69" s="2">
        <v>587</v>
      </c>
      <c r="Y69" s="2">
        <v>1850</v>
      </c>
      <c r="Z69" s="2">
        <v>150</v>
      </c>
      <c r="AA69" s="2">
        <v>1850</v>
      </c>
      <c r="AB69" s="2">
        <v>1541</v>
      </c>
      <c r="AC69" s="2">
        <v>2159</v>
      </c>
      <c r="AD69" s="2">
        <v>1850</v>
      </c>
      <c r="AE69" s="2">
        <v>0</v>
      </c>
      <c r="AF69" s="2">
        <v>3166</v>
      </c>
      <c r="AG69" s="2">
        <v>1850</v>
      </c>
      <c r="AH69" s="2">
        <v>99</v>
      </c>
      <c r="AI69" s="2">
        <v>1600</v>
      </c>
      <c r="AJ69" s="2">
        <v>0</v>
      </c>
    </row>
    <row r="70" spans="1:36" x14ac:dyDescent="0.2">
      <c r="A70" t="str">
        <f t="shared" si="1"/>
        <v>116Meadow-4</v>
      </c>
      <c r="B70" t="s">
        <v>56</v>
      </c>
      <c r="C70">
        <v>4</v>
      </c>
      <c r="D70" t="s">
        <v>38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-1179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</row>
    <row r="71" spans="1:36" x14ac:dyDescent="0.2">
      <c r="A71" t="str">
        <f t="shared" si="1"/>
        <v>116Meadow-5</v>
      </c>
      <c r="B71" t="s">
        <v>56</v>
      </c>
      <c r="C71">
        <v>5</v>
      </c>
      <c r="D71" t="s">
        <v>39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-5750.35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-6077.19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</row>
    <row r="72" spans="1:36" x14ac:dyDescent="0.2">
      <c r="A72" t="str">
        <f t="shared" si="1"/>
        <v>116Meadow-6</v>
      </c>
      <c r="B72" t="s">
        <v>56</v>
      </c>
      <c r="C72">
        <v>6</v>
      </c>
      <c r="D72" t="s">
        <v>40</v>
      </c>
      <c r="E72" s="2">
        <v>0</v>
      </c>
      <c r="F72" s="2">
        <v>0</v>
      </c>
      <c r="G72" s="2">
        <v>0</v>
      </c>
      <c r="H72" s="2">
        <v>-200</v>
      </c>
      <c r="I72" s="2">
        <v>0</v>
      </c>
      <c r="J72" s="2">
        <v>-145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</row>
    <row r="73" spans="1:36" x14ac:dyDescent="0.2">
      <c r="A73" t="str">
        <f t="shared" si="1"/>
        <v>116Meadow-7</v>
      </c>
      <c r="B73" t="s">
        <v>56</v>
      </c>
      <c r="C73">
        <v>7</v>
      </c>
      <c r="D73" t="s">
        <v>41</v>
      </c>
      <c r="E73" s="2">
        <v>-75</v>
      </c>
      <c r="F73" s="2">
        <v>-75</v>
      </c>
      <c r="G73" s="2">
        <v>-75</v>
      </c>
      <c r="H73" s="2">
        <v>-75</v>
      </c>
      <c r="I73" s="2">
        <v>-75</v>
      </c>
      <c r="J73" s="2">
        <v>-75</v>
      </c>
      <c r="K73" s="2">
        <v>-75</v>
      </c>
      <c r="L73" s="2">
        <v>-75</v>
      </c>
      <c r="M73" s="2">
        <v>-75</v>
      </c>
      <c r="N73" s="2">
        <v>-75</v>
      </c>
      <c r="O73" s="2">
        <v>-75</v>
      </c>
      <c r="P73" s="2">
        <v>-75</v>
      </c>
      <c r="Q73" s="2">
        <v>-75</v>
      </c>
      <c r="R73" s="2">
        <v>-75</v>
      </c>
      <c r="S73" s="2">
        <v>-75</v>
      </c>
      <c r="T73" s="2">
        <v>-75</v>
      </c>
      <c r="U73" s="2">
        <v>-75</v>
      </c>
      <c r="V73" s="2">
        <v>-75</v>
      </c>
      <c r="W73" s="2">
        <v>-75</v>
      </c>
      <c r="X73" s="2">
        <v>-75</v>
      </c>
      <c r="Y73" s="2">
        <v>-75</v>
      </c>
      <c r="Z73" s="2">
        <v>-75</v>
      </c>
      <c r="AA73" s="2">
        <v>-75</v>
      </c>
      <c r="AB73" s="2">
        <v>-75</v>
      </c>
      <c r="AC73" s="2">
        <v>-75</v>
      </c>
      <c r="AD73" s="2">
        <v>-75</v>
      </c>
      <c r="AE73" s="2">
        <v>-75</v>
      </c>
      <c r="AF73" s="2">
        <v>-75</v>
      </c>
      <c r="AG73" s="2">
        <v>-75</v>
      </c>
      <c r="AH73" s="2">
        <v>-75</v>
      </c>
      <c r="AI73" s="2">
        <v>-75</v>
      </c>
      <c r="AJ73" s="2">
        <v>0</v>
      </c>
    </row>
    <row r="74" spans="1:36" x14ac:dyDescent="0.2">
      <c r="A74" t="str">
        <f t="shared" si="1"/>
        <v>116Meadow-8</v>
      </c>
      <c r="B74" t="s">
        <v>56</v>
      </c>
      <c r="C74">
        <v>8</v>
      </c>
      <c r="D74" t="s">
        <v>57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-300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</row>
    <row r="75" spans="1:36" x14ac:dyDescent="0.2">
      <c r="A75" t="str">
        <f t="shared" si="1"/>
        <v>116Meadow-10</v>
      </c>
      <c r="B75" t="s">
        <v>56</v>
      </c>
      <c r="C75">
        <v>10</v>
      </c>
      <c r="D75" t="s">
        <v>42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-103</v>
      </c>
      <c r="K75" s="2">
        <v>0</v>
      </c>
      <c r="L75" s="2">
        <v>0</v>
      </c>
      <c r="M75" s="2">
        <v>-29.46</v>
      </c>
      <c r="N75" s="2">
        <v>0</v>
      </c>
      <c r="O75" s="2">
        <v>-1155</v>
      </c>
      <c r="P75" s="2">
        <v>0</v>
      </c>
      <c r="Q75" s="2">
        <v>0</v>
      </c>
      <c r="R75" s="2">
        <v>284.37</v>
      </c>
      <c r="S75" s="2">
        <v>-294.37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</row>
    <row r="76" spans="1:36" x14ac:dyDescent="0.2">
      <c r="A76" t="str">
        <f t="shared" si="1"/>
        <v>116Meadow-14</v>
      </c>
      <c r="B76" t="s">
        <v>56</v>
      </c>
      <c r="C76">
        <v>14</v>
      </c>
      <c r="D76" t="s">
        <v>43</v>
      </c>
      <c r="E76" s="2">
        <v>-75</v>
      </c>
      <c r="F76" s="2">
        <v>-75</v>
      </c>
      <c r="G76" s="2">
        <v>-75</v>
      </c>
      <c r="H76" s="2">
        <v>-275</v>
      </c>
      <c r="I76" s="2">
        <v>-75</v>
      </c>
      <c r="J76" s="2">
        <v>-323</v>
      </c>
      <c r="K76" s="2">
        <v>-75</v>
      </c>
      <c r="L76" s="2">
        <v>-75</v>
      </c>
      <c r="M76" s="2">
        <v>-104.46</v>
      </c>
      <c r="N76" s="2">
        <v>-75</v>
      </c>
      <c r="O76" s="2">
        <v>-2409</v>
      </c>
      <c r="P76" s="2">
        <v>-5825.35</v>
      </c>
      <c r="Q76" s="2">
        <v>-75</v>
      </c>
      <c r="R76" s="2">
        <v>-90.63</v>
      </c>
      <c r="S76" s="2">
        <v>-369.37</v>
      </c>
      <c r="T76" s="2">
        <v>-75</v>
      </c>
      <c r="U76" s="2">
        <v>-75</v>
      </c>
      <c r="V76" s="2">
        <v>-75</v>
      </c>
      <c r="W76" s="2">
        <v>-75</v>
      </c>
      <c r="X76" s="2">
        <v>-75</v>
      </c>
      <c r="Y76" s="2">
        <v>-75</v>
      </c>
      <c r="Z76" s="2">
        <v>-75</v>
      </c>
      <c r="AA76" s="2">
        <v>-75</v>
      </c>
      <c r="AB76" s="2">
        <v>-6152.19</v>
      </c>
      <c r="AC76" s="2">
        <v>-75</v>
      </c>
      <c r="AD76" s="2">
        <v>-75</v>
      </c>
      <c r="AE76" s="2">
        <v>-75</v>
      </c>
      <c r="AF76" s="2">
        <v>-75</v>
      </c>
      <c r="AG76" s="2">
        <v>-75</v>
      </c>
      <c r="AH76" s="2">
        <v>-75</v>
      </c>
      <c r="AI76" s="2">
        <v>-75</v>
      </c>
      <c r="AJ76" s="2">
        <v>0</v>
      </c>
    </row>
    <row r="77" spans="1:36" x14ac:dyDescent="0.2">
      <c r="A77" t="str">
        <f t="shared" si="1"/>
        <v>116Meadow-15</v>
      </c>
      <c r="B77" t="s">
        <v>56</v>
      </c>
      <c r="C77">
        <v>15</v>
      </c>
      <c r="D77" t="s">
        <v>44</v>
      </c>
      <c r="E77" s="2">
        <v>1575</v>
      </c>
      <c r="F77" s="2">
        <v>1575</v>
      </c>
      <c r="G77" s="2">
        <v>1575</v>
      </c>
      <c r="H77" s="2">
        <v>-275</v>
      </c>
      <c r="I77" s="2">
        <v>3125</v>
      </c>
      <c r="J77" s="2">
        <v>1252</v>
      </c>
      <c r="K77" s="2">
        <v>-75</v>
      </c>
      <c r="L77" s="2">
        <v>3325</v>
      </c>
      <c r="M77" s="2">
        <v>-104.46</v>
      </c>
      <c r="N77" s="2">
        <v>-75</v>
      </c>
      <c r="O77" s="2">
        <v>1091</v>
      </c>
      <c r="P77" s="2">
        <v>-2670.35</v>
      </c>
      <c r="Q77" s="2">
        <v>-75</v>
      </c>
      <c r="R77" s="2">
        <v>2936.21</v>
      </c>
      <c r="S77" s="2">
        <v>1380.63</v>
      </c>
      <c r="T77" s="2">
        <v>1005</v>
      </c>
      <c r="U77" s="2">
        <v>1675</v>
      </c>
      <c r="V77" s="2">
        <v>1675</v>
      </c>
      <c r="W77" s="2">
        <v>-75</v>
      </c>
      <c r="X77" s="2">
        <v>512</v>
      </c>
      <c r="Y77" s="2">
        <v>1775</v>
      </c>
      <c r="Z77" s="2">
        <v>75</v>
      </c>
      <c r="AA77" s="2">
        <v>1775</v>
      </c>
      <c r="AB77" s="2">
        <v>-4611.1899999999996</v>
      </c>
      <c r="AC77" s="2">
        <v>2084</v>
      </c>
      <c r="AD77" s="2">
        <v>1775</v>
      </c>
      <c r="AE77" s="2">
        <v>-75</v>
      </c>
      <c r="AF77" s="2">
        <v>3091</v>
      </c>
      <c r="AG77" s="2">
        <v>1775</v>
      </c>
      <c r="AH77" s="2">
        <v>24</v>
      </c>
      <c r="AI77" s="2">
        <v>1525</v>
      </c>
      <c r="AJ77" s="2">
        <v>0</v>
      </c>
    </row>
    <row r="78" spans="1:36" x14ac:dyDescent="0.2">
      <c r="A78" t="str">
        <f t="shared" si="1"/>
        <v>116Meadow-16</v>
      </c>
      <c r="B78" t="s">
        <v>56</v>
      </c>
      <c r="C78">
        <v>16</v>
      </c>
      <c r="D78" t="s">
        <v>45</v>
      </c>
      <c r="E78" s="2">
        <v>-456.02</v>
      </c>
      <c r="F78" s="2">
        <v>-456.02</v>
      </c>
      <c r="G78" s="2">
        <v>-456.02</v>
      </c>
      <c r="H78" s="2">
        <v>-456.02</v>
      </c>
      <c r="I78" s="2">
        <v>-456.02</v>
      </c>
      <c r="J78" s="2">
        <v>-456.02</v>
      </c>
      <c r="K78" s="2">
        <v>-456.02</v>
      </c>
      <c r="L78" s="2">
        <v>-456.02</v>
      </c>
      <c r="M78" s="2">
        <v>-456.02</v>
      </c>
      <c r="N78" s="2">
        <v>-456.02</v>
      </c>
      <c r="O78" s="2">
        <v>-456.02</v>
      </c>
      <c r="P78" s="2">
        <v>-456.02</v>
      </c>
      <c r="Q78" s="2">
        <v>-456.02</v>
      </c>
      <c r="R78" s="2">
        <v>-456.02</v>
      </c>
      <c r="S78" s="2">
        <v>-456.02</v>
      </c>
      <c r="T78" s="2">
        <v>-456.02</v>
      </c>
      <c r="U78" s="2">
        <v>-456.02</v>
      </c>
      <c r="V78" s="2">
        <v>-456.02</v>
      </c>
      <c r="W78" s="2">
        <v>-456.02</v>
      </c>
      <c r="X78" s="2">
        <v>-456.02</v>
      </c>
      <c r="Y78" s="2">
        <v>-456.02</v>
      </c>
      <c r="Z78" s="2">
        <v>-456.02</v>
      </c>
      <c r="AA78" s="2">
        <v>-456.02</v>
      </c>
      <c r="AB78" s="2">
        <v>-456.02</v>
      </c>
      <c r="AC78" s="2">
        <v>-456.02</v>
      </c>
      <c r="AD78" s="2">
        <v>-456.02</v>
      </c>
      <c r="AE78" s="2">
        <v>-456.02</v>
      </c>
      <c r="AF78" s="2">
        <v>-456.02</v>
      </c>
      <c r="AG78" s="2">
        <v>-456.02</v>
      </c>
      <c r="AH78" s="2">
        <v>-456.02</v>
      </c>
      <c r="AI78" s="2">
        <v>-456.02</v>
      </c>
      <c r="AJ78" s="2">
        <v>0</v>
      </c>
    </row>
    <row r="79" spans="1:36" x14ac:dyDescent="0.2">
      <c r="A79" t="str">
        <f t="shared" si="1"/>
        <v>116Meadow-18</v>
      </c>
      <c r="B79" t="s">
        <v>56</v>
      </c>
      <c r="C79">
        <v>18</v>
      </c>
      <c r="D79" t="s">
        <v>51</v>
      </c>
      <c r="E79" s="2">
        <v>-150</v>
      </c>
      <c r="F79" s="2">
        <v>-150</v>
      </c>
      <c r="G79" s="2">
        <v>-150</v>
      </c>
      <c r="H79" s="2">
        <v>-150</v>
      </c>
      <c r="I79" s="2">
        <v>-150</v>
      </c>
      <c r="J79" s="2">
        <v>-150</v>
      </c>
      <c r="K79" s="2">
        <v>-150</v>
      </c>
      <c r="L79" s="2">
        <v>-150</v>
      </c>
      <c r="M79" s="2">
        <v>-150</v>
      </c>
      <c r="N79" s="2">
        <v>-150</v>
      </c>
      <c r="O79" s="2">
        <v>-150</v>
      </c>
      <c r="P79" s="2">
        <v>-150</v>
      </c>
      <c r="Q79" s="2">
        <v>-150</v>
      </c>
      <c r="R79" s="2">
        <v>0</v>
      </c>
      <c r="S79" s="2">
        <v>-150</v>
      </c>
      <c r="T79" s="2">
        <v>-150</v>
      </c>
      <c r="U79" s="2">
        <v>-150</v>
      </c>
      <c r="V79" s="2">
        <v>-150</v>
      </c>
      <c r="W79" s="2">
        <v>-150</v>
      </c>
      <c r="X79" s="2">
        <v>-150</v>
      </c>
      <c r="Y79" s="2">
        <v>-150</v>
      </c>
      <c r="Z79" s="2">
        <v>-150</v>
      </c>
      <c r="AA79" s="2">
        <v>-150</v>
      </c>
      <c r="AB79" s="2">
        <v>-150</v>
      </c>
      <c r="AC79" s="2">
        <v>-150</v>
      </c>
      <c r="AD79" s="2">
        <v>-150</v>
      </c>
      <c r="AE79" s="2">
        <v>-150</v>
      </c>
      <c r="AF79" s="2">
        <v>-150</v>
      </c>
      <c r="AG79" s="2">
        <v>-150</v>
      </c>
      <c r="AH79" s="2">
        <v>-150</v>
      </c>
      <c r="AI79" s="2">
        <v>-150</v>
      </c>
      <c r="AJ79" s="2">
        <v>0</v>
      </c>
    </row>
    <row r="80" spans="1:36" x14ac:dyDescent="0.2">
      <c r="A80" t="str">
        <f t="shared" si="1"/>
        <v>116Meadow-19</v>
      </c>
      <c r="B80" t="s">
        <v>56</v>
      </c>
      <c r="C80">
        <v>19</v>
      </c>
      <c r="D80" t="s">
        <v>46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-5000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</row>
    <row r="81" spans="1:36" x14ac:dyDescent="0.2">
      <c r="A81" t="str">
        <f t="shared" si="1"/>
        <v>116Meadow-21</v>
      </c>
      <c r="B81" t="s">
        <v>56</v>
      </c>
      <c r="C81">
        <v>21</v>
      </c>
      <c r="D81" t="s">
        <v>48</v>
      </c>
      <c r="E81" s="2">
        <v>4140.7</v>
      </c>
      <c r="F81" s="2">
        <v>5109.68</v>
      </c>
      <c r="G81" s="2">
        <v>6078.66</v>
      </c>
      <c r="H81" s="2">
        <v>5197.6400000000003</v>
      </c>
      <c r="I81" s="2">
        <v>7716.62</v>
      </c>
      <c r="J81" s="2">
        <v>8362.6</v>
      </c>
      <c r="K81" s="2">
        <v>7681.58</v>
      </c>
      <c r="L81" s="2">
        <v>10400.56</v>
      </c>
      <c r="M81" s="2">
        <v>9690.08</v>
      </c>
      <c r="N81" s="2">
        <v>9009.06</v>
      </c>
      <c r="O81" s="2">
        <v>9494.0400000000009</v>
      </c>
      <c r="P81" s="2">
        <v>1217.67</v>
      </c>
      <c r="Q81" s="2">
        <v>536.65</v>
      </c>
      <c r="R81" s="2">
        <v>3016.84</v>
      </c>
      <c r="S81" s="2">
        <v>3791.45</v>
      </c>
      <c r="T81" s="2">
        <v>4190.43</v>
      </c>
      <c r="U81" s="2">
        <v>5259.41</v>
      </c>
      <c r="V81" s="2">
        <v>6328.39</v>
      </c>
      <c r="W81" s="2">
        <v>5647.37</v>
      </c>
      <c r="X81" s="2">
        <v>5553.35</v>
      </c>
      <c r="Y81" s="2">
        <v>6722.33</v>
      </c>
      <c r="Z81" s="2">
        <v>6191.31</v>
      </c>
      <c r="AA81" s="2">
        <v>7360.29</v>
      </c>
      <c r="AB81" s="2">
        <v>2143.08</v>
      </c>
      <c r="AC81" s="2">
        <v>3621.06</v>
      </c>
      <c r="AD81" s="2">
        <v>4790.04</v>
      </c>
      <c r="AE81" s="2">
        <v>4109.0200000000004</v>
      </c>
      <c r="AF81" s="2">
        <v>6594</v>
      </c>
      <c r="AG81" s="2">
        <v>7762.98</v>
      </c>
      <c r="AH81" s="2">
        <v>7180.96</v>
      </c>
      <c r="AI81" s="2">
        <v>8099.94</v>
      </c>
      <c r="AJ81" s="2">
        <v>0</v>
      </c>
    </row>
    <row r="82" spans="1:36" x14ac:dyDescent="0.2">
      <c r="A82" t="str">
        <f t="shared" si="1"/>
        <v>116MeadowSavings-2</v>
      </c>
      <c r="B82" t="s">
        <v>58</v>
      </c>
      <c r="C82">
        <v>2</v>
      </c>
      <c r="D82" t="s">
        <v>59</v>
      </c>
      <c r="E82" s="2">
        <v>0.01</v>
      </c>
      <c r="F82" s="2">
        <v>0.01</v>
      </c>
      <c r="G82" s="2">
        <v>0.02</v>
      </c>
      <c r="H82" s="2">
        <v>0.02</v>
      </c>
      <c r="I82" s="2">
        <v>0.02</v>
      </c>
      <c r="J82" s="2">
        <v>0.01</v>
      </c>
      <c r="K82" s="2">
        <v>0.03</v>
      </c>
      <c r="L82" s="2">
        <v>0.02</v>
      </c>
      <c r="M82" s="2">
        <v>0.02</v>
      </c>
      <c r="N82" s="2">
        <v>0.03</v>
      </c>
      <c r="O82" s="2">
        <v>0.16</v>
      </c>
      <c r="P82" s="2">
        <v>0.41</v>
      </c>
      <c r="Q82" s="2">
        <v>0.43</v>
      </c>
      <c r="R82" s="2">
        <v>0.39</v>
      </c>
      <c r="S82" s="2">
        <v>0.45</v>
      </c>
      <c r="T82" s="2">
        <v>0.45</v>
      </c>
      <c r="U82" s="2">
        <v>0.49</v>
      </c>
      <c r="V82" s="2">
        <v>0.49</v>
      </c>
      <c r="W82" s="2">
        <v>0.52</v>
      </c>
      <c r="X82" s="2">
        <v>0.55000000000000004</v>
      </c>
      <c r="Y82" s="2">
        <v>0.54</v>
      </c>
      <c r="Z82" s="2">
        <v>0.57999999999999996</v>
      </c>
      <c r="AA82" s="2">
        <v>0.57999999999999996</v>
      </c>
      <c r="AB82" s="2">
        <v>0.59</v>
      </c>
      <c r="AC82" s="2">
        <v>0.05</v>
      </c>
      <c r="AD82" s="2">
        <v>0.02</v>
      </c>
      <c r="AE82" s="2">
        <v>0.02</v>
      </c>
      <c r="AF82" s="2">
        <v>0.02</v>
      </c>
      <c r="AG82" s="2">
        <v>0.02</v>
      </c>
      <c r="AH82" s="2">
        <v>0.02</v>
      </c>
      <c r="AI82" s="2">
        <v>0.03</v>
      </c>
      <c r="AJ82" s="2">
        <v>0</v>
      </c>
    </row>
    <row r="83" spans="1:36" x14ac:dyDescent="0.2">
      <c r="A83" t="str">
        <f t="shared" si="1"/>
        <v>116MeadowSavings-3</v>
      </c>
      <c r="B83" t="s">
        <v>58</v>
      </c>
      <c r="C83">
        <v>3</v>
      </c>
      <c r="D83" t="s">
        <v>37</v>
      </c>
      <c r="E83" s="2">
        <v>0.01</v>
      </c>
      <c r="F83" s="2">
        <v>0.01</v>
      </c>
      <c r="G83" s="2">
        <v>0.02</v>
      </c>
      <c r="H83" s="2">
        <v>0.02</v>
      </c>
      <c r="I83" s="2">
        <v>0.02</v>
      </c>
      <c r="J83" s="2">
        <v>0.01</v>
      </c>
      <c r="K83" s="2">
        <v>0.03</v>
      </c>
      <c r="L83" s="2">
        <v>0.02</v>
      </c>
      <c r="M83" s="2">
        <v>0.02</v>
      </c>
      <c r="N83" s="2">
        <v>0.03</v>
      </c>
      <c r="O83" s="2">
        <v>0.16</v>
      </c>
      <c r="P83" s="2">
        <v>0.41</v>
      </c>
      <c r="Q83" s="2">
        <v>0.43</v>
      </c>
      <c r="R83" s="2">
        <v>0.39</v>
      </c>
      <c r="S83" s="2">
        <v>0.45</v>
      </c>
      <c r="T83" s="2">
        <v>0.45</v>
      </c>
      <c r="U83" s="2">
        <v>0.49</v>
      </c>
      <c r="V83" s="2">
        <v>0.49</v>
      </c>
      <c r="W83" s="2">
        <v>0.52</v>
      </c>
      <c r="X83" s="2">
        <v>0.55000000000000004</v>
      </c>
      <c r="Y83" s="2">
        <v>0.54</v>
      </c>
      <c r="Z83" s="2">
        <v>0.57999999999999996</v>
      </c>
      <c r="AA83" s="2">
        <v>0.57999999999999996</v>
      </c>
      <c r="AB83" s="2">
        <v>0.59</v>
      </c>
      <c r="AC83" s="2">
        <v>0.05</v>
      </c>
      <c r="AD83" s="2">
        <v>0.02</v>
      </c>
      <c r="AE83" s="2">
        <v>0.02</v>
      </c>
      <c r="AF83" s="2">
        <v>0.02</v>
      </c>
      <c r="AG83" s="2">
        <v>0.02</v>
      </c>
      <c r="AH83" s="2">
        <v>0.02</v>
      </c>
      <c r="AI83" s="2">
        <v>0.03</v>
      </c>
      <c r="AJ83" s="2">
        <v>0</v>
      </c>
    </row>
    <row r="84" spans="1:36" x14ac:dyDescent="0.2">
      <c r="A84" t="str">
        <f t="shared" si="1"/>
        <v>116MeadowSavings-14</v>
      </c>
      <c r="B84" t="s">
        <v>58</v>
      </c>
      <c r="C84">
        <v>14</v>
      </c>
      <c r="D84" t="s">
        <v>43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</row>
    <row r="85" spans="1:36" x14ac:dyDescent="0.2">
      <c r="A85" t="str">
        <f t="shared" si="1"/>
        <v>116MeadowSavings-15</v>
      </c>
      <c r="B85" t="s">
        <v>58</v>
      </c>
      <c r="C85">
        <v>15</v>
      </c>
      <c r="D85" t="s">
        <v>44</v>
      </c>
      <c r="E85" s="2">
        <v>0.01</v>
      </c>
      <c r="F85" s="2">
        <v>0.01</v>
      </c>
      <c r="G85" s="2">
        <v>0.02</v>
      </c>
      <c r="H85" s="2">
        <v>0.02</v>
      </c>
      <c r="I85" s="2">
        <v>0.02</v>
      </c>
      <c r="J85" s="2">
        <v>0.01</v>
      </c>
      <c r="K85" s="2">
        <v>0.03</v>
      </c>
      <c r="L85" s="2">
        <v>0.02</v>
      </c>
      <c r="M85" s="2">
        <v>0.02</v>
      </c>
      <c r="N85" s="2">
        <v>0.03</v>
      </c>
      <c r="O85" s="2">
        <v>0.16</v>
      </c>
      <c r="P85" s="2">
        <v>0.41</v>
      </c>
      <c r="Q85" s="2">
        <v>0.43</v>
      </c>
      <c r="R85" s="2">
        <v>0.39</v>
      </c>
      <c r="S85" s="2">
        <v>0.45</v>
      </c>
      <c r="T85" s="2">
        <v>0.45</v>
      </c>
      <c r="U85" s="2">
        <v>0.49</v>
      </c>
      <c r="V85" s="2">
        <v>0.49</v>
      </c>
      <c r="W85" s="2">
        <v>0.52</v>
      </c>
      <c r="X85" s="2">
        <v>0.55000000000000004</v>
      </c>
      <c r="Y85" s="2">
        <v>0.54</v>
      </c>
      <c r="Z85" s="2">
        <v>0.57999999999999996</v>
      </c>
      <c r="AA85" s="2">
        <v>0.57999999999999996</v>
      </c>
      <c r="AB85" s="2">
        <v>0.59</v>
      </c>
      <c r="AC85" s="2">
        <v>0.05</v>
      </c>
      <c r="AD85" s="2">
        <v>0.02</v>
      </c>
      <c r="AE85" s="2">
        <v>0.02</v>
      </c>
      <c r="AF85" s="2">
        <v>0.02</v>
      </c>
      <c r="AG85" s="2">
        <v>0.02</v>
      </c>
      <c r="AH85" s="2">
        <v>0.02</v>
      </c>
      <c r="AI85" s="2">
        <v>0.03</v>
      </c>
      <c r="AJ85" s="2">
        <v>0</v>
      </c>
    </row>
    <row r="86" spans="1:36" x14ac:dyDescent="0.2">
      <c r="A86" t="str">
        <f t="shared" si="1"/>
        <v>116MeadowSavings-18</v>
      </c>
      <c r="B86" t="s">
        <v>58</v>
      </c>
      <c r="C86">
        <v>18</v>
      </c>
      <c r="D86" t="s">
        <v>51</v>
      </c>
      <c r="E86" s="2">
        <v>150</v>
      </c>
      <c r="F86" s="2">
        <v>150</v>
      </c>
      <c r="G86" s="2">
        <v>150</v>
      </c>
      <c r="H86" s="2">
        <v>150</v>
      </c>
      <c r="I86" s="2">
        <v>150</v>
      </c>
      <c r="J86" s="2">
        <v>150</v>
      </c>
      <c r="K86" s="2">
        <v>150</v>
      </c>
      <c r="L86" s="2">
        <v>150</v>
      </c>
      <c r="M86" s="2">
        <v>150</v>
      </c>
      <c r="N86" s="2">
        <v>150</v>
      </c>
      <c r="O86" s="2">
        <v>150</v>
      </c>
      <c r="P86" s="2">
        <v>150</v>
      </c>
      <c r="Q86" s="2">
        <v>150</v>
      </c>
      <c r="R86" s="2">
        <v>0</v>
      </c>
      <c r="S86" s="2">
        <v>150</v>
      </c>
      <c r="T86" s="2">
        <v>150</v>
      </c>
      <c r="U86" s="2">
        <v>150</v>
      </c>
      <c r="V86" s="2">
        <v>150</v>
      </c>
      <c r="W86" s="2">
        <v>150</v>
      </c>
      <c r="X86" s="2">
        <v>150</v>
      </c>
      <c r="Y86" s="2">
        <v>150</v>
      </c>
      <c r="Z86" s="2">
        <v>150</v>
      </c>
      <c r="AA86" s="2">
        <v>150</v>
      </c>
      <c r="AB86" s="2">
        <v>150</v>
      </c>
      <c r="AC86" s="2">
        <v>150</v>
      </c>
      <c r="AD86" s="2">
        <v>150</v>
      </c>
      <c r="AE86" s="2">
        <v>150</v>
      </c>
      <c r="AF86" s="2">
        <v>150</v>
      </c>
      <c r="AG86" s="2">
        <v>150</v>
      </c>
      <c r="AH86" s="2">
        <v>150</v>
      </c>
      <c r="AI86" s="2">
        <v>150</v>
      </c>
      <c r="AJ86" s="2">
        <v>0</v>
      </c>
    </row>
    <row r="87" spans="1:36" x14ac:dyDescent="0.2">
      <c r="A87" t="str">
        <f t="shared" si="1"/>
        <v>116MeadowSavings-19</v>
      </c>
      <c r="B87" t="s">
        <v>58</v>
      </c>
      <c r="C87">
        <v>19</v>
      </c>
      <c r="D87" t="s">
        <v>46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-3000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</row>
    <row r="88" spans="1:36" x14ac:dyDescent="0.2">
      <c r="A88" t="str">
        <f t="shared" si="1"/>
        <v>116MeadowSavings-21</v>
      </c>
      <c r="B88" t="s">
        <v>58</v>
      </c>
      <c r="C88">
        <v>21</v>
      </c>
      <c r="D88" t="s">
        <v>48</v>
      </c>
      <c r="E88" s="2">
        <v>1604.48</v>
      </c>
      <c r="F88" s="2">
        <v>1754.49</v>
      </c>
      <c r="G88" s="2">
        <v>1904.51</v>
      </c>
      <c r="H88" s="2">
        <v>2054.5300000000002</v>
      </c>
      <c r="I88" s="2">
        <v>2204.5500000000002</v>
      </c>
      <c r="J88" s="2">
        <v>2354.56</v>
      </c>
      <c r="K88" s="2">
        <v>2504.59</v>
      </c>
      <c r="L88" s="2">
        <v>2654.61</v>
      </c>
      <c r="M88" s="2">
        <v>2804.63</v>
      </c>
      <c r="N88" s="2">
        <v>2954.66</v>
      </c>
      <c r="O88" s="2">
        <v>3104.82</v>
      </c>
      <c r="P88" s="2">
        <v>3255.23</v>
      </c>
      <c r="Q88" s="2">
        <v>3405.66</v>
      </c>
      <c r="R88" s="2">
        <v>3406.05</v>
      </c>
      <c r="S88" s="2">
        <v>3556.5</v>
      </c>
      <c r="T88" s="2">
        <v>3706.95</v>
      </c>
      <c r="U88" s="2">
        <v>3857.44</v>
      </c>
      <c r="V88" s="2">
        <v>4007.93</v>
      </c>
      <c r="W88" s="2">
        <v>4158.45</v>
      </c>
      <c r="X88" s="2">
        <v>4309</v>
      </c>
      <c r="Y88" s="2">
        <v>4459.54</v>
      </c>
      <c r="Z88" s="2">
        <v>4610.12</v>
      </c>
      <c r="AA88" s="2">
        <v>4760.7</v>
      </c>
      <c r="AB88" s="2">
        <v>1911.29</v>
      </c>
      <c r="AC88" s="2">
        <v>2061.34</v>
      </c>
      <c r="AD88" s="2">
        <v>2211.36</v>
      </c>
      <c r="AE88" s="2">
        <v>2361.38</v>
      </c>
      <c r="AF88" s="2">
        <v>2511.4</v>
      </c>
      <c r="AG88" s="2">
        <v>2661.42</v>
      </c>
      <c r="AH88" s="2">
        <v>2811.44</v>
      </c>
      <c r="AI88" s="2">
        <v>2961.47</v>
      </c>
      <c r="AJ88" s="2">
        <v>0</v>
      </c>
    </row>
    <row r="89" spans="1:36" x14ac:dyDescent="0.2">
      <c r="A89" t="str">
        <f t="shared" si="1"/>
        <v>1316Rosemon-1</v>
      </c>
      <c r="B89" t="s">
        <v>60</v>
      </c>
      <c r="C89">
        <v>1</v>
      </c>
      <c r="D89" t="s">
        <v>36</v>
      </c>
      <c r="E89" s="2">
        <v>3190</v>
      </c>
      <c r="F89" s="2">
        <v>3190</v>
      </c>
      <c r="G89" s="2">
        <v>3190</v>
      </c>
      <c r="H89" s="2">
        <v>0</v>
      </c>
      <c r="I89" s="2">
        <v>6180</v>
      </c>
      <c r="J89" s="2">
        <v>0</v>
      </c>
      <c r="K89" s="2">
        <v>0</v>
      </c>
      <c r="L89" s="2">
        <v>8499.08</v>
      </c>
      <c r="M89" s="2">
        <v>0</v>
      </c>
      <c r="N89" s="2">
        <v>0</v>
      </c>
      <c r="O89" s="2">
        <v>6685</v>
      </c>
      <c r="P89" s="2">
        <v>7061.2400000000007</v>
      </c>
      <c r="Q89" s="2">
        <v>0</v>
      </c>
      <c r="R89" s="2">
        <v>7155.46</v>
      </c>
      <c r="S89" s="2">
        <v>5505</v>
      </c>
      <c r="T89" s="2">
        <v>1649.2</v>
      </c>
      <c r="U89" s="2">
        <v>5435</v>
      </c>
      <c r="V89" s="2">
        <v>1795</v>
      </c>
      <c r="W89" s="2">
        <v>0</v>
      </c>
      <c r="X89" s="2">
        <v>4527.84</v>
      </c>
      <c r="Y89" s="2">
        <v>3676.73</v>
      </c>
      <c r="Z89" s="2">
        <v>3690.98</v>
      </c>
      <c r="AA89" s="2">
        <v>2479</v>
      </c>
      <c r="AB89" s="2">
        <v>3929</v>
      </c>
      <c r="AC89" s="2">
        <v>3929</v>
      </c>
      <c r="AD89" s="2">
        <v>3929</v>
      </c>
      <c r="AE89" s="2">
        <v>0</v>
      </c>
      <c r="AF89" s="2">
        <v>7633</v>
      </c>
      <c r="AG89" s="2">
        <v>3629</v>
      </c>
      <c r="AH89" s="2">
        <v>3878</v>
      </c>
      <c r="AI89" s="2">
        <v>3729</v>
      </c>
      <c r="AJ89" s="2">
        <v>0</v>
      </c>
    </row>
    <row r="90" spans="1:36" x14ac:dyDescent="0.2">
      <c r="A90" t="str">
        <f t="shared" si="1"/>
        <v>1316Rosemon-3</v>
      </c>
      <c r="B90" t="s">
        <v>60</v>
      </c>
      <c r="C90">
        <v>3</v>
      </c>
      <c r="D90" t="s">
        <v>37</v>
      </c>
      <c r="E90" s="2">
        <v>3190</v>
      </c>
      <c r="F90" s="2">
        <v>3190</v>
      </c>
      <c r="G90" s="2">
        <v>3190</v>
      </c>
      <c r="H90" s="2">
        <v>0</v>
      </c>
      <c r="I90" s="2">
        <v>6180</v>
      </c>
      <c r="J90" s="2">
        <v>0</v>
      </c>
      <c r="K90" s="2">
        <v>0</v>
      </c>
      <c r="L90" s="2">
        <v>8499.08</v>
      </c>
      <c r="M90" s="2">
        <v>0</v>
      </c>
      <c r="N90" s="2">
        <v>0</v>
      </c>
      <c r="O90" s="2">
        <v>6685</v>
      </c>
      <c r="P90" s="2">
        <v>7061.2400000000007</v>
      </c>
      <c r="Q90" s="2">
        <v>0</v>
      </c>
      <c r="R90" s="2">
        <v>7155.46</v>
      </c>
      <c r="S90" s="2">
        <v>5505</v>
      </c>
      <c r="T90" s="2">
        <v>1649.2</v>
      </c>
      <c r="U90" s="2">
        <v>5435</v>
      </c>
      <c r="V90" s="2">
        <v>1795</v>
      </c>
      <c r="W90" s="2">
        <v>0</v>
      </c>
      <c r="X90" s="2">
        <v>4527.84</v>
      </c>
      <c r="Y90" s="2">
        <v>3676.73</v>
      </c>
      <c r="Z90" s="2">
        <v>3690.98</v>
      </c>
      <c r="AA90" s="2">
        <v>2479</v>
      </c>
      <c r="AB90" s="2">
        <v>3929</v>
      </c>
      <c r="AC90" s="2">
        <v>3929</v>
      </c>
      <c r="AD90" s="2">
        <v>3929</v>
      </c>
      <c r="AE90" s="2">
        <v>0</v>
      </c>
      <c r="AF90" s="2">
        <v>7633</v>
      </c>
      <c r="AG90" s="2">
        <v>3629</v>
      </c>
      <c r="AH90" s="2">
        <v>3878</v>
      </c>
      <c r="AI90" s="2">
        <v>3729</v>
      </c>
      <c r="AJ90" s="2">
        <v>0</v>
      </c>
    </row>
    <row r="91" spans="1:36" x14ac:dyDescent="0.2">
      <c r="A91" t="str">
        <f t="shared" si="1"/>
        <v>1316Rosemon-4</v>
      </c>
      <c r="B91" t="s">
        <v>60</v>
      </c>
      <c r="C91">
        <v>4</v>
      </c>
      <c r="D91" t="s">
        <v>38</v>
      </c>
      <c r="E91" s="2">
        <v>-183.43</v>
      </c>
      <c r="F91" s="2">
        <v>-183.43</v>
      </c>
      <c r="G91" s="2">
        <v>-183.43</v>
      </c>
      <c r="H91" s="2">
        <v>-183.43</v>
      </c>
      <c r="I91" s="2">
        <v>-183.43</v>
      </c>
      <c r="J91" s="2">
        <v>-183.43</v>
      </c>
      <c r="K91" s="2">
        <v>-298.17</v>
      </c>
      <c r="L91" s="2">
        <v>-284.52999999999997</v>
      </c>
      <c r="M91" s="2">
        <v>-284.52999999999997</v>
      </c>
      <c r="N91" s="2">
        <v>-284.52999999999997</v>
      </c>
      <c r="O91" s="2">
        <v>-284.52999999999997</v>
      </c>
      <c r="P91" s="2">
        <v>-284.52999999999997</v>
      </c>
      <c r="Q91" s="2">
        <v>-284.52999999999997</v>
      </c>
      <c r="R91" s="2">
        <v>-284.52999999999997</v>
      </c>
      <c r="S91" s="2">
        <v>-284.52999999999997</v>
      </c>
      <c r="T91" s="2">
        <v>-284.52999999999997</v>
      </c>
      <c r="U91" s="2">
        <v>-284.52999999999997</v>
      </c>
      <c r="V91" s="2">
        <v>-284.52999999999997</v>
      </c>
      <c r="W91" s="2">
        <v>-373.61</v>
      </c>
      <c r="X91" s="2">
        <v>-356.49</v>
      </c>
      <c r="Y91" s="2">
        <v>-356.49</v>
      </c>
      <c r="Z91" s="2">
        <v>-356.49</v>
      </c>
      <c r="AA91" s="2">
        <v>-356.49</v>
      </c>
      <c r="AB91" s="2">
        <v>-356.49</v>
      </c>
      <c r="AC91" s="2">
        <v>-356.49</v>
      </c>
      <c r="AD91" s="2">
        <v>-356.49</v>
      </c>
      <c r="AE91" s="2">
        <v>-356.49</v>
      </c>
      <c r="AF91" s="2">
        <v>-356.49</v>
      </c>
      <c r="AG91" s="2">
        <v>-356.49</v>
      </c>
      <c r="AH91" s="2">
        <v>-356.49</v>
      </c>
      <c r="AI91" s="2">
        <v>-414</v>
      </c>
      <c r="AJ91" s="2">
        <v>0</v>
      </c>
    </row>
    <row r="92" spans="1:36" x14ac:dyDescent="0.2">
      <c r="A92" t="str">
        <f t="shared" si="1"/>
        <v>1316Rosemon-5</v>
      </c>
      <c r="B92" t="s">
        <v>60</v>
      </c>
      <c r="C92">
        <v>5</v>
      </c>
      <c r="D92" t="s">
        <v>39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-4392.2999999999993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-2604.4</v>
      </c>
      <c r="AC92" s="2">
        <v>-2335.94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</row>
    <row r="93" spans="1:36" x14ac:dyDescent="0.2">
      <c r="A93" t="str">
        <f t="shared" si="1"/>
        <v>1316Rosemon-6</v>
      </c>
      <c r="B93" t="s">
        <v>60</v>
      </c>
      <c r="C93">
        <v>6</v>
      </c>
      <c r="D93" t="s">
        <v>40</v>
      </c>
      <c r="E93" s="2">
        <v>0</v>
      </c>
      <c r="F93" s="2">
        <v>-577.5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-60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</row>
    <row r="94" spans="1:36" x14ac:dyDescent="0.2">
      <c r="A94" t="str">
        <f t="shared" si="1"/>
        <v>1316Rosemon-7</v>
      </c>
      <c r="B94" t="s">
        <v>60</v>
      </c>
      <c r="C94">
        <v>7</v>
      </c>
      <c r="D94" t="s">
        <v>41</v>
      </c>
      <c r="E94" s="2">
        <v>-150</v>
      </c>
      <c r="F94" s="2">
        <v>-150</v>
      </c>
      <c r="G94" s="2">
        <v>-150</v>
      </c>
      <c r="H94" s="2">
        <v>-150</v>
      </c>
      <c r="I94" s="2">
        <v>-150</v>
      </c>
      <c r="J94" s="2">
        <v>-150</v>
      </c>
      <c r="K94" s="2">
        <v>-150</v>
      </c>
      <c r="L94" s="2">
        <v>-150</v>
      </c>
      <c r="M94" s="2">
        <v>-150</v>
      </c>
      <c r="N94" s="2">
        <v>-150</v>
      </c>
      <c r="O94" s="2">
        <v>-150</v>
      </c>
      <c r="P94" s="2">
        <v>-150</v>
      </c>
      <c r="Q94" s="2">
        <v>-150</v>
      </c>
      <c r="R94" s="2">
        <v>-150</v>
      </c>
      <c r="S94" s="2">
        <v>-150</v>
      </c>
      <c r="T94" s="2">
        <v>-150</v>
      </c>
      <c r="U94" s="2">
        <v>-150</v>
      </c>
      <c r="V94" s="2">
        <v>-150</v>
      </c>
      <c r="W94" s="2">
        <v>-150</v>
      </c>
      <c r="X94" s="2">
        <v>-150</v>
      </c>
      <c r="Y94" s="2">
        <v>-150</v>
      </c>
      <c r="Z94" s="2">
        <v>-150</v>
      </c>
      <c r="AA94" s="2">
        <v>-150</v>
      </c>
      <c r="AB94" s="2">
        <v>-150</v>
      </c>
      <c r="AC94" s="2">
        <v>-150</v>
      </c>
      <c r="AD94" s="2">
        <v>-150</v>
      </c>
      <c r="AE94" s="2">
        <v>-150</v>
      </c>
      <c r="AF94" s="2">
        <v>-150</v>
      </c>
      <c r="AG94" s="2">
        <v>-150</v>
      </c>
      <c r="AH94" s="2">
        <v>-150</v>
      </c>
      <c r="AI94" s="2">
        <v>-150</v>
      </c>
      <c r="AJ94" s="2">
        <v>0</v>
      </c>
    </row>
    <row r="95" spans="1:36" x14ac:dyDescent="0.2">
      <c r="A95" t="str">
        <f t="shared" si="1"/>
        <v>1316Rosemon-10</v>
      </c>
      <c r="B95" t="s">
        <v>60</v>
      </c>
      <c r="C95">
        <v>10</v>
      </c>
      <c r="D95" t="s">
        <v>42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-113.58</v>
      </c>
      <c r="N95" s="2">
        <v>0</v>
      </c>
      <c r="O95" s="2">
        <v>-51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</row>
    <row r="96" spans="1:36" x14ac:dyDescent="0.2">
      <c r="A96" t="str">
        <f t="shared" si="1"/>
        <v>1316Rosemon-14</v>
      </c>
      <c r="B96" t="s">
        <v>60</v>
      </c>
      <c r="C96">
        <v>14</v>
      </c>
      <c r="D96" t="s">
        <v>43</v>
      </c>
      <c r="E96" s="2">
        <v>-333.43</v>
      </c>
      <c r="F96" s="2">
        <v>-910.93000000000006</v>
      </c>
      <c r="G96" s="2">
        <v>-333.43</v>
      </c>
      <c r="H96" s="2">
        <v>-333.43</v>
      </c>
      <c r="I96" s="2">
        <v>-333.43</v>
      </c>
      <c r="J96" s="2">
        <v>-333.43</v>
      </c>
      <c r="K96" s="2">
        <v>-448.17</v>
      </c>
      <c r="L96" s="2">
        <v>-434.53</v>
      </c>
      <c r="M96" s="2">
        <v>-548.11</v>
      </c>
      <c r="N96" s="2">
        <v>-434.53</v>
      </c>
      <c r="O96" s="2">
        <v>-545.53</v>
      </c>
      <c r="P96" s="2">
        <v>-4826.829999999999</v>
      </c>
      <c r="Q96" s="2">
        <v>-434.53</v>
      </c>
      <c r="R96" s="2">
        <v>-434.53</v>
      </c>
      <c r="S96" s="2">
        <v>-434.53</v>
      </c>
      <c r="T96" s="2">
        <v>-434.53</v>
      </c>
      <c r="U96" s="2">
        <v>-434.53</v>
      </c>
      <c r="V96" s="2">
        <v>-434.53</v>
      </c>
      <c r="W96" s="2">
        <v>-523.61</v>
      </c>
      <c r="X96" s="2">
        <v>-506.49</v>
      </c>
      <c r="Y96" s="2">
        <v>-506.49</v>
      </c>
      <c r="Z96" s="2">
        <v>-506.49</v>
      </c>
      <c r="AA96" s="2">
        <v>-506.49</v>
      </c>
      <c r="AB96" s="2">
        <v>-3110.89</v>
      </c>
      <c r="AC96" s="2">
        <v>-2842.43</v>
      </c>
      <c r="AD96" s="2">
        <v>-506.49</v>
      </c>
      <c r="AE96" s="2">
        <v>-506.49</v>
      </c>
      <c r="AF96" s="2">
        <v>-506.49</v>
      </c>
      <c r="AG96" s="2">
        <v>-506.49</v>
      </c>
      <c r="AH96" s="2">
        <v>-506.49</v>
      </c>
      <c r="AI96" s="2">
        <v>-564</v>
      </c>
      <c r="AJ96" s="2">
        <v>0</v>
      </c>
    </row>
    <row r="97" spans="1:36" x14ac:dyDescent="0.2">
      <c r="A97" t="str">
        <f t="shared" si="1"/>
        <v>1316Rosemon-15</v>
      </c>
      <c r="B97" t="s">
        <v>60</v>
      </c>
      <c r="C97">
        <v>15</v>
      </c>
      <c r="D97" t="s">
        <v>44</v>
      </c>
      <c r="E97" s="2">
        <v>2856.57</v>
      </c>
      <c r="F97" s="2">
        <v>2279.0700000000002</v>
      </c>
      <c r="G97" s="2">
        <v>2856.57</v>
      </c>
      <c r="H97" s="2">
        <v>-333.43</v>
      </c>
      <c r="I97" s="2">
        <v>5846.57</v>
      </c>
      <c r="J97" s="2">
        <v>-333.43</v>
      </c>
      <c r="K97" s="2">
        <v>-448.17</v>
      </c>
      <c r="L97" s="2">
        <v>8064.55</v>
      </c>
      <c r="M97" s="2">
        <v>-548.11</v>
      </c>
      <c r="N97" s="2">
        <v>-434.53</v>
      </c>
      <c r="O97" s="2">
        <v>6139.47</v>
      </c>
      <c r="P97" s="2">
        <v>2234.4100000000021</v>
      </c>
      <c r="Q97" s="2">
        <v>-434.53</v>
      </c>
      <c r="R97" s="2">
        <v>6720.93</v>
      </c>
      <c r="S97" s="2">
        <v>5070.47</v>
      </c>
      <c r="T97" s="2">
        <v>1214.67</v>
      </c>
      <c r="U97" s="2">
        <v>5000.47</v>
      </c>
      <c r="V97" s="2">
        <v>1360.47</v>
      </c>
      <c r="W97" s="2">
        <v>-523.61</v>
      </c>
      <c r="X97" s="2">
        <v>4021.35</v>
      </c>
      <c r="Y97" s="2">
        <v>3170.24</v>
      </c>
      <c r="Z97" s="2">
        <v>3184.49</v>
      </c>
      <c r="AA97" s="2">
        <v>1972.51</v>
      </c>
      <c r="AB97" s="2">
        <v>818.10999999999967</v>
      </c>
      <c r="AC97" s="2">
        <v>1086.57</v>
      </c>
      <c r="AD97" s="2">
        <v>3422.51</v>
      </c>
      <c r="AE97" s="2">
        <v>-506.49</v>
      </c>
      <c r="AF97" s="2">
        <v>7126.51</v>
      </c>
      <c r="AG97" s="2">
        <v>3122.51</v>
      </c>
      <c r="AH97" s="2">
        <v>3371.51</v>
      </c>
      <c r="AI97" s="2">
        <v>3165</v>
      </c>
      <c r="AJ97" s="2">
        <v>0</v>
      </c>
    </row>
    <row r="98" spans="1:36" x14ac:dyDescent="0.2">
      <c r="A98" t="str">
        <f t="shared" si="1"/>
        <v>1316Rosemon-16</v>
      </c>
      <c r="B98" t="s">
        <v>60</v>
      </c>
      <c r="C98">
        <v>16</v>
      </c>
      <c r="D98" t="s">
        <v>45</v>
      </c>
      <c r="E98" s="2">
        <v>-963.16</v>
      </c>
      <c r="F98" s="2">
        <v>-963.16</v>
      </c>
      <c r="G98" s="2">
        <v>-963.16</v>
      </c>
      <c r="H98" s="2">
        <v>-963.16</v>
      </c>
      <c r="I98" s="2">
        <v>-963.16</v>
      </c>
      <c r="J98" s="2">
        <v>-963.16</v>
      </c>
      <c r="K98" s="2">
        <v>-963.16</v>
      </c>
      <c r="L98" s="2">
        <v>-963.16</v>
      </c>
      <c r="M98" s="2">
        <v>-963.16</v>
      </c>
      <c r="N98" s="2">
        <v>-963.16</v>
      </c>
      <c r="O98" s="2">
        <v>-963.16</v>
      </c>
      <c r="P98" s="2">
        <v>-963.16</v>
      </c>
      <c r="Q98" s="2">
        <v>-963.16</v>
      </c>
      <c r="R98" s="2">
        <v>-963.16</v>
      </c>
      <c r="S98" s="2">
        <v>-963.16</v>
      </c>
      <c r="T98" s="2">
        <v>-963.16</v>
      </c>
      <c r="U98" s="2">
        <v>-963.16</v>
      </c>
      <c r="V98" s="2">
        <v>-963.16</v>
      </c>
      <c r="W98" s="2">
        <v>-963.16</v>
      </c>
      <c r="X98" s="2">
        <v>-963.16</v>
      </c>
      <c r="Y98" s="2">
        <v>-963.16</v>
      </c>
      <c r="Z98" s="2">
        <v>-963.16</v>
      </c>
      <c r="AA98" s="2">
        <v>-963.16</v>
      </c>
      <c r="AB98" s="2">
        <v>-963.16</v>
      </c>
      <c r="AC98" s="2">
        <v>-963.16</v>
      </c>
      <c r="AD98" s="2">
        <v>-963.16</v>
      </c>
      <c r="AE98" s="2">
        <v>-963.16</v>
      </c>
      <c r="AF98" s="2">
        <v>-963.16</v>
      </c>
      <c r="AG98" s="2">
        <v>-963.16</v>
      </c>
      <c r="AH98" s="2">
        <v>-963.16</v>
      </c>
      <c r="AI98" s="2">
        <v>-963.16</v>
      </c>
      <c r="AJ98" s="2">
        <v>0</v>
      </c>
    </row>
    <row r="99" spans="1:36" x14ac:dyDescent="0.2">
      <c r="A99" t="str">
        <f t="shared" si="1"/>
        <v>1316Rosemon-17</v>
      </c>
      <c r="B99" t="s">
        <v>60</v>
      </c>
      <c r="C99">
        <v>17</v>
      </c>
      <c r="D99" t="s">
        <v>50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-4500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</row>
    <row r="100" spans="1:36" x14ac:dyDescent="0.2">
      <c r="A100" t="str">
        <f t="shared" si="1"/>
        <v>1316Rosemon-19</v>
      </c>
      <c r="B100" t="s">
        <v>60</v>
      </c>
      <c r="C100">
        <v>19</v>
      </c>
      <c r="D100" t="s">
        <v>46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-20000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-20000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</row>
    <row r="101" spans="1:36" x14ac:dyDescent="0.2">
      <c r="A101" t="str">
        <f t="shared" si="1"/>
        <v>1316Rosemon-20</v>
      </c>
      <c r="B101" t="s">
        <v>60</v>
      </c>
      <c r="C101">
        <v>20</v>
      </c>
      <c r="D101" t="s">
        <v>47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-1395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1395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</row>
    <row r="102" spans="1:36" x14ac:dyDescent="0.2">
      <c r="A102" t="str">
        <f t="shared" si="1"/>
        <v>1316Rosemon-21</v>
      </c>
      <c r="B102" t="s">
        <v>60</v>
      </c>
      <c r="C102">
        <v>21</v>
      </c>
      <c r="D102" t="s">
        <v>48</v>
      </c>
      <c r="E102" s="2">
        <v>12039.13</v>
      </c>
      <c r="F102" s="2">
        <v>13355.04</v>
      </c>
      <c r="G102" s="2">
        <v>15248.45</v>
      </c>
      <c r="H102" s="2">
        <v>13951.86</v>
      </c>
      <c r="I102" s="2">
        <v>18835.27</v>
      </c>
      <c r="J102" s="2">
        <v>16143.68</v>
      </c>
      <c r="K102" s="2">
        <v>10232.35</v>
      </c>
      <c r="L102" s="2">
        <v>17333.740000000002</v>
      </c>
      <c r="M102" s="2">
        <v>15822.47</v>
      </c>
      <c r="N102" s="2">
        <v>14424.78</v>
      </c>
      <c r="O102" s="2">
        <v>19601.09</v>
      </c>
      <c r="P102" s="2">
        <v>2267.34</v>
      </c>
      <c r="Q102" s="2">
        <v>869.65</v>
      </c>
      <c r="R102" s="2">
        <v>6627.42</v>
      </c>
      <c r="S102" s="2">
        <v>10734.73</v>
      </c>
      <c r="T102" s="2">
        <v>10986.24</v>
      </c>
      <c r="U102" s="2">
        <v>15023.55</v>
      </c>
      <c r="V102" s="2">
        <v>15420.86</v>
      </c>
      <c r="W102" s="2">
        <v>13934.09</v>
      </c>
      <c r="X102" s="2">
        <v>16992.28</v>
      </c>
      <c r="Y102" s="2">
        <v>19199.36</v>
      </c>
      <c r="Z102" s="2">
        <v>21420.69</v>
      </c>
      <c r="AA102" s="2">
        <v>22430.04</v>
      </c>
      <c r="AB102" s="2">
        <v>2284.9899999999998</v>
      </c>
      <c r="AC102" s="2">
        <v>2408.4</v>
      </c>
      <c r="AD102" s="2">
        <v>4867.75</v>
      </c>
      <c r="AE102" s="2">
        <v>3398.1</v>
      </c>
      <c r="AF102" s="2">
        <v>9561.4500000000007</v>
      </c>
      <c r="AG102" s="2">
        <v>11720.8</v>
      </c>
      <c r="AH102" s="2">
        <v>14129.15</v>
      </c>
      <c r="AI102" s="2">
        <v>16330.99</v>
      </c>
      <c r="AJ102" s="2">
        <v>0</v>
      </c>
    </row>
    <row r="103" spans="1:36" x14ac:dyDescent="0.2">
      <c r="A103" t="str">
        <f t="shared" si="1"/>
        <v>1342Newton-1</v>
      </c>
      <c r="B103" t="s">
        <v>61</v>
      </c>
      <c r="C103">
        <v>1</v>
      </c>
      <c r="D103" t="s">
        <v>36</v>
      </c>
      <c r="E103" s="2">
        <v>0</v>
      </c>
      <c r="F103" s="2">
        <v>1795</v>
      </c>
      <c r="G103" s="2">
        <v>1795</v>
      </c>
      <c r="H103" s="2">
        <v>3590</v>
      </c>
      <c r="I103" s="2">
        <v>0</v>
      </c>
      <c r="J103" s="2">
        <v>1795</v>
      </c>
      <c r="K103" s="2">
        <v>1795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1512.33</v>
      </c>
      <c r="T103" s="2">
        <v>0</v>
      </c>
      <c r="U103" s="2">
        <v>0</v>
      </c>
      <c r="V103" s="2">
        <v>0</v>
      </c>
      <c r="W103" s="2">
        <v>0</v>
      </c>
      <c r="X103" s="2">
        <v>3637.02</v>
      </c>
      <c r="Y103" s="2">
        <v>0</v>
      </c>
      <c r="Z103" s="2">
        <v>0</v>
      </c>
      <c r="AA103" s="2">
        <v>0</v>
      </c>
      <c r="AB103" s="2">
        <v>10772.62</v>
      </c>
      <c r="AC103" s="2">
        <v>0</v>
      </c>
      <c r="AD103" s="2">
        <v>0</v>
      </c>
      <c r="AE103" s="2">
        <v>0</v>
      </c>
      <c r="AF103" s="2">
        <v>7780</v>
      </c>
      <c r="AG103" s="2">
        <v>0</v>
      </c>
      <c r="AH103" s="2">
        <v>1593.5</v>
      </c>
      <c r="AI103" s="2">
        <v>3743.17</v>
      </c>
      <c r="AJ103" s="2">
        <v>0</v>
      </c>
    </row>
    <row r="104" spans="1:36" x14ac:dyDescent="0.2">
      <c r="A104" t="str">
        <f t="shared" si="1"/>
        <v>1342Newton-3</v>
      </c>
      <c r="B104" t="s">
        <v>61</v>
      </c>
      <c r="C104">
        <v>3</v>
      </c>
      <c r="D104" t="s">
        <v>37</v>
      </c>
      <c r="E104" s="2">
        <v>0</v>
      </c>
      <c r="F104" s="2">
        <v>1795</v>
      </c>
      <c r="G104" s="2">
        <v>1795</v>
      </c>
      <c r="H104" s="2">
        <v>3590</v>
      </c>
      <c r="I104" s="2">
        <v>0</v>
      </c>
      <c r="J104" s="2">
        <v>1795</v>
      </c>
      <c r="K104" s="2">
        <v>1795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1512.33</v>
      </c>
      <c r="T104" s="2">
        <v>0</v>
      </c>
      <c r="U104" s="2">
        <v>0</v>
      </c>
      <c r="V104" s="2">
        <v>0</v>
      </c>
      <c r="W104" s="2">
        <v>0</v>
      </c>
      <c r="X104" s="2">
        <v>3637.02</v>
      </c>
      <c r="Y104" s="2">
        <v>0</v>
      </c>
      <c r="Z104" s="2">
        <v>0</v>
      </c>
      <c r="AA104" s="2">
        <v>0</v>
      </c>
      <c r="AB104" s="2">
        <v>10772.62</v>
      </c>
      <c r="AC104" s="2">
        <v>0</v>
      </c>
      <c r="AD104" s="2">
        <v>0</v>
      </c>
      <c r="AE104" s="2">
        <v>0</v>
      </c>
      <c r="AF104" s="2">
        <v>7780</v>
      </c>
      <c r="AG104" s="2">
        <v>0</v>
      </c>
      <c r="AH104" s="2">
        <v>1593.5</v>
      </c>
      <c r="AI104" s="2">
        <v>3743.17</v>
      </c>
      <c r="AJ104" s="2">
        <v>0</v>
      </c>
    </row>
    <row r="105" spans="1:36" x14ac:dyDescent="0.2">
      <c r="A105" t="str">
        <f t="shared" si="1"/>
        <v>1342Newton-5</v>
      </c>
      <c r="B105" t="s">
        <v>61</v>
      </c>
      <c r="C105">
        <v>5</v>
      </c>
      <c r="D105" t="s">
        <v>39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-8466.2900000000009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-7995.56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</row>
    <row r="106" spans="1:36" x14ac:dyDescent="0.2">
      <c r="A106" t="str">
        <f t="shared" si="1"/>
        <v>1342Newton-6</v>
      </c>
      <c r="B106" t="s">
        <v>61</v>
      </c>
      <c r="C106">
        <v>6</v>
      </c>
      <c r="D106" t="s">
        <v>40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-150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</row>
    <row r="107" spans="1:36" x14ac:dyDescent="0.2">
      <c r="A107" t="str">
        <f t="shared" si="1"/>
        <v>1342Newton-7</v>
      </c>
      <c r="B107" t="s">
        <v>61</v>
      </c>
      <c r="C107">
        <v>7</v>
      </c>
      <c r="D107" t="s">
        <v>41</v>
      </c>
      <c r="E107" s="2">
        <v>-75</v>
      </c>
      <c r="F107" s="2">
        <v>-75</v>
      </c>
      <c r="G107" s="2">
        <v>-75</v>
      </c>
      <c r="H107" s="2">
        <v>-75</v>
      </c>
      <c r="I107" s="2">
        <v>-75</v>
      </c>
      <c r="J107" s="2">
        <v>-75</v>
      </c>
      <c r="K107" s="2">
        <v>-75</v>
      </c>
      <c r="L107" s="2">
        <v>-75</v>
      </c>
      <c r="M107" s="2">
        <v>-75</v>
      </c>
      <c r="N107" s="2">
        <v>-75</v>
      </c>
      <c r="O107" s="2">
        <v>-75</v>
      </c>
      <c r="P107" s="2">
        <v>-75</v>
      </c>
      <c r="Q107" s="2">
        <v>-75</v>
      </c>
      <c r="R107" s="2">
        <v>-75</v>
      </c>
      <c r="S107" s="2">
        <v>-75</v>
      </c>
      <c r="T107" s="2">
        <v>-75</v>
      </c>
      <c r="U107" s="2">
        <v>-75</v>
      </c>
      <c r="V107" s="2">
        <v>-75</v>
      </c>
      <c r="W107" s="2">
        <v>-75</v>
      </c>
      <c r="X107" s="2">
        <v>-75</v>
      </c>
      <c r="Y107" s="2">
        <v>-75</v>
      </c>
      <c r="Z107" s="2">
        <v>-75</v>
      </c>
      <c r="AA107" s="2">
        <v>-75</v>
      </c>
      <c r="AB107" s="2">
        <v>-75</v>
      </c>
      <c r="AC107" s="2">
        <v>-75</v>
      </c>
      <c r="AD107" s="2">
        <v>-75</v>
      </c>
      <c r="AE107" s="2">
        <v>-75</v>
      </c>
      <c r="AF107" s="2">
        <v>-75</v>
      </c>
      <c r="AG107" s="2">
        <v>-75</v>
      </c>
      <c r="AH107" s="2">
        <v>-75</v>
      </c>
      <c r="AI107" s="2">
        <v>-75</v>
      </c>
      <c r="AJ107" s="2">
        <v>0</v>
      </c>
    </row>
    <row r="108" spans="1:36" x14ac:dyDescent="0.2">
      <c r="A108" t="str">
        <f t="shared" si="1"/>
        <v>1342Newton-10</v>
      </c>
      <c r="B108" t="s">
        <v>61</v>
      </c>
      <c r="C108">
        <v>10</v>
      </c>
      <c r="D108" t="s">
        <v>42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-223.44</v>
      </c>
      <c r="N108" s="2">
        <v>-1155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</row>
    <row r="109" spans="1:36" x14ac:dyDescent="0.2">
      <c r="A109" t="str">
        <f t="shared" si="1"/>
        <v>1342Newton-14</v>
      </c>
      <c r="B109" t="s">
        <v>61</v>
      </c>
      <c r="C109">
        <v>14</v>
      </c>
      <c r="D109" t="s">
        <v>43</v>
      </c>
      <c r="E109" s="2">
        <v>-75</v>
      </c>
      <c r="F109" s="2">
        <v>-75</v>
      </c>
      <c r="G109" s="2">
        <v>-75</v>
      </c>
      <c r="H109" s="2">
        <v>-75</v>
      </c>
      <c r="I109" s="2">
        <v>-75</v>
      </c>
      <c r="J109" s="2">
        <v>-75</v>
      </c>
      <c r="K109" s="2">
        <v>-75</v>
      </c>
      <c r="L109" s="2">
        <v>-75</v>
      </c>
      <c r="M109" s="2">
        <v>-448.44</v>
      </c>
      <c r="N109" s="2">
        <v>-1230</v>
      </c>
      <c r="O109" s="2">
        <v>-75</v>
      </c>
      <c r="P109" s="2">
        <v>-8541.2900000000009</v>
      </c>
      <c r="Q109" s="2">
        <v>-75</v>
      </c>
      <c r="R109" s="2">
        <v>-75</v>
      </c>
      <c r="S109" s="2">
        <v>-75</v>
      </c>
      <c r="T109" s="2">
        <v>-75</v>
      </c>
      <c r="U109" s="2">
        <v>-75</v>
      </c>
      <c r="V109" s="2">
        <v>-75</v>
      </c>
      <c r="W109" s="2">
        <v>-75</v>
      </c>
      <c r="X109" s="2">
        <v>-75</v>
      </c>
      <c r="Y109" s="2">
        <v>-75</v>
      </c>
      <c r="Z109" s="2">
        <v>-75</v>
      </c>
      <c r="AA109" s="2">
        <v>-75</v>
      </c>
      <c r="AB109" s="2">
        <v>-8070.56</v>
      </c>
      <c r="AC109" s="2">
        <v>-75</v>
      </c>
      <c r="AD109" s="2">
        <v>-75</v>
      </c>
      <c r="AE109" s="2">
        <v>-75</v>
      </c>
      <c r="AF109" s="2">
        <v>-75</v>
      </c>
      <c r="AG109" s="2">
        <v>-75</v>
      </c>
      <c r="AH109" s="2">
        <v>-75</v>
      </c>
      <c r="AI109" s="2">
        <v>-75</v>
      </c>
      <c r="AJ109" s="2">
        <v>0</v>
      </c>
    </row>
    <row r="110" spans="1:36" x14ac:dyDescent="0.2">
      <c r="A110" t="str">
        <f t="shared" si="1"/>
        <v>1342Newton-15</v>
      </c>
      <c r="B110" t="s">
        <v>61</v>
      </c>
      <c r="C110">
        <v>15</v>
      </c>
      <c r="D110" t="s">
        <v>44</v>
      </c>
      <c r="E110" s="2">
        <v>-75</v>
      </c>
      <c r="F110" s="2">
        <v>1720</v>
      </c>
      <c r="G110" s="2">
        <v>1720</v>
      </c>
      <c r="H110" s="2">
        <v>3515</v>
      </c>
      <c r="I110" s="2">
        <v>-75</v>
      </c>
      <c r="J110" s="2">
        <v>1720</v>
      </c>
      <c r="K110" s="2">
        <v>1720</v>
      </c>
      <c r="L110" s="2">
        <v>-75</v>
      </c>
      <c r="M110" s="2">
        <v>-448.44</v>
      </c>
      <c r="N110" s="2">
        <v>-1230</v>
      </c>
      <c r="O110" s="2">
        <v>-75</v>
      </c>
      <c r="P110" s="2">
        <v>-8541.2900000000009</v>
      </c>
      <c r="Q110" s="2">
        <v>-75</v>
      </c>
      <c r="R110" s="2">
        <v>-75</v>
      </c>
      <c r="S110" s="2">
        <v>1437.33</v>
      </c>
      <c r="T110" s="2">
        <v>-75</v>
      </c>
      <c r="U110" s="2">
        <v>-75</v>
      </c>
      <c r="V110" s="2">
        <v>-75</v>
      </c>
      <c r="W110" s="2">
        <v>-75</v>
      </c>
      <c r="X110" s="2">
        <v>3562.02</v>
      </c>
      <c r="Y110" s="2">
        <v>-75</v>
      </c>
      <c r="Z110" s="2">
        <v>-75</v>
      </c>
      <c r="AA110" s="2">
        <v>-75</v>
      </c>
      <c r="AB110" s="2">
        <v>2702.06</v>
      </c>
      <c r="AC110" s="2">
        <v>-75</v>
      </c>
      <c r="AD110" s="2">
        <v>-75</v>
      </c>
      <c r="AE110" s="2">
        <v>-75</v>
      </c>
      <c r="AF110" s="2">
        <v>7705</v>
      </c>
      <c r="AG110" s="2">
        <v>-75</v>
      </c>
      <c r="AH110" s="2">
        <v>1518.5</v>
      </c>
      <c r="AI110" s="2">
        <v>3668.17</v>
      </c>
      <c r="AJ110" s="2">
        <v>0</v>
      </c>
    </row>
    <row r="111" spans="1:36" x14ac:dyDescent="0.2">
      <c r="A111" t="str">
        <f t="shared" si="1"/>
        <v>1342Newton-16</v>
      </c>
      <c r="B111" t="s">
        <v>61</v>
      </c>
      <c r="C111">
        <v>16</v>
      </c>
      <c r="D111" t="s">
        <v>45</v>
      </c>
      <c r="E111" s="2">
        <v>-563.38</v>
      </c>
      <c r="F111" s="2">
        <v>-563.38</v>
      </c>
      <c r="G111" s="2">
        <v>-566.71</v>
      </c>
      <c r="H111" s="2">
        <v>-566.71</v>
      </c>
      <c r="I111" s="2">
        <v>-566.16</v>
      </c>
      <c r="J111" s="2">
        <v>-566.16</v>
      </c>
      <c r="K111" s="2">
        <v>-566.16</v>
      </c>
      <c r="L111" s="2">
        <v>-566.16</v>
      </c>
      <c r="M111" s="2">
        <v>-566.16</v>
      </c>
      <c r="N111" s="2">
        <v>-566.16</v>
      </c>
      <c r="O111" s="2">
        <v>-566.16</v>
      </c>
      <c r="P111" s="2">
        <v>-566.16</v>
      </c>
      <c r="Q111" s="2">
        <v>-566.16</v>
      </c>
      <c r="R111" s="2">
        <v>-566.16</v>
      </c>
      <c r="S111" s="2">
        <v>-566.16</v>
      </c>
      <c r="T111" s="2">
        <v>-566.14</v>
      </c>
      <c r="U111" s="2">
        <v>-563.38</v>
      </c>
      <c r="V111" s="2">
        <v>-563.38</v>
      </c>
      <c r="W111" s="2">
        <v>-563.38</v>
      </c>
      <c r="X111" s="2">
        <v>-563.38</v>
      </c>
      <c r="Y111" s="2">
        <v>-563.38</v>
      </c>
      <c r="Z111" s="2">
        <v>-563.38</v>
      </c>
      <c r="AA111" s="2">
        <v>-563.38</v>
      </c>
      <c r="AB111" s="2">
        <v>-563.38</v>
      </c>
      <c r="AC111" s="2">
        <v>-563.38</v>
      </c>
      <c r="AD111" s="2">
        <v>-563.38</v>
      </c>
      <c r="AE111" s="2">
        <v>-563.38</v>
      </c>
      <c r="AF111" s="2">
        <v>-563.38</v>
      </c>
      <c r="AG111" s="2">
        <v>-563.38</v>
      </c>
      <c r="AH111" s="2">
        <v>-563.38</v>
      </c>
      <c r="AI111" s="2">
        <v>-563.38</v>
      </c>
      <c r="AJ111" s="2">
        <v>0</v>
      </c>
    </row>
    <row r="112" spans="1:36" x14ac:dyDescent="0.2">
      <c r="A112" t="str">
        <f t="shared" si="1"/>
        <v>1342Newton-18</v>
      </c>
      <c r="B112" t="s">
        <v>61</v>
      </c>
      <c r="C112">
        <v>18</v>
      </c>
      <c r="D112" t="s">
        <v>51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5000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</row>
    <row r="113" spans="1:36" x14ac:dyDescent="0.2">
      <c r="A113" t="str">
        <f t="shared" si="1"/>
        <v>1342Newton-19</v>
      </c>
      <c r="B113" t="s">
        <v>61</v>
      </c>
      <c r="C113">
        <v>19</v>
      </c>
      <c r="D113" t="s">
        <v>46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2000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1000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-6000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</row>
    <row r="114" spans="1:36" x14ac:dyDescent="0.2">
      <c r="A114" t="str">
        <f t="shared" si="1"/>
        <v>1342Newton-20</v>
      </c>
      <c r="B114" t="s">
        <v>61</v>
      </c>
      <c r="C114">
        <v>20</v>
      </c>
      <c r="D114" t="s">
        <v>47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3390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</row>
    <row r="115" spans="1:36" x14ac:dyDescent="0.2">
      <c r="A115" t="str">
        <f t="shared" si="1"/>
        <v>1342Newton-21</v>
      </c>
      <c r="B115" t="s">
        <v>61</v>
      </c>
      <c r="C115">
        <v>21</v>
      </c>
      <c r="D115" t="s">
        <v>48</v>
      </c>
      <c r="E115" s="2">
        <v>2901.37</v>
      </c>
      <c r="F115" s="2">
        <v>4057.99</v>
      </c>
      <c r="G115" s="2">
        <v>5211.28</v>
      </c>
      <c r="H115" s="2">
        <v>8159.57</v>
      </c>
      <c r="I115" s="2">
        <v>7518.41</v>
      </c>
      <c r="J115" s="2">
        <v>8672.25</v>
      </c>
      <c r="K115" s="2">
        <v>9826.09</v>
      </c>
      <c r="L115" s="2">
        <v>9184.93</v>
      </c>
      <c r="M115" s="2">
        <v>8170.33</v>
      </c>
      <c r="N115" s="2">
        <v>6374.17</v>
      </c>
      <c r="O115" s="2">
        <v>5733.01</v>
      </c>
      <c r="P115" s="2">
        <v>2015.56</v>
      </c>
      <c r="Q115" s="2">
        <v>1374.4</v>
      </c>
      <c r="R115" s="2">
        <v>733.24</v>
      </c>
      <c r="S115" s="2">
        <v>1604.41</v>
      </c>
      <c r="T115" s="2">
        <v>963.27</v>
      </c>
      <c r="U115" s="2">
        <v>324.89</v>
      </c>
      <c r="V115" s="2">
        <v>686.51</v>
      </c>
      <c r="W115" s="2">
        <v>48.13</v>
      </c>
      <c r="X115" s="2">
        <v>3046.77</v>
      </c>
      <c r="Y115" s="2">
        <v>2408.39</v>
      </c>
      <c r="Z115" s="2">
        <v>1770.01</v>
      </c>
      <c r="AA115" s="2">
        <v>1131.6300000000001</v>
      </c>
      <c r="AB115" s="2">
        <v>2270.31</v>
      </c>
      <c r="AC115" s="2">
        <v>1631.93</v>
      </c>
      <c r="AD115" s="2">
        <v>993.55</v>
      </c>
      <c r="AE115" s="2">
        <v>355.17</v>
      </c>
      <c r="AF115" s="2">
        <v>7496.79</v>
      </c>
      <c r="AG115" s="2">
        <v>6858.41</v>
      </c>
      <c r="AH115" s="2">
        <v>7813.53</v>
      </c>
      <c r="AI115" s="2">
        <v>10918.32</v>
      </c>
      <c r="AJ115" s="2">
        <v>0</v>
      </c>
    </row>
    <row r="116" spans="1:36" x14ac:dyDescent="0.2">
      <c r="A116" t="str">
        <f t="shared" si="1"/>
        <v>1905Morning-1</v>
      </c>
      <c r="B116" t="s">
        <v>62</v>
      </c>
      <c r="C116">
        <v>1</v>
      </c>
      <c r="D116" t="s">
        <v>36</v>
      </c>
      <c r="E116" s="2">
        <v>2150</v>
      </c>
      <c r="F116" s="2">
        <v>0</v>
      </c>
      <c r="G116" s="2">
        <v>2265</v>
      </c>
      <c r="H116" s="2">
        <v>0</v>
      </c>
      <c r="I116" s="2">
        <v>4620</v>
      </c>
      <c r="J116" s="2">
        <v>2195</v>
      </c>
      <c r="K116" s="2">
        <v>0</v>
      </c>
      <c r="L116" s="2">
        <v>6545</v>
      </c>
      <c r="M116" s="2">
        <v>0</v>
      </c>
      <c r="N116" s="2">
        <v>-1700</v>
      </c>
      <c r="O116" s="2">
        <v>3560.91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</row>
    <row r="117" spans="1:36" x14ac:dyDescent="0.2">
      <c r="A117" t="str">
        <f t="shared" si="1"/>
        <v>1905Morning-3</v>
      </c>
      <c r="B117" t="s">
        <v>62</v>
      </c>
      <c r="C117">
        <v>3</v>
      </c>
      <c r="D117" t="s">
        <v>37</v>
      </c>
      <c r="E117" s="2">
        <v>2150</v>
      </c>
      <c r="F117" s="2">
        <v>0</v>
      </c>
      <c r="G117" s="2">
        <v>2265</v>
      </c>
      <c r="H117" s="2">
        <v>0</v>
      </c>
      <c r="I117" s="2">
        <v>4620</v>
      </c>
      <c r="J117" s="2">
        <v>2195</v>
      </c>
      <c r="K117" s="2">
        <v>0</v>
      </c>
      <c r="L117" s="2">
        <v>6545</v>
      </c>
      <c r="M117" s="2">
        <v>0</v>
      </c>
      <c r="N117" s="2">
        <v>-1700</v>
      </c>
      <c r="O117" s="2">
        <v>3560.91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</row>
    <row r="118" spans="1:36" x14ac:dyDescent="0.2">
      <c r="A118" t="str">
        <f t="shared" si="1"/>
        <v>1905Morning-4</v>
      </c>
      <c r="B118" t="s">
        <v>62</v>
      </c>
      <c r="C118">
        <v>4</v>
      </c>
      <c r="D118" t="s">
        <v>38</v>
      </c>
      <c r="E118" s="2">
        <v>0</v>
      </c>
      <c r="F118" s="2">
        <v>0</v>
      </c>
      <c r="G118" s="2">
        <v>-102</v>
      </c>
      <c r="H118" s="2">
        <v>0</v>
      </c>
      <c r="I118" s="2">
        <v>0</v>
      </c>
      <c r="J118" s="2">
        <v>-1445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</row>
    <row r="119" spans="1:36" x14ac:dyDescent="0.2">
      <c r="A119" t="str">
        <f t="shared" si="1"/>
        <v>1905Morning-6</v>
      </c>
      <c r="B119" t="s">
        <v>62</v>
      </c>
      <c r="C119">
        <v>6</v>
      </c>
      <c r="D119" t="s">
        <v>40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-34.9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</row>
    <row r="120" spans="1:36" x14ac:dyDescent="0.2">
      <c r="A120" t="str">
        <f t="shared" si="1"/>
        <v>1905Morning-7</v>
      </c>
      <c r="B120" t="s">
        <v>62</v>
      </c>
      <c r="C120">
        <v>7</v>
      </c>
      <c r="D120" t="s">
        <v>41</v>
      </c>
      <c r="E120" s="2">
        <v>-75</v>
      </c>
      <c r="F120" s="2">
        <v>-75</v>
      </c>
      <c r="G120" s="2">
        <v>-75</v>
      </c>
      <c r="H120" s="2">
        <v>-75</v>
      </c>
      <c r="I120" s="2">
        <v>-75</v>
      </c>
      <c r="J120" s="2">
        <v>-75</v>
      </c>
      <c r="K120" s="2">
        <v>-75</v>
      </c>
      <c r="L120" s="2">
        <v>-75</v>
      </c>
      <c r="M120" s="2">
        <v>-75</v>
      </c>
      <c r="N120" s="2">
        <v>-75</v>
      </c>
      <c r="O120" s="2">
        <v>-75</v>
      </c>
      <c r="P120" s="2">
        <v>-75</v>
      </c>
      <c r="Q120" s="2">
        <v>-75</v>
      </c>
      <c r="R120" s="2">
        <v>-75</v>
      </c>
      <c r="S120" s="2">
        <v>-75</v>
      </c>
      <c r="T120" s="2">
        <v>-75</v>
      </c>
      <c r="U120" s="2">
        <v>-75</v>
      </c>
      <c r="V120" s="2">
        <v>-75</v>
      </c>
      <c r="W120" s="2">
        <v>-75</v>
      </c>
      <c r="X120" s="2">
        <v>-75</v>
      </c>
      <c r="Y120" s="2">
        <v>825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</row>
    <row r="121" spans="1:36" x14ac:dyDescent="0.2">
      <c r="A121" t="str">
        <f t="shared" si="1"/>
        <v>1905Morning-10</v>
      </c>
      <c r="B121" t="s">
        <v>62</v>
      </c>
      <c r="C121">
        <v>10</v>
      </c>
      <c r="D121" t="s">
        <v>42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-150</v>
      </c>
      <c r="K121" s="2">
        <v>0</v>
      </c>
      <c r="L121" s="2">
        <v>0</v>
      </c>
      <c r="M121" s="2">
        <v>-10</v>
      </c>
      <c r="N121" s="2">
        <v>-10</v>
      </c>
      <c r="O121" s="2">
        <v>-531.83000000000004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</row>
    <row r="122" spans="1:36" x14ac:dyDescent="0.2">
      <c r="A122" t="str">
        <f t="shared" si="1"/>
        <v>1905Morning-12</v>
      </c>
      <c r="B122" t="s">
        <v>62</v>
      </c>
      <c r="C122">
        <v>12</v>
      </c>
      <c r="D122" t="s">
        <v>53</v>
      </c>
      <c r="E122" s="2">
        <v>0</v>
      </c>
      <c r="F122" s="2">
        <v>0</v>
      </c>
      <c r="G122" s="2">
        <v>0</v>
      </c>
      <c r="H122" s="2">
        <v>-185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</row>
    <row r="123" spans="1:36" x14ac:dyDescent="0.2">
      <c r="A123" t="str">
        <f t="shared" si="1"/>
        <v>1905Morning-14</v>
      </c>
      <c r="B123" t="s">
        <v>62</v>
      </c>
      <c r="C123">
        <v>14</v>
      </c>
      <c r="D123" t="s">
        <v>43</v>
      </c>
      <c r="E123" s="2">
        <v>-75</v>
      </c>
      <c r="F123" s="2">
        <v>-75</v>
      </c>
      <c r="G123" s="2">
        <v>-177</v>
      </c>
      <c r="H123" s="2">
        <v>-260</v>
      </c>
      <c r="I123" s="2">
        <v>-75</v>
      </c>
      <c r="J123" s="2">
        <v>-1670</v>
      </c>
      <c r="K123" s="2">
        <v>-75</v>
      </c>
      <c r="L123" s="2">
        <v>-75</v>
      </c>
      <c r="M123" s="2">
        <v>-85</v>
      </c>
      <c r="N123" s="2">
        <v>-85</v>
      </c>
      <c r="O123" s="2">
        <v>-606.83000000000004</v>
      </c>
      <c r="P123" s="2">
        <v>-109.9</v>
      </c>
      <c r="Q123" s="2">
        <v>-75</v>
      </c>
      <c r="R123" s="2">
        <v>-75</v>
      </c>
      <c r="S123" s="2">
        <v>-75</v>
      </c>
      <c r="T123" s="2">
        <v>-75</v>
      </c>
      <c r="U123" s="2">
        <v>-75</v>
      </c>
      <c r="V123" s="2">
        <v>-75</v>
      </c>
      <c r="W123" s="2">
        <v>-75</v>
      </c>
      <c r="X123" s="2">
        <v>-75</v>
      </c>
      <c r="Y123" s="2">
        <v>825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</row>
    <row r="124" spans="1:36" x14ac:dyDescent="0.2">
      <c r="A124" t="str">
        <f t="shared" si="1"/>
        <v>1905Morning-15</v>
      </c>
      <c r="B124" t="s">
        <v>62</v>
      </c>
      <c r="C124">
        <v>15</v>
      </c>
      <c r="D124" t="s">
        <v>44</v>
      </c>
      <c r="E124" s="2">
        <v>2075</v>
      </c>
      <c r="F124" s="2">
        <v>-75</v>
      </c>
      <c r="G124" s="2">
        <v>2088</v>
      </c>
      <c r="H124" s="2">
        <v>-260</v>
      </c>
      <c r="I124" s="2">
        <v>4545</v>
      </c>
      <c r="J124" s="2">
        <v>525</v>
      </c>
      <c r="K124" s="2">
        <v>-75</v>
      </c>
      <c r="L124" s="2">
        <v>6470</v>
      </c>
      <c r="M124" s="2">
        <v>-85</v>
      </c>
      <c r="N124" s="2">
        <v>-1785</v>
      </c>
      <c r="O124" s="2">
        <v>2954.08</v>
      </c>
      <c r="P124" s="2">
        <v>-109.9</v>
      </c>
      <c r="Q124" s="2">
        <v>-75</v>
      </c>
      <c r="R124" s="2">
        <v>-75</v>
      </c>
      <c r="S124" s="2">
        <v>-75</v>
      </c>
      <c r="T124" s="2">
        <v>-75</v>
      </c>
      <c r="U124" s="2">
        <v>-75</v>
      </c>
      <c r="V124" s="2">
        <v>-75</v>
      </c>
      <c r="W124" s="2">
        <v>-75</v>
      </c>
      <c r="X124" s="2">
        <v>-75</v>
      </c>
      <c r="Y124" s="2">
        <v>825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</row>
    <row r="125" spans="1:36" x14ac:dyDescent="0.2">
      <c r="A125" t="str">
        <f t="shared" si="1"/>
        <v>1905Morning-16</v>
      </c>
      <c r="B125" t="s">
        <v>62</v>
      </c>
      <c r="C125">
        <v>16</v>
      </c>
      <c r="D125" t="s">
        <v>45</v>
      </c>
      <c r="E125" s="2">
        <v>-831.31</v>
      </c>
      <c r="F125" s="2">
        <v>-831.31</v>
      </c>
      <c r="G125" s="2">
        <v>-831.31</v>
      </c>
      <c r="H125" s="2">
        <v>-831.31</v>
      </c>
      <c r="I125" s="2">
        <v>-831.31</v>
      </c>
      <c r="J125" s="2">
        <v>-831.31</v>
      </c>
      <c r="K125" s="2">
        <v>-831.31</v>
      </c>
      <c r="L125" s="2">
        <v>-842.81</v>
      </c>
      <c r="M125" s="2">
        <v>-842.81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</row>
    <row r="126" spans="1:36" x14ac:dyDescent="0.2">
      <c r="A126" t="str">
        <f t="shared" si="1"/>
        <v>1905Morning-17</v>
      </c>
      <c r="B126" t="s">
        <v>62</v>
      </c>
      <c r="C126">
        <v>17</v>
      </c>
      <c r="D126" t="s">
        <v>50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103375.4</v>
      </c>
      <c r="N126" s="2">
        <v>0</v>
      </c>
      <c r="O126" s="2">
        <v>0</v>
      </c>
      <c r="P126" s="2">
        <v>-103375.4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</row>
    <row r="127" spans="1:36" x14ac:dyDescent="0.2">
      <c r="A127" t="str">
        <f t="shared" si="1"/>
        <v>1905Morning-19</v>
      </c>
      <c r="B127" t="s">
        <v>62</v>
      </c>
      <c r="C127">
        <v>19</v>
      </c>
      <c r="D127" t="s">
        <v>46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-11000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</row>
    <row r="128" spans="1:36" x14ac:dyDescent="0.2">
      <c r="A128" t="str">
        <f t="shared" si="1"/>
        <v>1905Morning-20</v>
      </c>
      <c r="B128" t="s">
        <v>62</v>
      </c>
      <c r="C128">
        <v>20</v>
      </c>
      <c r="D128" t="s">
        <v>47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20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</row>
    <row r="129" spans="1:36" x14ac:dyDescent="0.2">
      <c r="A129" t="str">
        <f t="shared" si="1"/>
        <v>1905Morning-21</v>
      </c>
      <c r="B129" t="s">
        <v>62</v>
      </c>
      <c r="C129">
        <v>21</v>
      </c>
      <c r="D129" t="s">
        <v>48</v>
      </c>
      <c r="E129" s="2">
        <v>5202.03</v>
      </c>
      <c r="F129" s="2">
        <v>4295.72</v>
      </c>
      <c r="G129" s="2">
        <v>5552.41</v>
      </c>
      <c r="H129" s="2">
        <v>4461.1000000000004</v>
      </c>
      <c r="I129" s="2">
        <v>8174.79</v>
      </c>
      <c r="J129" s="2">
        <v>7868.48</v>
      </c>
      <c r="K129" s="2">
        <v>6962.17</v>
      </c>
      <c r="L129" s="2">
        <v>12589.36</v>
      </c>
      <c r="M129" s="2">
        <v>115036.95</v>
      </c>
      <c r="N129" s="2">
        <v>113271.95</v>
      </c>
      <c r="O129" s="2">
        <v>116226.03</v>
      </c>
      <c r="P129" s="2">
        <v>1740.73</v>
      </c>
      <c r="Q129" s="2">
        <v>1665.73</v>
      </c>
      <c r="R129" s="2">
        <v>1590.73</v>
      </c>
      <c r="S129" s="2">
        <v>1515.73</v>
      </c>
      <c r="T129" s="2">
        <v>1440.73</v>
      </c>
      <c r="U129" s="2">
        <v>1365.73</v>
      </c>
      <c r="V129" s="2">
        <v>1290.73</v>
      </c>
      <c r="W129" s="2">
        <v>1215.73</v>
      </c>
      <c r="X129" s="2">
        <v>1140.73</v>
      </c>
      <c r="Y129" s="2">
        <v>1965.73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</row>
    <row r="130" spans="1:36" x14ac:dyDescent="0.2">
      <c r="A130" t="str">
        <f t="shared" si="1"/>
        <v>2208Chase-1</v>
      </c>
      <c r="B130" t="s">
        <v>63</v>
      </c>
      <c r="C130">
        <v>1</v>
      </c>
      <c r="D130" t="s">
        <v>36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99.2</v>
      </c>
      <c r="X130" s="2">
        <v>41.14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</row>
    <row r="131" spans="1:36" x14ac:dyDescent="0.2">
      <c r="A131" t="str">
        <f t="shared" ref="A131:A194" si="2">B131&amp;"-"&amp;C131</f>
        <v>2208Chase-2</v>
      </c>
      <c r="B131" t="s">
        <v>63</v>
      </c>
      <c r="C131">
        <v>2</v>
      </c>
      <c r="D131" t="s">
        <v>59</v>
      </c>
      <c r="E131" s="2">
        <v>7.0000000000000007E-2</v>
      </c>
      <c r="F131" s="2">
        <v>7.0000000000000007E-2</v>
      </c>
      <c r="G131" s="2">
        <v>7.0000000000000007E-2</v>
      </c>
      <c r="H131" s="2">
        <v>7.0000000000000007E-2</v>
      </c>
      <c r="I131" s="2">
        <v>7.0000000000000007E-2</v>
      </c>
      <c r="J131" s="2">
        <v>0.08</v>
      </c>
      <c r="K131" s="2">
        <v>7.0000000000000007E-2</v>
      </c>
      <c r="L131" s="2">
        <v>7.0000000000000007E-2</v>
      </c>
      <c r="M131" s="2">
        <v>7.0000000000000007E-2</v>
      </c>
      <c r="N131" s="2">
        <v>7.0000000000000007E-2</v>
      </c>
      <c r="O131" s="2">
        <v>0.47</v>
      </c>
      <c r="P131" s="2">
        <v>0.93</v>
      </c>
      <c r="Q131" s="2">
        <v>0.83</v>
      </c>
      <c r="R131" s="2">
        <v>0.76</v>
      </c>
      <c r="S131" s="2">
        <v>0.84</v>
      </c>
      <c r="T131" s="2">
        <v>0.81</v>
      </c>
      <c r="U131" s="2">
        <v>0.84</v>
      </c>
      <c r="V131" s="2">
        <v>0.81</v>
      </c>
      <c r="W131" s="2">
        <v>0.85</v>
      </c>
      <c r="X131" s="2">
        <v>0.85</v>
      </c>
      <c r="Y131" s="2">
        <v>0.83</v>
      </c>
      <c r="Z131" s="2">
        <v>0.85</v>
      </c>
      <c r="AA131" s="2">
        <v>0.83</v>
      </c>
      <c r="AB131" s="2">
        <v>0.81</v>
      </c>
      <c r="AC131" s="2">
        <v>0.04</v>
      </c>
      <c r="AD131" s="2">
        <v>0.02</v>
      </c>
      <c r="AE131" s="2">
        <v>0.01</v>
      </c>
      <c r="AF131" s="2">
        <v>0.02</v>
      </c>
      <c r="AG131" s="2">
        <v>0.01</v>
      </c>
      <c r="AH131" s="2">
        <v>0.02</v>
      </c>
      <c r="AI131" s="2">
        <v>0.01</v>
      </c>
      <c r="AJ131" s="2">
        <v>0</v>
      </c>
    </row>
    <row r="132" spans="1:36" x14ac:dyDescent="0.2">
      <c r="A132" t="str">
        <f t="shared" si="2"/>
        <v>2208Chase-3</v>
      </c>
      <c r="B132" t="s">
        <v>63</v>
      </c>
      <c r="C132">
        <v>3</v>
      </c>
      <c r="D132" t="s">
        <v>37</v>
      </c>
      <c r="E132" s="2">
        <v>7.0000000000000007E-2</v>
      </c>
      <c r="F132" s="2">
        <v>7.0000000000000007E-2</v>
      </c>
      <c r="G132" s="2">
        <v>7.0000000000000007E-2</v>
      </c>
      <c r="H132" s="2">
        <v>7.0000000000000007E-2</v>
      </c>
      <c r="I132" s="2">
        <v>7.0000000000000007E-2</v>
      </c>
      <c r="J132" s="2">
        <v>0.08</v>
      </c>
      <c r="K132" s="2">
        <v>7.0000000000000007E-2</v>
      </c>
      <c r="L132" s="2">
        <v>7.0000000000000007E-2</v>
      </c>
      <c r="M132" s="2">
        <v>7.0000000000000007E-2</v>
      </c>
      <c r="N132" s="2">
        <v>7.0000000000000007E-2</v>
      </c>
      <c r="O132" s="2">
        <v>0.47</v>
      </c>
      <c r="P132" s="2">
        <v>0.93</v>
      </c>
      <c r="Q132" s="2">
        <v>0.83</v>
      </c>
      <c r="R132" s="2">
        <v>0.76</v>
      </c>
      <c r="S132" s="2">
        <v>0.84</v>
      </c>
      <c r="T132" s="2">
        <v>0.81</v>
      </c>
      <c r="U132" s="2">
        <v>0.84</v>
      </c>
      <c r="V132" s="2">
        <v>0.81</v>
      </c>
      <c r="W132" s="2">
        <v>100.05</v>
      </c>
      <c r="X132" s="2">
        <v>41.99</v>
      </c>
      <c r="Y132" s="2">
        <v>0.83</v>
      </c>
      <c r="Z132" s="2">
        <v>0.85</v>
      </c>
      <c r="AA132" s="2">
        <v>0.83</v>
      </c>
      <c r="AB132" s="2">
        <v>0.81</v>
      </c>
      <c r="AC132" s="2">
        <v>0.04</v>
      </c>
      <c r="AD132" s="2">
        <v>0.02</v>
      </c>
      <c r="AE132" s="2">
        <v>0.01</v>
      </c>
      <c r="AF132" s="2">
        <v>0.02</v>
      </c>
      <c r="AG132" s="2">
        <v>0.01</v>
      </c>
      <c r="AH132" s="2">
        <v>0.02</v>
      </c>
      <c r="AI132" s="2">
        <v>0.01</v>
      </c>
      <c r="AJ132" s="2">
        <v>0</v>
      </c>
    </row>
    <row r="133" spans="1:36" x14ac:dyDescent="0.2">
      <c r="A133" t="str">
        <f t="shared" si="2"/>
        <v>2208Chase-14</v>
      </c>
      <c r="B133" t="s">
        <v>63</v>
      </c>
      <c r="C133">
        <v>14</v>
      </c>
      <c r="D133" t="s">
        <v>43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</row>
    <row r="134" spans="1:36" x14ac:dyDescent="0.2">
      <c r="A134" t="str">
        <f t="shared" si="2"/>
        <v>2208Chase-15</v>
      </c>
      <c r="B134" t="s">
        <v>63</v>
      </c>
      <c r="C134">
        <v>15</v>
      </c>
      <c r="D134" t="s">
        <v>44</v>
      </c>
      <c r="E134" s="2">
        <v>7.0000000000000007E-2</v>
      </c>
      <c r="F134" s="2">
        <v>7.0000000000000007E-2</v>
      </c>
      <c r="G134" s="2">
        <v>7.0000000000000007E-2</v>
      </c>
      <c r="H134" s="2">
        <v>7.0000000000000007E-2</v>
      </c>
      <c r="I134" s="2">
        <v>7.0000000000000007E-2</v>
      </c>
      <c r="J134" s="2">
        <v>0.08</v>
      </c>
      <c r="K134" s="2">
        <v>7.0000000000000007E-2</v>
      </c>
      <c r="L134" s="2">
        <v>7.0000000000000007E-2</v>
      </c>
      <c r="M134" s="2">
        <v>7.0000000000000007E-2</v>
      </c>
      <c r="N134" s="2">
        <v>7.0000000000000007E-2</v>
      </c>
      <c r="O134" s="2">
        <v>0.47</v>
      </c>
      <c r="P134" s="2">
        <v>0.93</v>
      </c>
      <c r="Q134" s="2">
        <v>0.83</v>
      </c>
      <c r="R134" s="2">
        <v>0.76</v>
      </c>
      <c r="S134" s="2">
        <v>0.84</v>
      </c>
      <c r="T134" s="2">
        <v>0.81</v>
      </c>
      <c r="U134" s="2">
        <v>0.84</v>
      </c>
      <c r="V134" s="2">
        <v>0.81</v>
      </c>
      <c r="W134" s="2">
        <v>100.05</v>
      </c>
      <c r="X134" s="2">
        <v>41.99</v>
      </c>
      <c r="Y134" s="2">
        <v>0.83</v>
      </c>
      <c r="Z134" s="2">
        <v>0.85</v>
      </c>
      <c r="AA134" s="2">
        <v>0.83</v>
      </c>
      <c r="AB134" s="2">
        <v>0.81</v>
      </c>
      <c r="AC134" s="2">
        <v>0.04</v>
      </c>
      <c r="AD134" s="2">
        <v>0.02</v>
      </c>
      <c r="AE134" s="2">
        <v>0.01</v>
      </c>
      <c r="AF134" s="2">
        <v>0.02</v>
      </c>
      <c r="AG134" s="2">
        <v>0.01</v>
      </c>
      <c r="AH134" s="2">
        <v>0.02</v>
      </c>
      <c r="AI134" s="2">
        <v>0.01</v>
      </c>
      <c r="AJ134" s="2">
        <v>0</v>
      </c>
    </row>
    <row r="135" spans="1:36" x14ac:dyDescent="0.2">
      <c r="A135" t="str">
        <f t="shared" si="2"/>
        <v>2208Chase-19</v>
      </c>
      <c r="B135" t="s">
        <v>63</v>
      </c>
      <c r="C135">
        <v>19</v>
      </c>
      <c r="D135" t="s">
        <v>46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-2000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-5000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</row>
    <row r="136" spans="1:36" x14ac:dyDescent="0.2">
      <c r="A136" t="str">
        <f t="shared" si="2"/>
        <v>2208Chase-21</v>
      </c>
      <c r="B136" t="s">
        <v>63</v>
      </c>
      <c r="C136">
        <v>21</v>
      </c>
      <c r="D136" t="s">
        <v>48</v>
      </c>
      <c r="E136" s="2">
        <v>8571.0499999999993</v>
      </c>
      <c r="F136" s="2">
        <v>8571.1200000000008</v>
      </c>
      <c r="G136" s="2">
        <v>8571.19</v>
      </c>
      <c r="H136" s="2">
        <v>8571.26</v>
      </c>
      <c r="I136" s="2">
        <v>8571.33</v>
      </c>
      <c r="J136" s="2">
        <v>8571.41</v>
      </c>
      <c r="K136" s="2">
        <v>8571.48</v>
      </c>
      <c r="L136" s="2">
        <v>8571.5499999999993</v>
      </c>
      <c r="M136" s="2">
        <v>8571.6200000000008</v>
      </c>
      <c r="N136" s="2">
        <v>8571.69</v>
      </c>
      <c r="O136" s="2">
        <v>8572.16</v>
      </c>
      <c r="P136" s="2">
        <v>6573.09</v>
      </c>
      <c r="Q136" s="2">
        <v>6573.92</v>
      </c>
      <c r="R136" s="2">
        <v>6574.68</v>
      </c>
      <c r="S136" s="2">
        <v>6575.52</v>
      </c>
      <c r="T136" s="2">
        <v>6576.33</v>
      </c>
      <c r="U136" s="2">
        <v>6577.17</v>
      </c>
      <c r="V136" s="2">
        <v>6577.98</v>
      </c>
      <c r="W136" s="2">
        <v>6678.03</v>
      </c>
      <c r="X136" s="2">
        <v>6720.02</v>
      </c>
      <c r="Y136" s="2">
        <v>6720.85</v>
      </c>
      <c r="Z136" s="2">
        <v>6721.7</v>
      </c>
      <c r="AA136" s="2">
        <v>6722.53</v>
      </c>
      <c r="AB136" s="2">
        <v>1723.34</v>
      </c>
      <c r="AC136" s="2">
        <v>1723.38</v>
      </c>
      <c r="AD136" s="2">
        <v>1723.4</v>
      </c>
      <c r="AE136" s="2">
        <v>1723.41</v>
      </c>
      <c r="AF136" s="2">
        <v>1723.43</v>
      </c>
      <c r="AG136" s="2">
        <v>1723.44</v>
      </c>
      <c r="AH136" s="2">
        <v>1723.46</v>
      </c>
      <c r="AI136" s="2">
        <v>1723.47</v>
      </c>
      <c r="AJ136" s="2">
        <v>0</v>
      </c>
    </row>
    <row r="137" spans="1:36" x14ac:dyDescent="0.2">
      <c r="A137" t="str">
        <f t="shared" si="2"/>
        <v>2224Heatherton-3</v>
      </c>
      <c r="B137" t="s">
        <v>64</v>
      </c>
      <c r="C137">
        <v>3</v>
      </c>
      <c r="D137" t="s">
        <v>37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</row>
    <row r="138" spans="1:36" x14ac:dyDescent="0.2">
      <c r="A138" t="str">
        <f t="shared" si="2"/>
        <v>2224Heatherton-5</v>
      </c>
      <c r="B138" t="s">
        <v>64</v>
      </c>
      <c r="C138">
        <v>5</v>
      </c>
      <c r="D138" t="s">
        <v>39</v>
      </c>
      <c r="E138" s="2">
        <v>0</v>
      </c>
      <c r="F138" s="2">
        <v>0</v>
      </c>
      <c r="G138" s="2">
        <v>-2622.65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-5118.68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</row>
    <row r="139" spans="1:36" x14ac:dyDescent="0.2">
      <c r="A139" t="str">
        <f t="shared" si="2"/>
        <v>2224Heatherton-6</v>
      </c>
      <c r="B139" t="s">
        <v>64</v>
      </c>
      <c r="C139">
        <v>6</v>
      </c>
      <c r="D139" t="s">
        <v>40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-500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</row>
    <row r="140" spans="1:36" x14ac:dyDescent="0.2">
      <c r="A140" t="str">
        <f t="shared" si="2"/>
        <v>2224Heatherton-7</v>
      </c>
      <c r="B140" t="s">
        <v>64</v>
      </c>
      <c r="C140">
        <v>7</v>
      </c>
      <c r="D140" t="s">
        <v>41</v>
      </c>
      <c r="E140" s="2">
        <v>0</v>
      </c>
      <c r="F140" s="2">
        <v>0</v>
      </c>
      <c r="G140" s="2">
        <v>-10725</v>
      </c>
      <c r="H140" s="2">
        <v>-2219</v>
      </c>
      <c r="I140" s="2">
        <v>-1810</v>
      </c>
      <c r="J140" s="2">
        <v>-2175</v>
      </c>
      <c r="K140" s="2">
        <v>-1117</v>
      </c>
      <c r="L140" s="2">
        <v>-2787</v>
      </c>
      <c r="M140" s="2">
        <v>-1767</v>
      </c>
      <c r="N140" s="2">
        <v>-1782.5</v>
      </c>
      <c r="O140" s="2">
        <v>-4960</v>
      </c>
      <c r="P140" s="2">
        <v>-1101.75</v>
      </c>
      <c r="Q140" s="2">
        <v>-2287.75</v>
      </c>
      <c r="R140" s="2">
        <v>-3103.5</v>
      </c>
      <c r="S140" s="2">
        <v>-2436.25</v>
      </c>
      <c r="T140" s="2">
        <v>-3105.25</v>
      </c>
      <c r="U140" s="2">
        <v>-2138.5</v>
      </c>
      <c r="V140" s="2">
        <v>-615.5</v>
      </c>
      <c r="W140" s="2">
        <v>-1938</v>
      </c>
      <c r="X140" s="2">
        <v>-900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</row>
    <row r="141" spans="1:36" x14ac:dyDescent="0.2">
      <c r="A141" t="str">
        <f t="shared" si="2"/>
        <v>2224Heatherton-8</v>
      </c>
      <c r="B141" t="s">
        <v>64</v>
      </c>
      <c r="C141">
        <v>8</v>
      </c>
      <c r="D141" t="s">
        <v>57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-55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</row>
    <row r="142" spans="1:36" x14ac:dyDescent="0.2">
      <c r="A142" t="str">
        <f t="shared" si="2"/>
        <v>2224Heatherton-14</v>
      </c>
      <c r="B142" t="s">
        <v>64</v>
      </c>
      <c r="C142">
        <v>14</v>
      </c>
      <c r="D142" t="s">
        <v>43</v>
      </c>
      <c r="E142" s="2">
        <v>0</v>
      </c>
      <c r="F142" s="2">
        <v>0</v>
      </c>
      <c r="G142" s="2">
        <v>-13347.65</v>
      </c>
      <c r="H142" s="2">
        <v>-2219</v>
      </c>
      <c r="I142" s="2">
        <v>-1810</v>
      </c>
      <c r="J142" s="2">
        <v>-2230</v>
      </c>
      <c r="K142" s="2">
        <v>-1117</v>
      </c>
      <c r="L142" s="2">
        <v>-3287</v>
      </c>
      <c r="M142" s="2">
        <v>-1767</v>
      </c>
      <c r="N142" s="2">
        <v>-1782.5</v>
      </c>
      <c r="O142" s="2">
        <v>-4960</v>
      </c>
      <c r="P142" s="2">
        <v>-6220.43</v>
      </c>
      <c r="Q142" s="2">
        <v>-2287.75</v>
      </c>
      <c r="R142" s="2">
        <v>-3103.5</v>
      </c>
      <c r="S142" s="2">
        <v>-2436.25</v>
      </c>
      <c r="T142" s="2">
        <v>-3105.25</v>
      </c>
      <c r="U142" s="2">
        <v>-2138.5</v>
      </c>
      <c r="V142" s="2">
        <v>-615.5</v>
      </c>
      <c r="W142" s="2">
        <v>-1938</v>
      </c>
      <c r="X142" s="2">
        <v>-900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</row>
    <row r="143" spans="1:36" x14ac:dyDescent="0.2">
      <c r="A143" t="str">
        <f t="shared" si="2"/>
        <v>2224Heatherton-15</v>
      </c>
      <c r="B143" t="s">
        <v>64</v>
      </c>
      <c r="C143">
        <v>15</v>
      </c>
      <c r="D143" t="s">
        <v>44</v>
      </c>
      <c r="E143" s="2">
        <v>0</v>
      </c>
      <c r="F143" s="2">
        <v>0</v>
      </c>
      <c r="G143" s="2">
        <v>-13347.65</v>
      </c>
      <c r="H143" s="2">
        <v>-2219</v>
      </c>
      <c r="I143" s="2">
        <v>-1810</v>
      </c>
      <c r="J143" s="2">
        <v>-2230</v>
      </c>
      <c r="K143" s="2">
        <v>-1117</v>
      </c>
      <c r="L143" s="2">
        <v>-3287</v>
      </c>
      <c r="M143" s="2">
        <v>-1767</v>
      </c>
      <c r="N143" s="2">
        <v>-1782.5</v>
      </c>
      <c r="O143" s="2">
        <v>-4960</v>
      </c>
      <c r="P143" s="2">
        <v>-6220.43</v>
      </c>
      <c r="Q143" s="2">
        <v>-2287.75</v>
      </c>
      <c r="R143" s="2">
        <v>-3103.5</v>
      </c>
      <c r="S143" s="2">
        <v>-2436.25</v>
      </c>
      <c r="T143" s="2">
        <v>-3105.25</v>
      </c>
      <c r="U143" s="2">
        <v>-2138.5</v>
      </c>
      <c r="V143" s="2">
        <v>-615.5</v>
      </c>
      <c r="W143" s="2">
        <v>-1938</v>
      </c>
      <c r="X143" s="2">
        <v>-900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</row>
    <row r="144" spans="1:36" x14ac:dyDescent="0.2">
      <c r="A144" t="str">
        <f t="shared" si="2"/>
        <v>2224Heatherton-17</v>
      </c>
      <c r="B144" t="s">
        <v>64</v>
      </c>
      <c r="C144">
        <v>17</v>
      </c>
      <c r="D144" t="s">
        <v>50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-8275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</row>
    <row r="145" spans="1:36" x14ac:dyDescent="0.2">
      <c r="A145" t="str">
        <f t="shared" si="2"/>
        <v>2224Heatherton-20</v>
      </c>
      <c r="B145" t="s">
        <v>64</v>
      </c>
      <c r="C145">
        <v>20</v>
      </c>
      <c r="D145" t="s">
        <v>47</v>
      </c>
      <c r="E145" s="2">
        <v>0</v>
      </c>
      <c r="F145" s="2">
        <v>0</v>
      </c>
      <c r="G145" s="2">
        <v>-896.1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</row>
    <row r="146" spans="1:36" x14ac:dyDescent="0.2">
      <c r="A146" t="str">
        <f t="shared" si="2"/>
        <v>2224Heatherton-21</v>
      </c>
      <c r="B146" t="s">
        <v>64</v>
      </c>
      <c r="C146">
        <v>21</v>
      </c>
      <c r="D146" t="s">
        <v>48</v>
      </c>
      <c r="E146" s="2">
        <v>72015.91</v>
      </c>
      <c r="F146" s="2">
        <v>72015.91</v>
      </c>
      <c r="G146" s="2">
        <v>57772.160000000003</v>
      </c>
      <c r="H146" s="2">
        <v>55553.16</v>
      </c>
      <c r="I146" s="2">
        <v>53743.16</v>
      </c>
      <c r="J146" s="2">
        <v>51513.16</v>
      </c>
      <c r="K146" s="2">
        <v>50396.160000000003</v>
      </c>
      <c r="L146" s="2">
        <v>47109.16</v>
      </c>
      <c r="M146" s="2">
        <v>45342.16</v>
      </c>
      <c r="N146" s="2">
        <v>43559.66</v>
      </c>
      <c r="O146" s="2">
        <v>38599.660000000003</v>
      </c>
      <c r="P146" s="2">
        <v>32379.23</v>
      </c>
      <c r="Q146" s="2">
        <v>21816.48</v>
      </c>
      <c r="R146" s="2">
        <v>18712.98</v>
      </c>
      <c r="S146" s="2">
        <v>16276.73</v>
      </c>
      <c r="T146" s="2">
        <v>13171.48</v>
      </c>
      <c r="U146" s="2">
        <v>11032.98</v>
      </c>
      <c r="V146" s="2">
        <v>10417.48</v>
      </c>
      <c r="W146" s="2">
        <v>8479.48</v>
      </c>
      <c r="X146" s="2">
        <v>7579.48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</row>
    <row r="147" spans="1:36" x14ac:dyDescent="0.2">
      <c r="A147" t="str">
        <f t="shared" si="2"/>
        <v>2417Garden-1</v>
      </c>
      <c r="B147" t="s">
        <v>65</v>
      </c>
      <c r="C147">
        <v>1</v>
      </c>
      <c r="D147" t="s">
        <v>36</v>
      </c>
      <c r="E147" s="2">
        <v>3900</v>
      </c>
      <c r="F147" s="2">
        <v>4579.67</v>
      </c>
      <c r="G147" s="2">
        <v>4137.5</v>
      </c>
      <c r="H147" s="2">
        <v>0</v>
      </c>
      <c r="I147" s="2">
        <v>8750</v>
      </c>
      <c r="J147" s="2">
        <v>3727.54</v>
      </c>
      <c r="K147" s="2">
        <v>0</v>
      </c>
      <c r="L147" s="2">
        <v>6089.53</v>
      </c>
      <c r="M147" s="2">
        <v>0</v>
      </c>
      <c r="N147" s="2">
        <v>0</v>
      </c>
      <c r="O147" s="2">
        <v>4611.8999999999996</v>
      </c>
      <c r="P147" s="2">
        <v>8503.56</v>
      </c>
      <c r="Q147" s="2">
        <v>500</v>
      </c>
      <c r="R147" s="2">
        <v>1988.27</v>
      </c>
      <c r="S147" s="2">
        <v>-116.25</v>
      </c>
      <c r="T147" s="2">
        <v>2845</v>
      </c>
      <c r="U147" s="2">
        <v>3583.98</v>
      </c>
      <c r="V147" s="2">
        <v>3451.54</v>
      </c>
      <c r="W147" s="2">
        <v>0</v>
      </c>
      <c r="X147" s="2">
        <v>5664.14</v>
      </c>
      <c r="Y147" s="2">
        <v>1570</v>
      </c>
      <c r="Z147" s="2">
        <v>1255.68</v>
      </c>
      <c r="AA147" s="2">
        <v>5710.0599999999986</v>
      </c>
      <c r="AB147" s="2">
        <v>2596.09</v>
      </c>
      <c r="AC147" s="2">
        <v>3150</v>
      </c>
      <c r="AD147" s="2">
        <v>624</v>
      </c>
      <c r="AE147" s="2">
        <v>0</v>
      </c>
      <c r="AF147" s="2">
        <v>5900</v>
      </c>
      <c r="AG147" s="2">
        <v>2950</v>
      </c>
      <c r="AH147" s="2">
        <v>2500</v>
      </c>
      <c r="AI147" s="2">
        <v>2700</v>
      </c>
      <c r="AJ147" s="2">
        <v>0</v>
      </c>
    </row>
    <row r="148" spans="1:36" x14ac:dyDescent="0.2">
      <c r="A148" t="str">
        <f t="shared" si="2"/>
        <v>2417Garden-2</v>
      </c>
      <c r="B148" t="s">
        <v>65</v>
      </c>
      <c r="C148">
        <v>2</v>
      </c>
      <c r="D148" t="s">
        <v>59</v>
      </c>
      <c r="E148" s="2">
        <v>0.02</v>
      </c>
      <c r="F148" s="2">
        <v>0.05</v>
      </c>
      <c r="G148" s="2">
        <v>0.05</v>
      </c>
      <c r="H148" s="2">
        <v>0.06</v>
      </c>
      <c r="I148" s="2">
        <v>0.06</v>
      </c>
      <c r="J148" s="2">
        <v>7.0000000000000007E-2</v>
      </c>
      <c r="K148" s="2">
        <v>0.04</v>
      </c>
      <c r="L148" s="2">
        <v>0.08</v>
      </c>
      <c r="M148" s="2">
        <v>0.08</v>
      </c>
      <c r="N148" s="2">
        <v>7.0000000000000007E-2</v>
      </c>
      <c r="O148" s="2">
        <v>0.53</v>
      </c>
      <c r="P148" s="2">
        <v>1.47</v>
      </c>
      <c r="Q148" s="2">
        <v>0.3</v>
      </c>
      <c r="R148" s="2">
        <v>0.28000000000000003</v>
      </c>
      <c r="S148" s="2">
        <v>0.17</v>
      </c>
      <c r="T148" s="2">
        <v>0.22</v>
      </c>
      <c r="U148" s="2">
        <v>0.15</v>
      </c>
      <c r="V148" s="2">
        <v>0.26</v>
      </c>
      <c r="W148" s="2">
        <v>0.36</v>
      </c>
      <c r="X148" s="2">
        <v>0.68</v>
      </c>
      <c r="Y148" s="2">
        <v>0.88</v>
      </c>
      <c r="Z148" s="2">
        <v>0.9</v>
      </c>
      <c r="AA148" s="2">
        <v>1</v>
      </c>
      <c r="AB148" s="2">
        <v>1.35</v>
      </c>
      <c r="AC148" s="2">
        <v>0.04</v>
      </c>
      <c r="AD148" s="2">
        <v>0.01</v>
      </c>
      <c r="AE148" s="2">
        <v>0</v>
      </c>
      <c r="AF148" s="2">
        <v>0.03</v>
      </c>
      <c r="AG148" s="2">
        <v>0.06</v>
      </c>
      <c r="AH148" s="2">
        <v>0.06</v>
      </c>
      <c r="AI148" s="2">
        <v>0.08</v>
      </c>
      <c r="AJ148" s="2">
        <v>0</v>
      </c>
    </row>
    <row r="149" spans="1:36" x14ac:dyDescent="0.2">
      <c r="A149" t="str">
        <f t="shared" si="2"/>
        <v>2417Garden-3</v>
      </c>
      <c r="B149" t="s">
        <v>65</v>
      </c>
      <c r="C149">
        <v>3</v>
      </c>
      <c r="D149" t="s">
        <v>37</v>
      </c>
      <c r="E149" s="2">
        <v>3900.02</v>
      </c>
      <c r="F149" s="2">
        <v>4579.72</v>
      </c>
      <c r="G149" s="2">
        <v>4137.55</v>
      </c>
      <c r="H149" s="2">
        <v>0.06</v>
      </c>
      <c r="I149" s="2">
        <v>8750.06</v>
      </c>
      <c r="J149" s="2">
        <v>3727.61</v>
      </c>
      <c r="K149" s="2">
        <v>0.04</v>
      </c>
      <c r="L149" s="2">
        <v>6089.61</v>
      </c>
      <c r="M149" s="2">
        <v>0.08</v>
      </c>
      <c r="N149" s="2">
        <v>7.0000000000000007E-2</v>
      </c>
      <c r="O149" s="2">
        <v>4612.4299999999994</v>
      </c>
      <c r="P149" s="2">
        <v>8505.0299999999988</v>
      </c>
      <c r="Q149" s="2">
        <v>500.3</v>
      </c>
      <c r="R149" s="2">
        <v>1988.55</v>
      </c>
      <c r="S149" s="2">
        <v>-116.08</v>
      </c>
      <c r="T149" s="2">
        <v>2845.22</v>
      </c>
      <c r="U149" s="2">
        <v>3584.13</v>
      </c>
      <c r="V149" s="2">
        <v>3451.8</v>
      </c>
      <c r="W149" s="2">
        <v>0.36</v>
      </c>
      <c r="X149" s="2">
        <v>5664.8200000000006</v>
      </c>
      <c r="Y149" s="2">
        <v>1570.88</v>
      </c>
      <c r="Z149" s="2">
        <v>1256.58</v>
      </c>
      <c r="AA149" s="2">
        <v>5711.0599999999986</v>
      </c>
      <c r="AB149" s="2">
        <v>2597.44</v>
      </c>
      <c r="AC149" s="2">
        <v>3150.04</v>
      </c>
      <c r="AD149" s="2">
        <v>624.01</v>
      </c>
      <c r="AE149" s="2">
        <v>0</v>
      </c>
      <c r="AF149" s="2">
        <v>5900.03</v>
      </c>
      <c r="AG149" s="2">
        <v>2950.06</v>
      </c>
      <c r="AH149" s="2">
        <v>2500.06</v>
      </c>
      <c r="AI149" s="2">
        <v>2700.08</v>
      </c>
      <c r="AJ149" s="2">
        <v>0</v>
      </c>
    </row>
    <row r="150" spans="1:36" x14ac:dyDescent="0.2">
      <c r="A150" t="str">
        <f t="shared" si="2"/>
        <v>2417Garden-4</v>
      </c>
      <c r="B150" t="s">
        <v>65</v>
      </c>
      <c r="C150">
        <v>4</v>
      </c>
      <c r="D150" t="s">
        <v>38</v>
      </c>
      <c r="E150" s="2">
        <v>0</v>
      </c>
      <c r="F150" s="2">
        <v>-1476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</row>
    <row r="151" spans="1:36" x14ac:dyDescent="0.2">
      <c r="A151" t="str">
        <f t="shared" si="2"/>
        <v>2417Garden-5</v>
      </c>
      <c r="B151" t="s">
        <v>65</v>
      </c>
      <c r="C151">
        <v>5</v>
      </c>
      <c r="D151" t="s">
        <v>39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-2472.88</v>
      </c>
      <c r="AC151" s="2">
        <v>0</v>
      </c>
      <c r="AD151" s="2">
        <v>-2399.15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</row>
    <row r="152" spans="1:36" x14ac:dyDescent="0.2">
      <c r="A152" t="str">
        <f t="shared" si="2"/>
        <v>2417Garden-6</v>
      </c>
      <c r="B152" t="s">
        <v>65</v>
      </c>
      <c r="C152">
        <v>6</v>
      </c>
      <c r="D152" t="s">
        <v>40</v>
      </c>
      <c r="E152" s="2">
        <v>-380</v>
      </c>
      <c r="F152" s="2">
        <v>-196.31</v>
      </c>
      <c r="G152" s="2">
        <v>-75</v>
      </c>
      <c r="H152" s="2">
        <v>-225</v>
      </c>
      <c r="I152" s="2">
        <v>-1125.29</v>
      </c>
      <c r="J152" s="2">
        <v>-1395.24</v>
      </c>
      <c r="K152" s="2">
        <v>0</v>
      </c>
      <c r="L152" s="2">
        <v>0</v>
      </c>
      <c r="M152" s="2">
        <v>0</v>
      </c>
      <c r="N152" s="2">
        <v>-734.93</v>
      </c>
      <c r="O152" s="2">
        <v>-951.31000000000006</v>
      </c>
      <c r="P152" s="2">
        <v>-69.05</v>
      </c>
      <c r="Q152" s="2">
        <v>0</v>
      </c>
      <c r="R152" s="2">
        <v>-250</v>
      </c>
      <c r="S152" s="2">
        <v>-85.99</v>
      </c>
      <c r="T152" s="2">
        <v>-85</v>
      </c>
      <c r="U152" s="2">
        <v>-4247.21</v>
      </c>
      <c r="V152" s="2">
        <v>-82.21</v>
      </c>
      <c r="W152" s="2">
        <v>-14.77</v>
      </c>
      <c r="X152" s="2">
        <v>-82.21</v>
      </c>
      <c r="Y152" s="2">
        <v>-82.21</v>
      </c>
      <c r="Z152" s="2">
        <v>-103.25</v>
      </c>
      <c r="AA152" s="2">
        <v>-107.32</v>
      </c>
      <c r="AB152" s="2">
        <v>-88.67</v>
      </c>
      <c r="AC152" s="2">
        <v>-81.349999999999994</v>
      </c>
      <c r="AD152" s="2">
        <v>-3.12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</row>
    <row r="153" spans="1:36" x14ac:dyDescent="0.2">
      <c r="A153" t="str">
        <f t="shared" si="2"/>
        <v>2417Garden-7</v>
      </c>
      <c r="B153" t="s">
        <v>65</v>
      </c>
      <c r="C153">
        <v>7</v>
      </c>
      <c r="D153" t="s">
        <v>41</v>
      </c>
      <c r="E153" s="2">
        <v>0</v>
      </c>
      <c r="F153" s="2">
        <v>0</v>
      </c>
      <c r="G153" s="2">
        <v>-1840</v>
      </c>
      <c r="H153" s="2">
        <v>0</v>
      </c>
      <c r="I153" s="2">
        <v>-621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-3477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-4000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</row>
    <row r="154" spans="1:36" x14ac:dyDescent="0.2">
      <c r="A154" t="str">
        <f t="shared" si="2"/>
        <v>2417Garden-8</v>
      </c>
      <c r="B154" t="s">
        <v>65</v>
      </c>
      <c r="C154">
        <v>8</v>
      </c>
      <c r="D154" t="s">
        <v>57</v>
      </c>
      <c r="E154" s="2">
        <v>0</v>
      </c>
      <c r="F154" s="2">
        <v>-756.43</v>
      </c>
      <c r="G154" s="2">
        <v>0</v>
      </c>
      <c r="H154" s="2">
        <v>0</v>
      </c>
      <c r="I154" s="2">
        <v>-121.88</v>
      </c>
      <c r="J154" s="2">
        <v>-66.02</v>
      </c>
      <c r="K154" s="2">
        <v>0</v>
      </c>
      <c r="L154" s="2">
        <v>0</v>
      </c>
      <c r="M154" s="2">
        <v>0</v>
      </c>
      <c r="N154" s="2">
        <v>-551.66</v>
      </c>
      <c r="O154" s="2">
        <v>-2221.91</v>
      </c>
      <c r="P154" s="2">
        <v>-325.07</v>
      </c>
      <c r="Q154" s="2">
        <v>-114.06</v>
      </c>
      <c r="R154" s="2">
        <v>-576.19000000000005</v>
      </c>
      <c r="S154" s="2">
        <v>-322.41000000000003</v>
      </c>
      <c r="T154" s="2">
        <v>-187.14</v>
      </c>
      <c r="U154" s="2">
        <v>-315.94</v>
      </c>
      <c r="V154" s="2">
        <v>-252.21</v>
      </c>
      <c r="W154" s="2">
        <v>-264.41000000000003</v>
      </c>
      <c r="X154" s="2">
        <v>-259.61</v>
      </c>
      <c r="Y154" s="2">
        <v>-255.94</v>
      </c>
      <c r="Z154" s="2">
        <v>-283.92</v>
      </c>
      <c r="AA154" s="2">
        <v>-240.21</v>
      </c>
      <c r="AB154" s="2">
        <v>-120.33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</row>
    <row r="155" spans="1:36" x14ac:dyDescent="0.2">
      <c r="A155" t="str">
        <f t="shared" si="2"/>
        <v>2417Garden-9</v>
      </c>
      <c r="B155" t="s">
        <v>65</v>
      </c>
      <c r="C155">
        <v>9</v>
      </c>
      <c r="D155" t="s">
        <v>66</v>
      </c>
      <c r="E155" s="2">
        <v>0</v>
      </c>
      <c r="F155" s="2">
        <v>-75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</row>
    <row r="156" spans="1:36" x14ac:dyDescent="0.2">
      <c r="A156" t="str">
        <f t="shared" si="2"/>
        <v>2417Garden-10</v>
      </c>
      <c r="B156" t="s">
        <v>65</v>
      </c>
      <c r="C156">
        <v>10</v>
      </c>
      <c r="D156" t="s">
        <v>42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-44.88</v>
      </c>
      <c r="N156" s="2">
        <v>0</v>
      </c>
      <c r="O156" s="2">
        <v>-35</v>
      </c>
      <c r="P156" s="2">
        <v>0</v>
      </c>
      <c r="Q156" s="2">
        <v>0</v>
      </c>
      <c r="R156" s="2">
        <v>0</v>
      </c>
      <c r="S156" s="2">
        <v>0</v>
      </c>
      <c r="T156" s="2">
        <v>-5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-5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</row>
    <row r="157" spans="1:36" x14ac:dyDescent="0.2">
      <c r="A157" t="str">
        <f t="shared" si="2"/>
        <v>2417Garden-11</v>
      </c>
      <c r="B157" t="s">
        <v>65</v>
      </c>
      <c r="C157">
        <v>11</v>
      </c>
      <c r="D157" t="s">
        <v>67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-14.06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</row>
    <row r="158" spans="1:36" x14ac:dyDescent="0.2">
      <c r="A158" t="str">
        <f t="shared" si="2"/>
        <v>2417Garden-14</v>
      </c>
      <c r="B158" t="s">
        <v>65</v>
      </c>
      <c r="C158">
        <v>14</v>
      </c>
      <c r="D158" t="s">
        <v>43</v>
      </c>
      <c r="E158" s="2">
        <v>-380</v>
      </c>
      <c r="F158" s="2">
        <v>-2503.7399999999998</v>
      </c>
      <c r="G158" s="2">
        <v>-1915</v>
      </c>
      <c r="H158" s="2">
        <v>-225</v>
      </c>
      <c r="I158" s="2">
        <v>-1868.17</v>
      </c>
      <c r="J158" s="2">
        <v>-1461.26</v>
      </c>
      <c r="K158" s="2">
        <v>0</v>
      </c>
      <c r="L158" s="2">
        <v>0</v>
      </c>
      <c r="M158" s="2">
        <v>-44.88</v>
      </c>
      <c r="N158" s="2">
        <v>-1286.5899999999999</v>
      </c>
      <c r="O158" s="2">
        <v>-3222.28</v>
      </c>
      <c r="P158" s="2">
        <v>-3871.12</v>
      </c>
      <c r="Q158" s="2">
        <v>-114.06</v>
      </c>
      <c r="R158" s="2">
        <v>-826.19</v>
      </c>
      <c r="S158" s="2">
        <v>-408.4</v>
      </c>
      <c r="T158" s="2">
        <v>-277.14</v>
      </c>
      <c r="U158" s="2">
        <v>-4563.1499999999996</v>
      </c>
      <c r="V158" s="2">
        <v>-334.42</v>
      </c>
      <c r="W158" s="2">
        <v>-279.18</v>
      </c>
      <c r="X158" s="2">
        <v>-341.82</v>
      </c>
      <c r="Y158" s="2">
        <v>-338.15</v>
      </c>
      <c r="Z158" s="2">
        <v>-387.17</v>
      </c>
      <c r="AA158" s="2">
        <v>-347.53</v>
      </c>
      <c r="AB158" s="2">
        <v>-6681.88</v>
      </c>
      <c r="AC158" s="2">
        <v>-81.349999999999994</v>
      </c>
      <c r="AD158" s="2">
        <v>-2402.27</v>
      </c>
      <c r="AE158" s="2">
        <v>-5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</row>
    <row r="159" spans="1:36" x14ac:dyDescent="0.2">
      <c r="A159" t="str">
        <f t="shared" si="2"/>
        <v>2417Garden-15</v>
      </c>
      <c r="B159" t="s">
        <v>65</v>
      </c>
      <c r="C159">
        <v>15</v>
      </c>
      <c r="D159" t="s">
        <v>44</v>
      </c>
      <c r="E159" s="2">
        <v>3520.02</v>
      </c>
      <c r="F159" s="2">
        <v>2075.98</v>
      </c>
      <c r="G159" s="2">
        <v>2222.5500000000002</v>
      </c>
      <c r="H159" s="2">
        <v>-224.94</v>
      </c>
      <c r="I159" s="2">
        <v>6881.8899999999994</v>
      </c>
      <c r="J159" s="2">
        <v>2266.35</v>
      </c>
      <c r="K159" s="2">
        <v>0.04</v>
      </c>
      <c r="L159" s="2">
        <v>6089.61</v>
      </c>
      <c r="M159" s="2">
        <v>-44.8</v>
      </c>
      <c r="N159" s="2">
        <v>-1286.52</v>
      </c>
      <c r="O159" s="2">
        <v>1390.15</v>
      </c>
      <c r="P159" s="2">
        <v>4633.909999999998</v>
      </c>
      <c r="Q159" s="2">
        <v>386.24</v>
      </c>
      <c r="R159" s="2">
        <v>1162.3599999999999</v>
      </c>
      <c r="S159" s="2">
        <v>-524.48</v>
      </c>
      <c r="T159" s="2">
        <v>2568.08</v>
      </c>
      <c r="U159" s="2">
        <v>-979.01999999999953</v>
      </c>
      <c r="V159" s="2">
        <v>3117.38</v>
      </c>
      <c r="W159" s="2">
        <v>-278.82</v>
      </c>
      <c r="X159" s="2">
        <v>5323.0000000000009</v>
      </c>
      <c r="Y159" s="2">
        <v>1232.73</v>
      </c>
      <c r="Z159" s="2">
        <v>869.41000000000008</v>
      </c>
      <c r="AA159" s="2">
        <v>5363.53</v>
      </c>
      <c r="AB159" s="2">
        <v>-4084.44</v>
      </c>
      <c r="AC159" s="2">
        <v>3068.69</v>
      </c>
      <c r="AD159" s="2">
        <v>-1778.26</v>
      </c>
      <c r="AE159" s="2">
        <v>-5</v>
      </c>
      <c r="AF159" s="2">
        <v>5900.03</v>
      </c>
      <c r="AG159" s="2">
        <v>2950.06</v>
      </c>
      <c r="AH159" s="2">
        <v>2500.06</v>
      </c>
      <c r="AI159" s="2">
        <v>2700.08</v>
      </c>
      <c r="AJ159" s="2">
        <v>0</v>
      </c>
    </row>
    <row r="160" spans="1:36" x14ac:dyDescent="0.2">
      <c r="A160" t="str">
        <f t="shared" si="2"/>
        <v>2417Garden-16</v>
      </c>
      <c r="B160" t="s">
        <v>65</v>
      </c>
      <c r="C160">
        <v>16</v>
      </c>
      <c r="D160" t="s">
        <v>45</v>
      </c>
      <c r="E160" s="2">
        <v>-947.72</v>
      </c>
      <c r="F160" s="2">
        <v>-947.72</v>
      </c>
      <c r="G160" s="2">
        <v>-947.72</v>
      </c>
      <c r="H160" s="2">
        <v>-947.72</v>
      </c>
      <c r="I160" s="2">
        <v>-947.72</v>
      </c>
      <c r="J160" s="2">
        <v>-947.72</v>
      </c>
      <c r="K160" s="2">
        <v>-947.72</v>
      </c>
      <c r="L160" s="2">
        <v>-947.72</v>
      </c>
      <c r="M160" s="2">
        <v>-947.72</v>
      </c>
      <c r="N160" s="2">
        <v>-947.72</v>
      </c>
      <c r="O160" s="2">
        <v>-947.72</v>
      </c>
      <c r="P160" s="2">
        <v>-947.72</v>
      </c>
      <c r="Q160" s="2">
        <v>-947.72</v>
      </c>
      <c r="R160" s="2">
        <v>-947.72</v>
      </c>
      <c r="S160" s="2">
        <v>-947.72</v>
      </c>
      <c r="T160" s="2">
        <v>-947.72</v>
      </c>
      <c r="U160" s="2">
        <v>-947.72</v>
      </c>
      <c r="V160" s="2">
        <v>-947.72</v>
      </c>
      <c r="W160" s="2">
        <v>-947.72</v>
      </c>
      <c r="X160" s="2">
        <v>-947.72</v>
      </c>
      <c r="Y160" s="2">
        <v>-947.72</v>
      </c>
      <c r="Z160" s="2">
        <v>-947.72</v>
      </c>
      <c r="AA160" s="2">
        <v>-947.72</v>
      </c>
      <c r="AB160" s="2">
        <v>-947.72</v>
      </c>
      <c r="AC160" s="2">
        <v>-947.72</v>
      </c>
      <c r="AD160" s="2">
        <v>-947.72</v>
      </c>
      <c r="AE160" s="2">
        <v>-947.72</v>
      </c>
      <c r="AF160" s="2">
        <v>-947.72</v>
      </c>
      <c r="AG160" s="2">
        <v>-947.72</v>
      </c>
      <c r="AH160" s="2">
        <v>-947.72</v>
      </c>
      <c r="AI160" s="2">
        <v>-947.72</v>
      </c>
      <c r="AJ160" s="2">
        <v>0</v>
      </c>
    </row>
    <row r="161" spans="1:36" x14ac:dyDescent="0.2">
      <c r="A161" t="str">
        <f t="shared" si="2"/>
        <v>2417Garden-17</v>
      </c>
      <c r="B161" t="s">
        <v>65</v>
      </c>
      <c r="C161">
        <v>17</v>
      </c>
      <c r="D161" t="s">
        <v>50</v>
      </c>
      <c r="E161" s="2">
        <v>0</v>
      </c>
      <c r="F161" s="2">
        <v>0</v>
      </c>
      <c r="G161" s="2">
        <v>0</v>
      </c>
      <c r="H161" s="2">
        <v>-3000</v>
      </c>
      <c r="I161" s="2">
        <v>0</v>
      </c>
      <c r="J161" s="2">
        <v>-4434.1399999999994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</row>
    <row r="162" spans="1:36" x14ac:dyDescent="0.2">
      <c r="A162" t="str">
        <f t="shared" si="2"/>
        <v>2417Garden-19</v>
      </c>
      <c r="B162" t="s">
        <v>65</v>
      </c>
      <c r="C162">
        <v>19</v>
      </c>
      <c r="D162" t="s">
        <v>46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-9000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1000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-5000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</row>
    <row r="163" spans="1:36" x14ac:dyDescent="0.2">
      <c r="A163" t="str">
        <f t="shared" si="2"/>
        <v>2417Garden-20</v>
      </c>
      <c r="B163" t="s">
        <v>65</v>
      </c>
      <c r="C163">
        <v>20</v>
      </c>
      <c r="D163" t="s">
        <v>47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232.71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</row>
    <row r="164" spans="1:36" x14ac:dyDescent="0.2">
      <c r="A164" t="str">
        <f t="shared" si="2"/>
        <v>2417Garden-21</v>
      </c>
      <c r="B164" t="s">
        <v>65</v>
      </c>
      <c r="C164">
        <v>21</v>
      </c>
      <c r="D164" t="s">
        <v>48</v>
      </c>
      <c r="E164" s="2">
        <v>5504.3</v>
      </c>
      <c r="F164" s="2">
        <v>6632.56</v>
      </c>
      <c r="G164" s="2">
        <v>7907.39</v>
      </c>
      <c r="H164" s="2">
        <v>3734.73</v>
      </c>
      <c r="I164" s="2">
        <v>9668.9</v>
      </c>
      <c r="J164" s="2">
        <v>6553.39</v>
      </c>
      <c r="K164" s="2">
        <v>5605.71</v>
      </c>
      <c r="L164" s="2">
        <v>10980.31</v>
      </c>
      <c r="M164" s="2">
        <v>9987.7900000000009</v>
      </c>
      <c r="N164" s="2">
        <v>7753.55</v>
      </c>
      <c r="O164" s="2">
        <v>8195.98</v>
      </c>
      <c r="P164" s="2">
        <v>2882.17</v>
      </c>
      <c r="Q164" s="2">
        <v>2320.69</v>
      </c>
      <c r="R164" s="2">
        <v>2535.33</v>
      </c>
      <c r="S164" s="2">
        <v>1063.1300000000001</v>
      </c>
      <c r="T164" s="2">
        <v>2683.49</v>
      </c>
      <c r="U164" s="2">
        <v>756.75</v>
      </c>
      <c r="V164" s="2">
        <v>3926.41</v>
      </c>
      <c r="W164" s="2">
        <v>2699.87</v>
      </c>
      <c r="X164" s="2">
        <v>7075.15</v>
      </c>
      <c r="Y164" s="2">
        <v>7360.16</v>
      </c>
      <c r="Z164" s="2">
        <v>7281.85</v>
      </c>
      <c r="AA164" s="2">
        <v>11697.66</v>
      </c>
      <c r="AB164" s="2">
        <v>1665.5</v>
      </c>
      <c r="AC164" s="2">
        <v>3786.47</v>
      </c>
      <c r="AD164" s="2">
        <v>1060.49</v>
      </c>
      <c r="AE164" s="2">
        <v>107.77</v>
      </c>
      <c r="AF164" s="2">
        <v>5060.08</v>
      </c>
      <c r="AG164" s="2">
        <v>7062.42</v>
      </c>
      <c r="AH164" s="2">
        <v>8614.76</v>
      </c>
      <c r="AI164" s="2">
        <v>10367.120000000001</v>
      </c>
      <c r="AJ164" s="2">
        <v>0</v>
      </c>
    </row>
    <row r="165" spans="1:36" x14ac:dyDescent="0.2">
      <c r="A165" t="str">
        <f t="shared" si="2"/>
        <v>4909Jamesway-1</v>
      </c>
      <c r="B165" t="s">
        <v>68</v>
      </c>
      <c r="C165">
        <v>1</v>
      </c>
      <c r="D165" t="s">
        <v>36</v>
      </c>
      <c r="E165" s="2">
        <v>10047.34</v>
      </c>
      <c r="F165" s="2">
        <v>4757.22</v>
      </c>
      <c r="G165" s="2">
        <v>2745</v>
      </c>
      <c r="H165" s="2">
        <v>1404.85</v>
      </c>
      <c r="I165" s="2">
        <v>8144.37</v>
      </c>
      <c r="J165" s="2">
        <v>15296.36</v>
      </c>
      <c r="K165" s="2">
        <v>964.11</v>
      </c>
      <c r="L165" s="2">
        <v>5269.4699999999993</v>
      </c>
      <c r="M165" s="2">
        <v>3109.04</v>
      </c>
      <c r="N165" s="2">
        <v>1860.24</v>
      </c>
      <c r="O165" s="2">
        <v>7712.9400000000014</v>
      </c>
      <c r="P165" s="2">
        <v>3999.53</v>
      </c>
      <c r="Q165" s="2">
        <v>3339.64</v>
      </c>
      <c r="R165" s="2">
        <v>3928.26</v>
      </c>
      <c r="S165" s="2">
        <v>5204.26</v>
      </c>
      <c r="T165" s="2">
        <v>7679.29</v>
      </c>
      <c r="U165" s="2">
        <v>5188.47</v>
      </c>
      <c r="V165" s="2">
        <v>3225.69</v>
      </c>
      <c r="W165" s="2">
        <v>2277.15</v>
      </c>
      <c r="X165" s="2">
        <v>8328.4600000000009</v>
      </c>
      <c r="Y165" s="2">
        <v>6138.64</v>
      </c>
      <c r="Z165" s="2">
        <v>6954.5</v>
      </c>
      <c r="AA165" s="2">
        <v>4713.1000000000004</v>
      </c>
      <c r="AB165" s="2">
        <v>1936.79</v>
      </c>
      <c r="AC165" s="2">
        <v>2035.29</v>
      </c>
      <c r="AD165" s="2">
        <v>2907.2</v>
      </c>
      <c r="AE165" s="2">
        <v>0</v>
      </c>
      <c r="AF165" s="2">
        <v>8091.94</v>
      </c>
      <c r="AG165" s="2">
        <v>9043.76</v>
      </c>
      <c r="AH165" s="2">
        <v>1190.06</v>
      </c>
      <c r="AI165" s="2">
        <v>3203.99</v>
      </c>
      <c r="AJ165" s="2">
        <v>0</v>
      </c>
    </row>
    <row r="166" spans="1:36" x14ac:dyDescent="0.2">
      <c r="A166" t="str">
        <f t="shared" si="2"/>
        <v>4909Jamesway-3</v>
      </c>
      <c r="B166" t="s">
        <v>68</v>
      </c>
      <c r="C166">
        <v>3</v>
      </c>
      <c r="D166" t="s">
        <v>37</v>
      </c>
      <c r="E166" s="2">
        <v>10047.34</v>
      </c>
      <c r="F166" s="2">
        <v>4757.22</v>
      </c>
      <c r="G166" s="2">
        <v>2745</v>
      </c>
      <c r="H166" s="2">
        <v>1404.85</v>
      </c>
      <c r="I166" s="2">
        <v>8144.37</v>
      </c>
      <c r="J166" s="2">
        <v>15296.36</v>
      </c>
      <c r="K166" s="2">
        <v>964.11</v>
      </c>
      <c r="L166" s="2">
        <v>5269.4699999999993</v>
      </c>
      <c r="M166" s="2">
        <v>3109.04</v>
      </c>
      <c r="N166" s="2">
        <v>1860.24</v>
      </c>
      <c r="O166" s="2">
        <v>7712.9400000000014</v>
      </c>
      <c r="P166" s="2">
        <v>3999.53</v>
      </c>
      <c r="Q166" s="2">
        <v>3339.64</v>
      </c>
      <c r="R166" s="2">
        <v>3928.26</v>
      </c>
      <c r="S166" s="2">
        <v>5204.26</v>
      </c>
      <c r="T166" s="2">
        <v>7679.29</v>
      </c>
      <c r="U166" s="2">
        <v>5188.47</v>
      </c>
      <c r="V166" s="2">
        <v>3225.69</v>
      </c>
      <c r="W166" s="2">
        <v>2277.15</v>
      </c>
      <c r="X166" s="2">
        <v>8328.4600000000009</v>
      </c>
      <c r="Y166" s="2">
        <v>6138.64</v>
      </c>
      <c r="Z166" s="2">
        <v>6954.5</v>
      </c>
      <c r="AA166" s="2">
        <v>4713.1000000000004</v>
      </c>
      <c r="AB166" s="2">
        <v>1936.79</v>
      </c>
      <c r="AC166" s="2">
        <v>2035.29</v>
      </c>
      <c r="AD166" s="2">
        <v>2907.2</v>
      </c>
      <c r="AE166" s="2">
        <v>0</v>
      </c>
      <c r="AF166" s="2">
        <v>8091.94</v>
      </c>
      <c r="AG166" s="2">
        <v>9043.76</v>
      </c>
      <c r="AH166" s="2">
        <v>1190.06</v>
      </c>
      <c r="AI166" s="2">
        <v>3203.99</v>
      </c>
      <c r="AJ166" s="2">
        <v>0</v>
      </c>
    </row>
    <row r="167" spans="1:36" x14ac:dyDescent="0.2">
      <c r="A167" t="str">
        <f t="shared" si="2"/>
        <v>4909Jamesway-5</v>
      </c>
      <c r="B167" t="s">
        <v>68</v>
      </c>
      <c r="C167">
        <v>5</v>
      </c>
      <c r="D167" t="s">
        <v>39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-8000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</row>
    <row r="168" spans="1:36" x14ac:dyDescent="0.2">
      <c r="A168" t="str">
        <f t="shared" si="2"/>
        <v>4909Jamesway-6</v>
      </c>
      <c r="B168" t="s">
        <v>68</v>
      </c>
      <c r="C168">
        <v>6</v>
      </c>
      <c r="D168" t="s">
        <v>40</v>
      </c>
      <c r="E168" s="2">
        <v>-90</v>
      </c>
      <c r="F168" s="2">
        <v>-270.88</v>
      </c>
      <c r="G168" s="2">
        <v>0</v>
      </c>
      <c r="H168" s="2">
        <v>0</v>
      </c>
      <c r="I168" s="2">
        <v>-3669.39</v>
      </c>
      <c r="J168" s="2">
        <v>-603.20000000000005</v>
      </c>
      <c r="K168" s="2">
        <v>-150</v>
      </c>
      <c r="L168" s="2">
        <v>-650</v>
      </c>
      <c r="M168" s="2">
        <v>-637.94000000000005</v>
      </c>
      <c r="N168" s="2">
        <v>0</v>
      </c>
      <c r="O168" s="2">
        <v>-484.88</v>
      </c>
      <c r="P168" s="2">
        <v>-74.28</v>
      </c>
      <c r="Q168" s="2">
        <v>-250</v>
      </c>
      <c r="R168" s="2">
        <v>-260</v>
      </c>
      <c r="S168" s="2">
        <v>-2060</v>
      </c>
      <c r="T168" s="2">
        <v>-7100</v>
      </c>
      <c r="U168" s="2">
        <v>-180</v>
      </c>
      <c r="V168" s="2">
        <v>-570</v>
      </c>
      <c r="W168" s="2">
        <v>-180</v>
      </c>
      <c r="X168" s="2">
        <v>-160</v>
      </c>
      <c r="Y168" s="2">
        <v>-120</v>
      </c>
      <c r="Z168" s="2">
        <v>0</v>
      </c>
      <c r="AA168" s="2">
        <v>0</v>
      </c>
      <c r="AB168" s="2">
        <v>0</v>
      </c>
      <c r="AC168" s="2">
        <v>-300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</row>
    <row r="169" spans="1:36" x14ac:dyDescent="0.2">
      <c r="A169" t="str">
        <f t="shared" si="2"/>
        <v>4909Jamesway-7</v>
      </c>
      <c r="B169" t="s">
        <v>68</v>
      </c>
      <c r="C169">
        <v>7</v>
      </c>
      <c r="D169" t="s">
        <v>41</v>
      </c>
      <c r="E169" s="2">
        <v>0</v>
      </c>
      <c r="F169" s="2">
        <v>0</v>
      </c>
      <c r="G169" s="2">
        <v>-3468</v>
      </c>
      <c r="H169" s="2">
        <v>0</v>
      </c>
      <c r="I169" s="2">
        <v>-211</v>
      </c>
      <c r="J169" s="2">
        <v>0</v>
      </c>
      <c r="K169" s="2">
        <v>0</v>
      </c>
      <c r="L169" s="2">
        <v>0</v>
      </c>
      <c r="M169" s="2">
        <v>-3000</v>
      </c>
      <c r="N169" s="2">
        <v>0</v>
      </c>
      <c r="O169" s="2">
        <v>0</v>
      </c>
      <c r="P169" s="2">
        <v>-6633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</row>
    <row r="170" spans="1:36" x14ac:dyDescent="0.2">
      <c r="A170" t="str">
        <f t="shared" si="2"/>
        <v>4909Jamesway-8</v>
      </c>
      <c r="B170" t="s">
        <v>68</v>
      </c>
      <c r="C170">
        <v>8</v>
      </c>
      <c r="D170" t="s">
        <v>57</v>
      </c>
      <c r="E170" s="2">
        <v>0</v>
      </c>
      <c r="F170" s="2">
        <v>-1136.7</v>
      </c>
      <c r="G170" s="2">
        <v>0</v>
      </c>
      <c r="H170" s="2">
        <v>0</v>
      </c>
      <c r="I170" s="2">
        <v>-2002.34</v>
      </c>
      <c r="J170" s="2">
        <v>-60.64</v>
      </c>
      <c r="K170" s="2">
        <v>0</v>
      </c>
      <c r="L170" s="2">
        <v>0</v>
      </c>
      <c r="M170" s="2">
        <v>0</v>
      </c>
      <c r="N170" s="2">
        <v>0</v>
      </c>
      <c r="O170" s="2">
        <v>-222.57</v>
      </c>
      <c r="P170" s="2">
        <v>-460.96</v>
      </c>
      <c r="Q170" s="2">
        <v>-1066.43</v>
      </c>
      <c r="R170" s="2">
        <v>-979.04</v>
      </c>
      <c r="S170" s="2">
        <v>-923.16</v>
      </c>
      <c r="T170" s="2">
        <v>-732.11</v>
      </c>
      <c r="U170" s="2">
        <v>-670.53</v>
      </c>
      <c r="V170" s="2">
        <v>-528.51</v>
      </c>
      <c r="W170" s="2">
        <v>-722.33</v>
      </c>
      <c r="X170" s="2">
        <v>-789.84</v>
      </c>
      <c r="Y170" s="2">
        <v>-858.49</v>
      </c>
      <c r="Z170" s="2">
        <v>-853</v>
      </c>
      <c r="AA170" s="2">
        <v>-751.11</v>
      </c>
      <c r="AB170" s="2">
        <v>-684.76</v>
      </c>
      <c r="AC170" s="2">
        <v>-711.76</v>
      </c>
      <c r="AD170" s="2">
        <v>-976.74</v>
      </c>
      <c r="AE170" s="2">
        <v>-928.37</v>
      </c>
      <c r="AF170" s="2">
        <v>-496.55</v>
      </c>
      <c r="AG170" s="2">
        <v>-512.05999999999995</v>
      </c>
      <c r="AH170" s="2">
        <v>-665.83</v>
      </c>
      <c r="AI170" s="2">
        <v>-739.44</v>
      </c>
      <c r="AJ170" s="2">
        <v>0</v>
      </c>
    </row>
    <row r="171" spans="1:36" x14ac:dyDescent="0.2">
      <c r="A171" t="str">
        <f t="shared" si="2"/>
        <v>4909Jamesway-9</v>
      </c>
      <c r="B171" t="s">
        <v>68</v>
      </c>
      <c r="C171">
        <v>9</v>
      </c>
      <c r="D171" t="s">
        <v>66</v>
      </c>
      <c r="E171" s="2">
        <v>0</v>
      </c>
      <c r="F171" s="2">
        <v>-150</v>
      </c>
      <c r="G171" s="2">
        <v>-240</v>
      </c>
      <c r="H171" s="2">
        <v>0</v>
      </c>
      <c r="I171" s="2">
        <v>-160</v>
      </c>
      <c r="J171" s="2">
        <v>-160</v>
      </c>
      <c r="K171" s="2">
        <v>-80</v>
      </c>
      <c r="L171" s="2">
        <v>-167.49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-400</v>
      </c>
      <c r="T171" s="2">
        <v>0</v>
      </c>
      <c r="U171" s="2">
        <v>-100</v>
      </c>
      <c r="V171" s="2">
        <v>0</v>
      </c>
      <c r="W171" s="2">
        <v>-240</v>
      </c>
      <c r="X171" s="2">
        <v>-160</v>
      </c>
      <c r="Y171" s="2">
        <v>0</v>
      </c>
      <c r="Z171" s="2">
        <v>-97.86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</row>
    <row r="172" spans="1:36" x14ac:dyDescent="0.2">
      <c r="A172" t="str">
        <f t="shared" si="2"/>
        <v>4909Jamesway-10</v>
      </c>
      <c r="B172" t="s">
        <v>68</v>
      </c>
      <c r="C172">
        <v>10</v>
      </c>
      <c r="D172" t="s">
        <v>42</v>
      </c>
      <c r="E172" s="2">
        <v>0</v>
      </c>
      <c r="F172" s="2">
        <v>-105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-517.5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-41.55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</row>
    <row r="173" spans="1:36" x14ac:dyDescent="0.2">
      <c r="A173" t="str">
        <f t="shared" si="2"/>
        <v>4909Jamesway-14</v>
      </c>
      <c r="B173" t="s">
        <v>68</v>
      </c>
      <c r="C173">
        <v>14</v>
      </c>
      <c r="D173" t="s">
        <v>43</v>
      </c>
      <c r="E173" s="2">
        <v>-90</v>
      </c>
      <c r="F173" s="2">
        <v>-1662.58</v>
      </c>
      <c r="G173" s="2">
        <v>-3708</v>
      </c>
      <c r="H173" s="2">
        <v>0</v>
      </c>
      <c r="I173" s="2">
        <v>-6042.73</v>
      </c>
      <c r="J173" s="2">
        <v>-823.84</v>
      </c>
      <c r="K173" s="2">
        <v>-230</v>
      </c>
      <c r="L173" s="2">
        <v>-817.49</v>
      </c>
      <c r="M173" s="2">
        <v>-3637.94</v>
      </c>
      <c r="N173" s="2">
        <v>0</v>
      </c>
      <c r="O173" s="2">
        <v>-707.45</v>
      </c>
      <c r="P173" s="2">
        <v>-15685.74</v>
      </c>
      <c r="Q173" s="2">
        <v>-1316.43</v>
      </c>
      <c r="R173" s="2">
        <v>-1239.04</v>
      </c>
      <c r="S173" s="2">
        <v>-3383.16</v>
      </c>
      <c r="T173" s="2">
        <v>-7832.11</v>
      </c>
      <c r="U173" s="2">
        <v>-950.53</v>
      </c>
      <c r="V173" s="2">
        <v>-1098.51</v>
      </c>
      <c r="W173" s="2">
        <v>-1183.8800000000001</v>
      </c>
      <c r="X173" s="2">
        <v>-1109.8399999999999</v>
      </c>
      <c r="Y173" s="2">
        <v>-978.49</v>
      </c>
      <c r="Z173" s="2">
        <v>-950.86</v>
      </c>
      <c r="AA173" s="2">
        <v>-751.11</v>
      </c>
      <c r="AB173" s="2">
        <v>-684.76</v>
      </c>
      <c r="AC173" s="2">
        <v>-1011.76</v>
      </c>
      <c r="AD173" s="2">
        <v>-976.74</v>
      </c>
      <c r="AE173" s="2">
        <v>-928.37</v>
      </c>
      <c r="AF173" s="2">
        <v>-496.55</v>
      </c>
      <c r="AG173" s="2">
        <v>-512.05999999999995</v>
      </c>
      <c r="AH173" s="2">
        <v>-665.83</v>
      </c>
      <c r="AI173" s="2">
        <v>-739.44</v>
      </c>
      <c r="AJ173" s="2">
        <v>0</v>
      </c>
    </row>
    <row r="174" spans="1:36" x14ac:dyDescent="0.2">
      <c r="A174" t="str">
        <f t="shared" si="2"/>
        <v>4909Jamesway-15</v>
      </c>
      <c r="B174" t="s">
        <v>68</v>
      </c>
      <c r="C174">
        <v>15</v>
      </c>
      <c r="D174" t="s">
        <v>44</v>
      </c>
      <c r="E174" s="2">
        <v>9957.34</v>
      </c>
      <c r="F174" s="2">
        <v>3094.64</v>
      </c>
      <c r="G174" s="2">
        <v>-963</v>
      </c>
      <c r="H174" s="2">
        <v>1404.85</v>
      </c>
      <c r="I174" s="2">
        <v>2101.64</v>
      </c>
      <c r="J174" s="2">
        <v>14472.52</v>
      </c>
      <c r="K174" s="2">
        <v>734.11</v>
      </c>
      <c r="L174" s="2">
        <v>4451.9799999999996</v>
      </c>
      <c r="M174" s="2">
        <v>-528.90000000000009</v>
      </c>
      <c r="N174" s="2">
        <v>1860.24</v>
      </c>
      <c r="O174" s="2">
        <v>7005.4900000000007</v>
      </c>
      <c r="P174" s="2">
        <v>-11686.21</v>
      </c>
      <c r="Q174" s="2">
        <v>2023.21</v>
      </c>
      <c r="R174" s="2">
        <v>2689.22</v>
      </c>
      <c r="S174" s="2">
        <v>1821.1</v>
      </c>
      <c r="T174" s="2">
        <v>-152.81999999999971</v>
      </c>
      <c r="U174" s="2">
        <v>4237.9400000000014</v>
      </c>
      <c r="V174" s="2">
        <v>2127.1799999999998</v>
      </c>
      <c r="W174" s="2">
        <v>1093.27</v>
      </c>
      <c r="X174" s="2">
        <v>7218.6200000000008</v>
      </c>
      <c r="Y174" s="2">
        <v>5160.1500000000005</v>
      </c>
      <c r="Z174" s="2">
        <v>6003.64</v>
      </c>
      <c r="AA174" s="2">
        <v>3961.99</v>
      </c>
      <c r="AB174" s="2">
        <v>1252.03</v>
      </c>
      <c r="AC174" s="2">
        <v>1023.53</v>
      </c>
      <c r="AD174" s="2">
        <v>1930.46</v>
      </c>
      <c r="AE174" s="2">
        <v>-928.37</v>
      </c>
      <c r="AF174" s="2">
        <v>7595.3899999999994</v>
      </c>
      <c r="AG174" s="2">
        <v>8531.7000000000007</v>
      </c>
      <c r="AH174" s="2">
        <v>524.2299999999999</v>
      </c>
      <c r="AI174" s="2">
        <v>2464.5500000000002</v>
      </c>
      <c r="AJ174" s="2">
        <v>0</v>
      </c>
    </row>
    <row r="175" spans="1:36" x14ac:dyDescent="0.2">
      <c r="A175" t="str">
        <f t="shared" si="2"/>
        <v>4909Jamesway-16</v>
      </c>
      <c r="B175" t="s">
        <v>68</v>
      </c>
      <c r="C175">
        <v>16</v>
      </c>
      <c r="D175" t="s">
        <v>45</v>
      </c>
      <c r="E175" s="2">
        <v>-1118.25</v>
      </c>
      <c r="F175" s="2">
        <v>-1118.25</v>
      </c>
      <c r="G175" s="2">
        <v>-1118.25</v>
      </c>
      <c r="H175" s="2">
        <v>-1118.25</v>
      </c>
      <c r="I175" s="2">
        <v>-1118.25</v>
      </c>
      <c r="J175" s="2">
        <v>-1118.25</v>
      </c>
      <c r="K175" s="2">
        <v>-1118.25</v>
      </c>
      <c r="L175" s="2">
        <v>-1118.25</v>
      </c>
      <c r="M175" s="2">
        <v>-1118.25</v>
      </c>
      <c r="N175" s="2">
        <v>-1118.25</v>
      </c>
      <c r="O175" s="2">
        <v>-1118.25</v>
      </c>
      <c r="P175" s="2">
        <v>-1118.25</v>
      </c>
      <c r="Q175" s="2">
        <v>-1118.25</v>
      </c>
      <c r="R175" s="2">
        <v>-1118.25</v>
      </c>
      <c r="S175" s="2">
        <v>-1118.25</v>
      </c>
      <c r="T175" s="2">
        <v>-1118.25</v>
      </c>
      <c r="U175" s="2">
        <v>-1118.25</v>
      </c>
      <c r="V175" s="2">
        <v>-1118.25</v>
      </c>
      <c r="W175" s="2">
        <v>-1118.25</v>
      </c>
      <c r="X175" s="2">
        <v>-1118.25</v>
      </c>
      <c r="Y175" s="2">
        <v>-1118.25</v>
      </c>
      <c r="Z175" s="2">
        <v>-1118.25</v>
      </c>
      <c r="AA175" s="2">
        <v>-1118.25</v>
      </c>
      <c r="AB175" s="2">
        <v>-1118.25</v>
      </c>
      <c r="AC175" s="2">
        <v>-1118.25</v>
      </c>
      <c r="AD175" s="2">
        <v>-1118.25</v>
      </c>
      <c r="AE175" s="2">
        <v>-1118.25</v>
      </c>
      <c r="AF175" s="2">
        <v>-1118.25</v>
      </c>
      <c r="AG175" s="2">
        <v>-1118.25</v>
      </c>
      <c r="AH175" s="2">
        <v>-1118.25</v>
      </c>
      <c r="AI175" s="2">
        <v>-1118.25</v>
      </c>
      <c r="AJ175" s="2">
        <v>0</v>
      </c>
    </row>
    <row r="176" spans="1:36" x14ac:dyDescent="0.2">
      <c r="A176" t="str">
        <f t="shared" si="2"/>
        <v>4909Jamesway-17</v>
      </c>
      <c r="B176" t="s">
        <v>68</v>
      </c>
      <c r="C176">
        <v>17</v>
      </c>
      <c r="D176" t="s">
        <v>50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-13000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</row>
    <row r="177" spans="1:36" x14ac:dyDescent="0.2">
      <c r="A177" t="str">
        <f t="shared" si="2"/>
        <v>4909Jamesway-19</v>
      </c>
      <c r="B177" t="s">
        <v>68</v>
      </c>
      <c r="C177">
        <v>19</v>
      </c>
      <c r="D177" t="s">
        <v>46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-20000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</row>
    <row r="178" spans="1:36" x14ac:dyDescent="0.2">
      <c r="A178" t="str">
        <f t="shared" si="2"/>
        <v>4909Jamesway-20</v>
      </c>
      <c r="B178" t="s">
        <v>68</v>
      </c>
      <c r="C178">
        <v>20</v>
      </c>
      <c r="D178" t="s">
        <v>47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1200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-10000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-500</v>
      </c>
      <c r="AJ178" s="2">
        <v>0</v>
      </c>
    </row>
    <row r="179" spans="1:36" x14ac:dyDescent="0.2">
      <c r="A179" t="str">
        <f t="shared" si="2"/>
        <v>4909Jamesway-21</v>
      </c>
      <c r="B179" t="s">
        <v>68</v>
      </c>
      <c r="C179">
        <v>21</v>
      </c>
      <c r="D179" t="s">
        <v>48</v>
      </c>
      <c r="E179" s="2">
        <v>13570.36</v>
      </c>
      <c r="F179" s="2">
        <v>15546.75</v>
      </c>
      <c r="G179" s="2">
        <v>13465.5</v>
      </c>
      <c r="H179" s="2">
        <v>13752.1</v>
      </c>
      <c r="I179" s="2">
        <v>14735.49</v>
      </c>
      <c r="J179" s="2">
        <v>28089.759999999998</v>
      </c>
      <c r="K179" s="2">
        <v>27705.62</v>
      </c>
      <c r="L179" s="2">
        <v>31039.35</v>
      </c>
      <c r="M179" s="2">
        <v>30592.2</v>
      </c>
      <c r="N179" s="2">
        <v>31334.19</v>
      </c>
      <c r="O179" s="2">
        <v>37221.43</v>
      </c>
      <c r="P179" s="2">
        <v>4416.97</v>
      </c>
      <c r="Q179" s="2">
        <v>5321.93</v>
      </c>
      <c r="R179" s="2">
        <v>6892.9</v>
      </c>
      <c r="S179" s="2">
        <v>7595.75</v>
      </c>
      <c r="T179" s="2">
        <v>6324.68</v>
      </c>
      <c r="U179" s="2">
        <v>9444.3700000000008</v>
      </c>
      <c r="V179" s="2">
        <v>10453.299999999999</v>
      </c>
      <c r="W179" s="2">
        <v>10428.32</v>
      </c>
      <c r="X179" s="2">
        <v>16528.689999999999</v>
      </c>
      <c r="Y179" s="2">
        <v>20570.59</v>
      </c>
      <c r="Z179" s="2">
        <v>25455.98</v>
      </c>
      <c r="AA179" s="2">
        <v>28299.72</v>
      </c>
      <c r="AB179" s="2">
        <v>5433.5</v>
      </c>
      <c r="AC179" s="2">
        <v>5338.78</v>
      </c>
      <c r="AD179" s="2">
        <v>6150.99</v>
      </c>
      <c r="AE179" s="2">
        <v>4104.37</v>
      </c>
      <c r="AF179" s="2">
        <v>10581.51</v>
      </c>
      <c r="AG179" s="2">
        <v>17994.96</v>
      </c>
      <c r="AH179" s="2">
        <v>17400.939999999999</v>
      </c>
      <c r="AI179" s="2">
        <v>18247.240000000002</v>
      </c>
      <c r="AJ179" s="2">
        <v>0</v>
      </c>
    </row>
    <row r="180" spans="1:36" x14ac:dyDescent="0.2">
      <c r="A180" t="str">
        <f t="shared" si="2"/>
        <v>4920Brianhill-1</v>
      </c>
      <c r="B180" t="s">
        <v>69</v>
      </c>
      <c r="C180">
        <v>1</v>
      </c>
      <c r="D180" t="s">
        <v>36</v>
      </c>
      <c r="E180" s="2">
        <v>4000</v>
      </c>
      <c r="F180" s="2">
        <v>3526.07</v>
      </c>
      <c r="G180" s="2">
        <v>3048.5</v>
      </c>
      <c r="H180" s="2">
        <v>0</v>
      </c>
      <c r="I180" s="2">
        <v>0</v>
      </c>
      <c r="J180" s="2">
        <v>12919.6</v>
      </c>
      <c r="K180" s="2">
        <v>0</v>
      </c>
      <c r="L180" s="2">
        <v>5529.9</v>
      </c>
      <c r="M180" s="2">
        <v>0</v>
      </c>
      <c r="N180" s="2">
        <v>0</v>
      </c>
      <c r="O180" s="2">
        <v>8091.5</v>
      </c>
      <c r="P180" s="2">
        <v>8182.45</v>
      </c>
      <c r="Q180" s="2">
        <v>4780.68</v>
      </c>
      <c r="R180" s="2">
        <v>8718.25</v>
      </c>
      <c r="S180" s="2">
        <v>4839.5</v>
      </c>
      <c r="T180" s="2">
        <v>3791</v>
      </c>
      <c r="U180" s="2">
        <v>7741.2199999999993</v>
      </c>
      <c r="V180" s="2">
        <v>4844.09</v>
      </c>
      <c r="W180" s="2">
        <v>0</v>
      </c>
      <c r="X180" s="2">
        <v>7009.35</v>
      </c>
      <c r="Y180" s="2">
        <v>3439.93</v>
      </c>
      <c r="Z180" s="2">
        <v>764.33</v>
      </c>
      <c r="AA180" s="2">
        <v>0</v>
      </c>
      <c r="AB180" s="2">
        <v>3467.72</v>
      </c>
      <c r="AC180" s="2">
        <v>1873.04</v>
      </c>
      <c r="AD180" s="2">
        <v>2398.14</v>
      </c>
      <c r="AE180" s="2">
        <v>0</v>
      </c>
      <c r="AF180" s="2">
        <v>3745.58</v>
      </c>
      <c r="AG180" s="2">
        <v>744.23</v>
      </c>
      <c r="AH180" s="2">
        <v>0</v>
      </c>
      <c r="AI180" s="2">
        <v>6414.53</v>
      </c>
      <c r="AJ180" s="2">
        <v>0</v>
      </c>
    </row>
    <row r="181" spans="1:36" x14ac:dyDescent="0.2">
      <c r="A181" t="str">
        <f t="shared" si="2"/>
        <v>4920Brianhill-3</v>
      </c>
      <c r="B181" t="s">
        <v>69</v>
      </c>
      <c r="C181">
        <v>3</v>
      </c>
      <c r="D181" t="s">
        <v>37</v>
      </c>
      <c r="E181" s="2">
        <v>4000</v>
      </c>
      <c r="F181" s="2">
        <v>3526.07</v>
      </c>
      <c r="G181" s="2">
        <v>3048.5</v>
      </c>
      <c r="H181" s="2">
        <v>0</v>
      </c>
      <c r="I181" s="2">
        <v>0</v>
      </c>
      <c r="J181" s="2">
        <v>12919.6</v>
      </c>
      <c r="K181" s="2">
        <v>0</v>
      </c>
      <c r="L181" s="2">
        <v>5529.9</v>
      </c>
      <c r="M181" s="2">
        <v>0</v>
      </c>
      <c r="N181" s="2">
        <v>0</v>
      </c>
      <c r="O181" s="2">
        <v>8091.5</v>
      </c>
      <c r="P181" s="2">
        <v>8182.45</v>
      </c>
      <c r="Q181" s="2">
        <v>4780.68</v>
      </c>
      <c r="R181" s="2">
        <v>8718.25</v>
      </c>
      <c r="S181" s="2">
        <v>4839.5</v>
      </c>
      <c r="T181" s="2">
        <v>3791</v>
      </c>
      <c r="U181" s="2">
        <v>7741.2199999999993</v>
      </c>
      <c r="V181" s="2">
        <v>4844.09</v>
      </c>
      <c r="W181" s="2">
        <v>0</v>
      </c>
      <c r="X181" s="2">
        <v>7009.35</v>
      </c>
      <c r="Y181" s="2">
        <v>3439.93</v>
      </c>
      <c r="Z181" s="2">
        <v>764.33</v>
      </c>
      <c r="AA181" s="2">
        <v>0</v>
      </c>
      <c r="AB181" s="2">
        <v>3467.72</v>
      </c>
      <c r="AC181" s="2">
        <v>1873.04</v>
      </c>
      <c r="AD181" s="2">
        <v>2398.14</v>
      </c>
      <c r="AE181" s="2">
        <v>0</v>
      </c>
      <c r="AF181" s="2">
        <v>3745.58</v>
      </c>
      <c r="AG181" s="2">
        <v>744.23</v>
      </c>
      <c r="AH181" s="2">
        <v>0</v>
      </c>
      <c r="AI181" s="2">
        <v>6414.53</v>
      </c>
      <c r="AJ181" s="2">
        <v>0</v>
      </c>
    </row>
    <row r="182" spans="1:36" x14ac:dyDescent="0.2">
      <c r="A182" t="str">
        <f t="shared" si="2"/>
        <v>4920Brianhill-4</v>
      </c>
      <c r="B182" t="s">
        <v>69</v>
      </c>
      <c r="C182">
        <v>4</v>
      </c>
      <c r="D182" t="s">
        <v>38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-2964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</row>
    <row r="183" spans="1:36" x14ac:dyDescent="0.2">
      <c r="A183" t="str">
        <f t="shared" si="2"/>
        <v>4920Brianhill-5</v>
      </c>
      <c r="B183" t="s">
        <v>69</v>
      </c>
      <c r="C183">
        <v>5</v>
      </c>
      <c r="D183" t="s">
        <v>39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-8808.31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-11623.43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</row>
    <row r="184" spans="1:36" x14ac:dyDescent="0.2">
      <c r="A184" t="str">
        <f t="shared" si="2"/>
        <v>4920Brianhill-6</v>
      </c>
      <c r="B184" t="s">
        <v>69</v>
      </c>
      <c r="C184">
        <v>6</v>
      </c>
      <c r="D184" t="s">
        <v>40</v>
      </c>
      <c r="E184" s="2">
        <v>0</v>
      </c>
      <c r="F184" s="2">
        <v>0</v>
      </c>
      <c r="G184" s="2">
        <v>-136</v>
      </c>
      <c r="H184" s="2">
        <v>-236</v>
      </c>
      <c r="I184" s="2">
        <v>-440</v>
      </c>
      <c r="J184" s="2">
        <v>-390</v>
      </c>
      <c r="K184" s="2">
        <v>-2300</v>
      </c>
      <c r="L184" s="2">
        <v>-2340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-660</v>
      </c>
      <c r="S184" s="2">
        <v>-60</v>
      </c>
      <c r="T184" s="2">
        <v>-60</v>
      </c>
      <c r="U184" s="2">
        <v>-120</v>
      </c>
      <c r="V184" s="2">
        <v>-60</v>
      </c>
      <c r="W184" s="2">
        <v>-180</v>
      </c>
      <c r="X184" s="2">
        <v>-60</v>
      </c>
      <c r="Y184" s="2">
        <v>-2915</v>
      </c>
      <c r="Z184" s="2">
        <v>-350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</row>
    <row r="185" spans="1:36" x14ac:dyDescent="0.2">
      <c r="A185" t="str">
        <f t="shared" si="2"/>
        <v>4920Brianhill-8</v>
      </c>
      <c r="B185" t="s">
        <v>69</v>
      </c>
      <c r="C185">
        <v>8</v>
      </c>
      <c r="D185" t="s">
        <v>57</v>
      </c>
      <c r="E185" s="2">
        <v>0</v>
      </c>
      <c r="F185" s="2">
        <v>0</v>
      </c>
      <c r="G185" s="2">
        <v>0</v>
      </c>
      <c r="H185" s="2">
        <v>0</v>
      </c>
      <c r="I185" s="2">
        <v>-115.75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-254.7</v>
      </c>
      <c r="Q185" s="2">
        <v>-270.23</v>
      </c>
      <c r="R185" s="2">
        <v>-259.63</v>
      </c>
      <c r="S185" s="2">
        <v>-278.95</v>
      </c>
      <c r="T185" s="2">
        <v>-247.91</v>
      </c>
      <c r="U185" s="2">
        <v>-258.02999999999997</v>
      </c>
      <c r="V185" s="2">
        <v>-265.45</v>
      </c>
      <c r="W185" s="2">
        <v>-266.8</v>
      </c>
      <c r="X185" s="2">
        <v>-295.83</v>
      </c>
      <c r="Y185" s="2">
        <v>-262.08</v>
      </c>
      <c r="Z185" s="2">
        <v>-106.8</v>
      </c>
      <c r="AA185" s="2">
        <v>-114.26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</row>
    <row r="186" spans="1:36" x14ac:dyDescent="0.2">
      <c r="A186" t="str">
        <f t="shared" si="2"/>
        <v>4920Brianhill-9</v>
      </c>
      <c r="B186" t="s">
        <v>69</v>
      </c>
      <c r="C186">
        <v>9</v>
      </c>
      <c r="D186" t="s">
        <v>66</v>
      </c>
      <c r="E186" s="2">
        <v>0</v>
      </c>
      <c r="F186" s="2">
        <v>0</v>
      </c>
      <c r="G186" s="2">
        <v>-100</v>
      </c>
      <c r="H186" s="2">
        <v>0</v>
      </c>
      <c r="I186" s="2">
        <v>0</v>
      </c>
      <c r="J186" s="2">
        <v>-100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-150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</row>
    <row r="187" spans="1:36" x14ac:dyDescent="0.2">
      <c r="A187" t="str">
        <f t="shared" si="2"/>
        <v>4920Brianhill-10</v>
      </c>
      <c r="B187" t="s">
        <v>69</v>
      </c>
      <c r="C187">
        <v>10</v>
      </c>
      <c r="D187" t="s">
        <v>42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-132.72999999999999</v>
      </c>
      <c r="L187" s="2">
        <v>0</v>
      </c>
      <c r="M187" s="2">
        <v>0</v>
      </c>
      <c r="N187" s="2">
        <v>0</v>
      </c>
      <c r="O187" s="2">
        <v>-1090.99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</row>
    <row r="188" spans="1:36" x14ac:dyDescent="0.2">
      <c r="A188" t="str">
        <f t="shared" si="2"/>
        <v>4920Brianhill-14</v>
      </c>
      <c r="B188" t="s">
        <v>69</v>
      </c>
      <c r="C188">
        <v>14</v>
      </c>
      <c r="D188" t="s">
        <v>43</v>
      </c>
      <c r="E188" s="2">
        <v>0</v>
      </c>
      <c r="F188" s="2">
        <v>0</v>
      </c>
      <c r="G188" s="2">
        <v>-236</v>
      </c>
      <c r="H188" s="2">
        <v>-236</v>
      </c>
      <c r="I188" s="2">
        <v>-555.75</v>
      </c>
      <c r="J188" s="2">
        <v>-490</v>
      </c>
      <c r="K188" s="2">
        <v>-2432.73</v>
      </c>
      <c r="L188" s="2">
        <v>-2340</v>
      </c>
      <c r="M188" s="2">
        <v>0</v>
      </c>
      <c r="N188" s="2">
        <v>0</v>
      </c>
      <c r="O188" s="2">
        <v>-4054.99</v>
      </c>
      <c r="P188" s="2">
        <v>-9063.01</v>
      </c>
      <c r="Q188" s="2">
        <v>-270.23</v>
      </c>
      <c r="R188" s="2">
        <v>-919.63</v>
      </c>
      <c r="S188" s="2">
        <v>-338.95</v>
      </c>
      <c r="T188" s="2">
        <v>-307.91000000000003</v>
      </c>
      <c r="U188" s="2">
        <v>-378.03</v>
      </c>
      <c r="V188" s="2">
        <v>-325.45</v>
      </c>
      <c r="W188" s="2">
        <v>-446.8</v>
      </c>
      <c r="X188" s="2">
        <v>-355.83</v>
      </c>
      <c r="Y188" s="2">
        <v>-3327.08</v>
      </c>
      <c r="Z188" s="2">
        <v>-456.8</v>
      </c>
      <c r="AA188" s="2">
        <v>-114.26</v>
      </c>
      <c r="AB188" s="2">
        <v>-11623.43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</row>
    <row r="189" spans="1:36" x14ac:dyDescent="0.2">
      <c r="A189" t="str">
        <f t="shared" si="2"/>
        <v>4920Brianhill-15</v>
      </c>
      <c r="B189" t="s">
        <v>69</v>
      </c>
      <c r="C189">
        <v>15</v>
      </c>
      <c r="D189" t="s">
        <v>44</v>
      </c>
      <c r="E189" s="2">
        <v>4000</v>
      </c>
      <c r="F189" s="2">
        <v>3526.07</v>
      </c>
      <c r="G189" s="2">
        <v>2812.5</v>
      </c>
      <c r="H189" s="2">
        <v>-236</v>
      </c>
      <c r="I189" s="2">
        <v>-555.75</v>
      </c>
      <c r="J189" s="2">
        <v>12429.6</v>
      </c>
      <c r="K189" s="2">
        <v>-2432.73</v>
      </c>
      <c r="L189" s="2">
        <v>3189.9</v>
      </c>
      <c r="M189" s="2">
        <v>0</v>
      </c>
      <c r="N189" s="2">
        <v>0</v>
      </c>
      <c r="O189" s="2">
        <v>4036.51</v>
      </c>
      <c r="P189" s="2">
        <v>-880.5600000000004</v>
      </c>
      <c r="Q189" s="2">
        <v>4510.4500000000007</v>
      </c>
      <c r="R189" s="2">
        <v>7798.62</v>
      </c>
      <c r="S189" s="2">
        <v>4500.55</v>
      </c>
      <c r="T189" s="2">
        <v>3483.09</v>
      </c>
      <c r="U189" s="2">
        <v>7363.19</v>
      </c>
      <c r="V189" s="2">
        <v>4518.6400000000003</v>
      </c>
      <c r="W189" s="2">
        <v>-446.8</v>
      </c>
      <c r="X189" s="2">
        <v>6653.52</v>
      </c>
      <c r="Y189" s="2">
        <v>112.84999999999989</v>
      </c>
      <c r="Z189" s="2">
        <v>307.52999999999997</v>
      </c>
      <c r="AA189" s="2">
        <v>-114.26</v>
      </c>
      <c r="AB189" s="2">
        <v>-8155.7100000000009</v>
      </c>
      <c r="AC189" s="2">
        <v>1873.04</v>
      </c>
      <c r="AD189" s="2">
        <v>2398.14</v>
      </c>
      <c r="AE189" s="2">
        <v>0</v>
      </c>
      <c r="AF189" s="2">
        <v>3745.58</v>
      </c>
      <c r="AG189" s="2">
        <v>744.23</v>
      </c>
      <c r="AH189" s="2">
        <v>0</v>
      </c>
      <c r="AI189" s="2">
        <v>6414.53</v>
      </c>
      <c r="AJ189" s="2">
        <v>0</v>
      </c>
    </row>
    <row r="190" spans="1:36" x14ac:dyDescent="0.2">
      <c r="A190" t="str">
        <f t="shared" si="2"/>
        <v>4920Brianhill-16</v>
      </c>
      <c r="B190" t="s">
        <v>69</v>
      </c>
      <c r="C190">
        <v>16</v>
      </c>
      <c r="D190" t="s">
        <v>45</v>
      </c>
      <c r="E190" s="2">
        <v>-1383.06</v>
      </c>
      <c r="F190" s="2">
        <v>-1383.06</v>
      </c>
      <c r="G190" s="2">
        <v>-1383.06</v>
      </c>
      <c r="H190" s="2">
        <v>-1383.06</v>
      </c>
      <c r="I190" s="2">
        <v>-1383.06</v>
      </c>
      <c r="J190" s="2">
        <v>-1383.06</v>
      </c>
      <c r="K190" s="2">
        <v>-1383.06</v>
      </c>
      <c r="L190" s="2">
        <v>-1383.06</v>
      </c>
      <c r="M190" s="2">
        <v>-1383.06</v>
      </c>
      <c r="N190" s="2">
        <v>-1383.06</v>
      </c>
      <c r="O190" s="2">
        <v>-1383.06</v>
      </c>
      <c r="P190" s="2">
        <v>-1383.06</v>
      </c>
      <c r="Q190" s="2">
        <v>-1383.06</v>
      </c>
      <c r="R190" s="2">
        <v>-1383.06</v>
      </c>
      <c r="S190" s="2">
        <v>-1383.06</v>
      </c>
      <c r="T190" s="2">
        <v>-1383.06</v>
      </c>
      <c r="U190" s="2">
        <v>-1383.06</v>
      </c>
      <c r="V190" s="2">
        <v>-1383.06</v>
      </c>
      <c r="W190" s="2">
        <v>-1383.06</v>
      </c>
      <c r="X190" s="2">
        <v>-1383.06</v>
      </c>
      <c r="Y190" s="2">
        <v>-1383.06</v>
      </c>
      <c r="Z190" s="2">
        <v>-1383.06</v>
      </c>
      <c r="AA190" s="2">
        <v>-1383.06</v>
      </c>
      <c r="AB190" s="2">
        <v>-1383.06</v>
      </c>
      <c r="AC190" s="2">
        <v>-1383.06</v>
      </c>
      <c r="AD190" s="2">
        <v>-1383.06</v>
      </c>
      <c r="AE190" s="2">
        <v>-1383.06</v>
      </c>
      <c r="AF190" s="2">
        <v>-1383.06</v>
      </c>
      <c r="AG190" s="2">
        <v>-1383.06</v>
      </c>
      <c r="AH190" s="2">
        <v>-1383.06</v>
      </c>
      <c r="AI190" s="2">
        <v>-1383.06</v>
      </c>
      <c r="AJ190" s="2">
        <v>0</v>
      </c>
    </row>
    <row r="191" spans="1:36" x14ac:dyDescent="0.2">
      <c r="A191" t="str">
        <f t="shared" si="2"/>
        <v>4920Brianhill-19</v>
      </c>
      <c r="B191" t="s">
        <v>69</v>
      </c>
      <c r="C191">
        <v>19</v>
      </c>
      <c r="D191" t="s">
        <v>46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-7000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</row>
    <row r="192" spans="1:36" x14ac:dyDescent="0.2">
      <c r="A192" t="str">
        <f t="shared" si="2"/>
        <v>4920Brianhill-20</v>
      </c>
      <c r="B192" t="s">
        <v>69</v>
      </c>
      <c r="C192">
        <v>20</v>
      </c>
      <c r="D192" t="s">
        <v>47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1500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-16000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</row>
    <row r="193" spans="1:36" x14ac:dyDescent="0.2">
      <c r="A193" t="str">
        <f t="shared" si="2"/>
        <v>4920Brianhill-21</v>
      </c>
      <c r="B193" t="s">
        <v>69</v>
      </c>
      <c r="C193">
        <v>21</v>
      </c>
      <c r="D193" t="s">
        <v>48</v>
      </c>
      <c r="E193" s="2">
        <v>7030.86</v>
      </c>
      <c r="F193" s="2">
        <v>9173.8700000000008</v>
      </c>
      <c r="G193" s="2">
        <v>10603.31</v>
      </c>
      <c r="H193" s="2">
        <v>8984.25</v>
      </c>
      <c r="I193" s="2">
        <v>7045.44</v>
      </c>
      <c r="J193" s="2">
        <v>18091.98</v>
      </c>
      <c r="K193" s="2">
        <v>14276.19</v>
      </c>
      <c r="L193" s="2">
        <v>16083.03</v>
      </c>
      <c r="M193" s="2">
        <v>14699.97</v>
      </c>
      <c r="N193" s="2">
        <v>13316.91</v>
      </c>
      <c r="O193" s="2">
        <v>15970.36</v>
      </c>
      <c r="P193" s="2">
        <v>8206.74</v>
      </c>
      <c r="Q193" s="2">
        <v>11334.13</v>
      </c>
      <c r="R193" s="2">
        <v>17749.689999999999</v>
      </c>
      <c r="S193" s="2">
        <v>20867.18</v>
      </c>
      <c r="T193" s="2">
        <v>22967.21</v>
      </c>
      <c r="U193" s="2">
        <v>28947.34</v>
      </c>
      <c r="V193" s="2">
        <v>32082.92</v>
      </c>
      <c r="W193" s="2">
        <v>30253.06</v>
      </c>
      <c r="X193" s="2">
        <v>35523.519999999997</v>
      </c>
      <c r="Y193" s="2">
        <v>34253.31</v>
      </c>
      <c r="Z193" s="2">
        <v>33177.78</v>
      </c>
      <c r="AA193" s="2">
        <v>31680.46</v>
      </c>
      <c r="AB193" s="2">
        <v>6141.69</v>
      </c>
      <c r="AC193" s="2">
        <v>6631.67</v>
      </c>
      <c r="AD193" s="2">
        <v>7646.75</v>
      </c>
      <c r="AE193" s="2">
        <v>6263.69</v>
      </c>
      <c r="AF193" s="2">
        <v>8626.2099999999991</v>
      </c>
      <c r="AG193" s="2">
        <v>7987.38</v>
      </c>
      <c r="AH193" s="2">
        <v>6604.32</v>
      </c>
      <c r="AI193" s="2">
        <v>11635.79</v>
      </c>
      <c r="AJ193" s="2">
        <v>0</v>
      </c>
    </row>
    <row r="194" spans="1:36" x14ac:dyDescent="0.2">
      <c r="A194" t="str">
        <f t="shared" si="2"/>
        <v>6401Basswood-1</v>
      </c>
      <c r="B194" t="s">
        <v>70</v>
      </c>
      <c r="C194">
        <v>1</v>
      </c>
      <c r="D194" t="s">
        <v>36</v>
      </c>
      <c r="E194" s="2">
        <v>6089.96</v>
      </c>
      <c r="F194" s="2">
        <v>9225.2199999999993</v>
      </c>
      <c r="G194" s="2">
        <v>12964.2</v>
      </c>
      <c r="H194" s="2">
        <v>3201.52</v>
      </c>
      <c r="I194" s="2">
        <v>7367.36</v>
      </c>
      <c r="J194" s="2">
        <v>7003.9400000000014</v>
      </c>
      <c r="K194" s="2">
        <v>3200</v>
      </c>
      <c r="L194" s="2">
        <v>6659.3499999999995</v>
      </c>
      <c r="M194" s="2">
        <v>2970.44</v>
      </c>
      <c r="N194" s="2">
        <v>4489.1900000000014</v>
      </c>
      <c r="O194" s="2">
        <v>3864</v>
      </c>
      <c r="P194" s="2">
        <v>4227.9799999999996</v>
      </c>
      <c r="Q194" s="2">
        <v>8723.68</v>
      </c>
      <c r="R194" s="2">
        <v>4456.25</v>
      </c>
      <c r="S194" s="2">
        <v>8256.67</v>
      </c>
      <c r="T194" s="2">
        <v>5848.7</v>
      </c>
      <c r="U194" s="2">
        <v>9327.32</v>
      </c>
      <c r="V194" s="2">
        <v>8187</v>
      </c>
      <c r="W194" s="2">
        <v>0</v>
      </c>
      <c r="X194" s="2">
        <v>8180.16</v>
      </c>
      <c r="Y194" s="2">
        <v>5930.26</v>
      </c>
      <c r="Z194" s="2">
        <v>4957.22</v>
      </c>
      <c r="AA194" s="2">
        <v>8246.5</v>
      </c>
      <c r="AB194" s="2">
        <v>-2318.1799999999998</v>
      </c>
      <c r="AC194" s="2">
        <v>5109.5200000000004</v>
      </c>
      <c r="AD194" s="2">
        <v>1754.75</v>
      </c>
      <c r="AE194" s="2">
        <v>475</v>
      </c>
      <c r="AF194" s="2">
        <v>6190.52</v>
      </c>
      <c r="AG194" s="2">
        <v>1450.46</v>
      </c>
      <c r="AH194" s="2">
        <v>3140.56</v>
      </c>
      <c r="AI194" s="2">
        <v>2655</v>
      </c>
      <c r="AJ194" s="2">
        <v>0</v>
      </c>
    </row>
    <row r="195" spans="1:36" x14ac:dyDescent="0.2">
      <c r="A195" t="str">
        <f t="shared" ref="A195:A258" si="3">B195&amp;"-"&amp;C195</f>
        <v>6401Basswood-3</v>
      </c>
      <c r="B195" t="s">
        <v>70</v>
      </c>
      <c r="C195">
        <v>3</v>
      </c>
      <c r="D195" t="s">
        <v>37</v>
      </c>
      <c r="E195" s="2">
        <v>6089.96</v>
      </c>
      <c r="F195" s="2">
        <v>9225.2199999999993</v>
      </c>
      <c r="G195" s="2">
        <v>12964.2</v>
      </c>
      <c r="H195" s="2">
        <v>3201.52</v>
      </c>
      <c r="I195" s="2">
        <v>7367.36</v>
      </c>
      <c r="J195" s="2">
        <v>7003.9400000000014</v>
      </c>
      <c r="K195" s="2">
        <v>3200</v>
      </c>
      <c r="L195" s="2">
        <v>6659.3499999999995</v>
      </c>
      <c r="M195" s="2">
        <v>2970.44</v>
      </c>
      <c r="N195" s="2">
        <v>4489.1900000000014</v>
      </c>
      <c r="O195" s="2">
        <v>3864</v>
      </c>
      <c r="P195" s="2">
        <v>4227.9799999999996</v>
      </c>
      <c r="Q195" s="2">
        <v>8723.68</v>
      </c>
      <c r="R195" s="2">
        <v>4456.25</v>
      </c>
      <c r="S195" s="2">
        <v>8256.67</v>
      </c>
      <c r="T195" s="2">
        <v>5848.7</v>
      </c>
      <c r="U195" s="2">
        <v>9327.32</v>
      </c>
      <c r="V195" s="2">
        <v>8187</v>
      </c>
      <c r="W195" s="2">
        <v>0</v>
      </c>
      <c r="X195" s="2">
        <v>8180.16</v>
      </c>
      <c r="Y195" s="2">
        <v>5930.26</v>
      </c>
      <c r="Z195" s="2">
        <v>4957.22</v>
      </c>
      <c r="AA195" s="2">
        <v>8246.5</v>
      </c>
      <c r="AB195" s="2">
        <v>-2318.1799999999998</v>
      </c>
      <c r="AC195" s="2">
        <v>5109.5200000000004</v>
      </c>
      <c r="AD195" s="2">
        <v>1754.75</v>
      </c>
      <c r="AE195" s="2">
        <v>475</v>
      </c>
      <c r="AF195" s="2">
        <v>6190.52</v>
      </c>
      <c r="AG195" s="2">
        <v>1450.46</v>
      </c>
      <c r="AH195" s="2">
        <v>3140.56</v>
      </c>
      <c r="AI195" s="2">
        <v>2655</v>
      </c>
      <c r="AJ195" s="2">
        <v>0</v>
      </c>
    </row>
    <row r="196" spans="1:36" x14ac:dyDescent="0.2">
      <c r="A196" t="str">
        <f t="shared" si="3"/>
        <v>6401Basswood-4</v>
      </c>
      <c r="B196" t="s">
        <v>70</v>
      </c>
      <c r="C196">
        <v>4</v>
      </c>
      <c r="D196" t="s">
        <v>38</v>
      </c>
      <c r="E196" s="2">
        <v>0</v>
      </c>
      <c r="F196" s="2">
        <v>-319</v>
      </c>
      <c r="G196" s="2">
        <v>0</v>
      </c>
      <c r="H196" s="2">
        <v>0</v>
      </c>
      <c r="I196" s="2">
        <v>-764.08</v>
      </c>
      <c r="J196" s="2">
        <v>-222.5</v>
      </c>
      <c r="K196" s="2">
        <v>0</v>
      </c>
      <c r="L196" s="2">
        <v>0</v>
      </c>
      <c r="M196" s="2">
        <v>0</v>
      </c>
      <c r="N196" s="2">
        <v>0</v>
      </c>
      <c r="O196" s="2">
        <v>-890</v>
      </c>
      <c r="P196" s="2">
        <v>0</v>
      </c>
      <c r="Q196" s="2">
        <v>0</v>
      </c>
      <c r="R196" s="2">
        <v>0</v>
      </c>
      <c r="S196" s="2">
        <v>-290.58</v>
      </c>
      <c r="T196" s="2">
        <v>-290.58</v>
      </c>
      <c r="U196" s="2">
        <v>-290.58</v>
      </c>
      <c r="V196" s="2">
        <v>-290.58</v>
      </c>
      <c r="W196" s="2">
        <v>-1403.08</v>
      </c>
      <c r="X196" s="2">
        <v>-290.58</v>
      </c>
      <c r="Y196" s="2">
        <v>-290.58</v>
      </c>
      <c r="Z196" s="2">
        <v>-290.58</v>
      </c>
      <c r="AA196" s="2">
        <v>-290.58</v>
      </c>
      <c r="AB196" s="2">
        <v>-290.58</v>
      </c>
      <c r="AC196" s="2">
        <v>-290.58</v>
      </c>
      <c r="AD196" s="2">
        <v>-290.62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</row>
    <row r="197" spans="1:36" x14ac:dyDescent="0.2">
      <c r="A197" t="str">
        <f t="shared" si="3"/>
        <v>6401Basswood-5</v>
      </c>
      <c r="B197" t="s">
        <v>70</v>
      </c>
      <c r="C197">
        <v>5</v>
      </c>
      <c r="D197" t="s">
        <v>39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-8852.35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-11706.53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</row>
    <row r="198" spans="1:36" x14ac:dyDescent="0.2">
      <c r="A198" t="str">
        <f t="shared" si="3"/>
        <v>6401Basswood-6</v>
      </c>
      <c r="B198" t="s">
        <v>70</v>
      </c>
      <c r="C198">
        <v>6</v>
      </c>
      <c r="D198" t="s">
        <v>40</v>
      </c>
      <c r="E198" s="2">
        <v>-60</v>
      </c>
      <c r="F198" s="2">
        <v>-382.22</v>
      </c>
      <c r="G198" s="2">
        <v>-45</v>
      </c>
      <c r="H198" s="2">
        <v>-40</v>
      </c>
      <c r="I198" s="2">
        <v>-6262.82</v>
      </c>
      <c r="J198" s="2">
        <v>-1162.53</v>
      </c>
      <c r="K198" s="2">
        <v>-550</v>
      </c>
      <c r="L198" s="2">
        <v>-365</v>
      </c>
      <c r="M198" s="2">
        <v>-223.7</v>
      </c>
      <c r="N198" s="2">
        <v>0</v>
      </c>
      <c r="O198" s="2">
        <v>-45</v>
      </c>
      <c r="P198" s="2">
        <v>-48.56</v>
      </c>
      <c r="Q198" s="2">
        <v>-410</v>
      </c>
      <c r="R198" s="2">
        <v>-6235</v>
      </c>
      <c r="S198" s="2">
        <v>-360</v>
      </c>
      <c r="T198" s="2">
        <v>-525</v>
      </c>
      <c r="U198" s="2">
        <v>-120</v>
      </c>
      <c r="V198" s="2">
        <v>-1310</v>
      </c>
      <c r="W198" s="2">
        <v>-180</v>
      </c>
      <c r="X198" s="2">
        <v>-160</v>
      </c>
      <c r="Y198" s="2">
        <v>-120</v>
      </c>
      <c r="Z198" s="2">
        <v>0</v>
      </c>
      <c r="AA198" s="2">
        <v>0</v>
      </c>
      <c r="AB198" s="2">
        <v>-2040</v>
      </c>
      <c r="AC198" s="2">
        <v>0</v>
      </c>
      <c r="AD198" s="2">
        <v>0</v>
      </c>
      <c r="AE198" s="2">
        <v>-3981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</row>
    <row r="199" spans="1:36" x14ac:dyDescent="0.2">
      <c r="A199" t="str">
        <f t="shared" si="3"/>
        <v>6401Basswood-7</v>
      </c>
      <c r="B199" t="s">
        <v>70</v>
      </c>
      <c r="C199">
        <v>7</v>
      </c>
      <c r="D199" t="s">
        <v>41</v>
      </c>
      <c r="E199" s="2">
        <v>0</v>
      </c>
      <c r="F199" s="2">
        <v>0</v>
      </c>
      <c r="G199" s="2">
        <v>-3795</v>
      </c>
      <c r="H199" s="2">
        <v>0</v>
      </c>
      <c r="I199" s="2">
        <v>-2425</v>
      </c>
      <c r="J199" s="2">
        <v>0</v>
      </c>
      <c r="K199" s="2">
        <v>0</v>
      </c>
      <c r="L199" s="2">
        <v>0</v>
      </c>
      <c r="M199" s="2">
        <v>-3000</v>
      </c>
      <c r="N199" s="2">
        <v>0</v>
      </c>
      <c r="O199" s="2">
        <v>0</v>
      </c>
      <c r="P199" s="2">
        <v>-4853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-726.51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</row>
    <row r="200" spans="1:36" x14ac:dyDescent="0.2">
      <c r="A200" t="str">
        <f t="shared" si="3"/>
        <v>6401Basswood-8</v>
      </c>
      <c r="B200" t="s">
        <v>70</v>
      </c>
      <c r="C200">
        <v>8</v>
      </c>
      <c r="D200" t="s">
        <v>57</v>
      </c>
      <c r="E200" s="2">
        <v>0</v>
      </c>
      <c r="F200" s="2">
        <v>-1085.26</v>
      </c>
      <c r="G200" s="2">
        <v>0</v>
      </c>
      <c r="H200" s="2">
        <v>0</v>
      </c>
      <c r="I200" s="2">
        <v>-3147.76</v>
      </c>
      <c r="J200" s="2">
        <v>-80.64</v>
      </c>
      <c r="K200" s="2">
        <v>0</v>
      </c>
      <c r="L200" s="2">
        <v>0</v>
      </c>
      <c r="M200" s="2">
        <v>0</v>
      </c>
      <c r="N200" s="2">
        <v>0</v>
      </c>
      <c r="O200" s="2">
        <v>-387.76</v>
      </c>
      <c r="P200" s="2">
        <v>-551.84</v>
      </c>
      <c r="Q200" s="2">
        <v>-952.47</v>
      </c>
      <c r="R200" s="2">
        <v>-1086.02</v>
      </c>
      <c r="S200" s="2">
        <v>-942.78</v>
      </c>
      <c r="T200" s="2">
        <v>-654.89</v>
      </c>
      <c r="U200" s="2">
        <v>-546.35</v>
      </c>
      <c r="V200" s="2">
        <v>-475.65</v>
      </c>
      <c r="W200" s="2">
        <v>-769.64</v>
      </c>
      <c r="X200" s="2">
        <v>-520.32999999999993</v>
      </c>
      <c r="Y200" s="2">
        <v>-522.36</v>
      </c>
      <c r="Z200" s="2">
        <v>-536.72</v>
      </c>
      <c r="AA200" s="2">
        <v>-397.94</v>
      </c>
      <c r="AB200" s="2">
        <v>-336.65</v>
      </c>
      <c r="AC200" s="2">
        <v>-229.08</v>
      </c>
      <c r="AD200" s="2">
        <v>-289.32</v>
      </c>
      <c r="AE200" s="2">
        <v>-81.81</v>
      </c>
      <c r="AF200" s="2">
        <v>-20.46</v>
      </c>
      <c r="AG200" s="2">
        <v>-67.55</v>
      </c>
      <c r="AH200" s="2">
        <v>-271.18</v>
      </c>
      <c r="AI200" s="2">
        <v>0</v>
      </c>
      <c r="AJ200" s="2">
        <v>0</v>
      </c>
    </row>
    <row r="201" spans="1:36" x14ac:dyDescent="0.2">
      <c r="A201" t="str">
        <f t="shared" si="3"/>
        <v>6401Basswood-9</v>
      </c>
      <c r="B201" t="s">
        <v>70</v>
      </c>
      <c r="C201">
        <v>9</v>
      </c>
      <c r="D201" t="s">
        <v>66</v>
      </c>
      <c r="E201" s="2">
        <v>0</v>
      </c>
      <c r="F201" s="2">
        <v>-150</v>
      </c>
      <c r="G201" s="2">
        <v>-160</v>
      </c>
      <c r="H201" s="2">
        <v>0</v>
      </c>
      <c r="I201" s="2">
        <v>-160</v>
      </c>
      <c r="J201" s="2">
        <v>-240</v>
      </c>
      <c r="K201" s="2">
        <v>-240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-380</v>
      </c>
      <c r="T201" s="2">
        <v>0</v>
      </c>
      <c r="U201" s="2">
        <v>0</v>
      </c>
      <c r="V201" s="2">
        <v>0</v>
      </c>
      <c r="W201" s="2">
        <v>-80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-200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</row>
    <row r="202" spans="1:36" x14ac:dyDescent="0.2">
      <c r="A202" t="str">
        <f t="shared" si="3"/>
        <v>6401Basswood-10</v>
      </c>
      <c r="B202" t="s">
        <v>70</v>
      </c>
      <c r="C202">
        <v>10</v>
      </c>
      <c r="D202" t="s">
        <v>42</v>
      </c>
      <c r="E202" s="2">
        <v>0</v>
      </c>
      <c r="F202" s="2">
        <v>-50</v>
      </c>
      <c r="G202" s="2">
        <v>0</v>
      </c>
      <c r="H202" s="2">
        <v>0</v>
      </c>
      <c r="I202" s="2">
        <v>-55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-1107.8900000000001</v>
      </c>
      <c r="P202" s="2">
        <v>-458.3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-90.48</v>
      </c>
      <c r="AD202" s="2">
        <v>-2.76</v>
      </c>
      <c r="AE202" s="2">
        <v>-57.81</v>
      </c>
      <c r="AF202" s="2">
        <v>-46.18</v>
      </c>
      <c r="AG202" s="2">
        <v>0</v>
      </c>
      <c r="AH202" s="2">
        <v>0</v>
      </c>
      <c r="AI202" s="2">
        <v>0</v>
      </c>
      <c r="AJ202" s="2">
        <v>0</v>
      </c>
    </row>
    <row r="203" spans="1:36" x14ac:dyDescent="0.2">
      <c r="A203" t="str">
        <f t="shared" si="3"/>
        <v>6401Basswood-11</v>
      </c>
      <c r="B203" t="s">
        <v>70</v>
      </c>
      <c r="C203">
        <v>11</v>
      </c>
      <c r="D203" t="s">
        <v>67</v>
      </c>
      <c r="E203" s="2">
        <v>0</v>
      </c>
      <c r="F203" s="2">
        <v>0</v>
      </c>
      <c r="G203" s="2">
        <v>0</v>
      </c>
      <c r="H203" s="2">
        <v>0</v>
      </c>
      <c r="I203" s="2">
        <v>-92.27000000000001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</row>
    <row r="204" spans="1:36" x14ac:dyDescent="0.2">
      <c r="A204" t="str">
        <f t="shared" si="3"/>
        <v>6401Basswood-14</v>
      </c>
      <c r="B204" t="s">
        <v>70</v>
      </c>
      <c r="C204">
        <v>14</v>
      </c>
      <c r="D204" t="s">
        <v>43</v>
      </c>
      <c r="E204" s="2">
        <v>-60</v>
      </c>
      <c r="F204" s="2">
        <v>-1986.48</v>
      </c>
      <c r="G204" s="2">
        <v>-4000</v>
      </c>
      <c r="H204" s="2">
        <v>-40</v>
      </c>
      <c r="I204" s="2">
        <v>-12906.93</v>
      </c>
      <c r="J204" s="2">
        <v>-1705.67</v>
      </c>
      <c r="K204" s="2">
        <v>-790</v>
      </c>
      <c r="L204" s="2">
        <v>-365</v>
      </c>
      <c r="M204" s="2">
        <v>-3223.7</v>
      </c>
      <c r="N204" s="2">
        <v>0</v>
      </c>
      <c r="O204" s="2">
        <v>-2430.65</v>
      </c>
      <c r="P204" s="2">
        <v>-14764.05</v>
      </c>
      <c r="Q204" s="2">
        <v>-1362.47</v>
      </c>
      <c r="R204" s="2">
        <v>-7321.02</v>
      </c>
      <c r="S204" s="2">
        <v>-1973.36</v>
      </c>
      <c r="T204" s="2">
        <v>-1470.47</v>
      </c>
      <c r="U204" s="2">
        <v>-956.93000000000006</v>
      </c>
      <c r="V204" s="2">
        <v>-2076.23</v>
      </c>
      <c r="W204" s="2">
        <v>-2432.7199999999998</v>
      </c>
      <c r="X204" s="2">
        <v>-970.90999999999985</v>
      </c>
      <c r="Y204" s="2">
        <v>-932.94</v>
      </c>
      <c r="Z204" s="2">
        <v>-827.3</v>
      </c>
      <c r="AA204" s="2">
        <v>-688.52</v>
      </c>
      <c r="AB204" s="2">
        <v>-2667.23</v>
      </c>
      <c r="AC204" s="2">
        <v>-12516.67</v>
      </c>
      <c r="AD204" s="2">
        <v>-1309.21</v>
      </c>
      <c r="AE204" s="2">
        <v>-4120.62</v>
      </c>
      <c r="AF204" s="2">
        <v>-66.64</v>
      </c>
      <c r="AG204" s="2">
        <v>-67.55</v>
      </c>
      <c r="AH204" s="2">
        <v>-271.18</v>
      </c>
      <c r="AI204" s="2">
        <v>0</v>
      </c>
      <c r="AJ204" s="2">
        <v>0</v>
      </c>
    </row>
    <row r="205" spans="1:36" x14ac:dyDescent="0.2">
      <c r="A205" t="str">
        <f t="shared" si="3"/>
        <v>6401Basswood-15</v>
      </c>
      <c r="B205" t="s">
        <v>70</v>
      </c>
      <c r="C205">
        <v>15</v>
      </c>
      <c r="D205" t="s">
        <v>44</v>
      </c>
      <c r="E205" s="2">
        <v>6029.96</v>
      </c>
      <c r="F205" s="2">
        <v>7238.74</v>
      </c>
      <c r="G205" s="2">
        <v>8964.2000000000007</v>
      </c>
      <c r="H205" s="2">
        <v>3161.52</v>
      </c>
      <c r="I205" s="2">
        <v>-5539.5700000000006</v>
      </c>
      <c r="J205" s="2">
        <v>5298.27</v>
      </c>
      <c r="K205" s="2">
        <v>2410</v>
      </c>
      <c r="L205" s="2">
        <v>6294.3499999999995</v>
      </c>
      <c r="M205" s="2">
        <v>-253.25999999999979</v>
      </c>
      <c r="N205" s="2">
        <v>4489.1900000000014</v>
      </c>
      <c r="O205" s="2">
        <v>1433.35</v>
      </c>
      <c r="P205" s="2">
        <v>-10536.07</v>
      </c>
      <c r="Q205" s="2">
        <v>7361.21</v>
      </c>
      <c r="R205" s="2">
        <v>-2864.77</v>
      </c>
      <c r="S205" s="2">
        <v>6283.31</v>
      </c>
      <c r="T205" s="2">
        <v>4378.2299999999996</v>
      </c>
      <c r="U205" s="2">
        <v>8370.39</v>
      </c>
      <c r="V205" s="2">
        <v>6110.77</v>
      </c>
      <c r="W205" s="2">
        <v>-2432.7199999999998</v>
      </c>
      <c r="X205" s="2">
        <v>7209.25</v>
      </c>
      <c r="Y205" s="2">
        <v>4997.32</v>
      </c>
      <c r="Z205" s="2">
        <v>4129.92</v>
      </c>
      <c r="AA205" s="2">
        <v>7557.98</v>
      </c>
      <c r="AB205" s="2">
        <v>-4985.41</v>
      </c>
      <c r="AC205" s="2">
        <v>-7407.15</v>
      </c>
      <c r="AD205" s="2">
        <v>445.54</v>
      </c>
      <c r="AE205" s="2">
        <v>-3645.62</v>
      </c>
      <c r="AF205" s="2">
        <v>6123.88</v>
      </c>
      <c r="AG205" s="2">
        <v>1382.91</v>
      </c>
      <c r="AH205" s="2">
        <v>2869.38</v>
      </c>
      <c r="AI205" s="2">
        <v>2655</v>
      </c>
      <c r="AJ205" s="2">
        <v>0</v>
      </c>
    </row>
    <row r="206" spans="1:36" x14ac:dyDescent="0.2">
      <c r="A206" t="str">
        <f t="shared" si="3"/>
        <v>6401Basswood-16</v>
      </c>
      <c r="B206" t="s">
        <v>70</v>
      </c>
      <c r="C206">
        <v>16</v>
      </c>
      <c r="D206" t="s">
        <v>45</v>
      </c>
      <c r="E206" s="2">
        <v>-1383.06</v>
      </c>
      <c r="F206" s="2">
        <v>-1383.06</v>
      </c>
      <c r="G206" s="2">
        <v>-1383.06</v>
      </c>
      <c r="H206" s="2">
        <v>-1383.06</v>
      </c>
      <c r="I206" s="2">
        <v>-1383.06</v>
      </c>
      <c r="J206" s="2">
        <v>-1383.06</v>
      </c>
      <c r="K206" s="2">
        <v>-1383.06</v>
      </c>
      <c r="L206" s="2">
        <v>-1383.06</v>
      </c>
      <c r="M206" s="2">
        <v>-1383.06</v>
      </c>
      <c r="N206" s="2">
        <v>-1383.06</v>
      </c>
      <c r="O206" s="2">
        <v>-1383.06</v>
      </c>
      <c r="P206" s="2">
        <v>-1383.06</v>
      </c>
      <c r="Q206" s="2">
        <v>-1383.06</v>
      </c>
      <c r="R206" s="2">
        <v>-1383.06</v>
      </c>
      <c r="S206" s="2">
        <v>-1383.06</v>
      </c>
      <c r="T206" s="2">
        <v>-1383.06</v>
      </c>
      <c r="U206" s="2">
        <v>-1383.06</v>
      </c>
      <c r="V206" s="2">
        <v>-1383.06</v>
      </c>
      <c r="W206" s="2">
        <v>-1383.06</v>
      </c>
      <c r="X206" s="2">
        <v>-1383.06</v>
      </c>
      <c r="Y206" s="2">
        <v>-1383.06</v>
      </c>
      <c r="Z206" s="2">
        <v>-1383.06</v>
      </c>
      <c r="AA206" s="2">
        <v>-1383.06</v>
      </c>
      <c r="AB206" s="2">
        <v>-1383.06</v>
      </c>
      <c r="AC206" s="2">
        <v>-1383.06</v>
      </c>
      <c r="AD206" s="2">
        <v>-1383.06</v>
      </c>
      <c r="AE206" s="2">
        <v>-1383.06</v>
      </c>
      <c r="AF206" s="2">
        <v>-1383.06</v>
      </c>
      <c r="AG206" s="2">
        <v>-1383.06</v>
      </c>
      <c r="AH206" s="2">
        <v>-1383.06</v>
      </c>
      <c r="AI206" s="2">
        <v>-1383.06</v>
      </c>
      <c r="AJ206" s="2">
        <v>0</v>
      </c>
    </row>
    <row r="207" spans="1:36" x14ac:dyDescent="0.2">
      <c r="A207" t="str">
        <f t="shared" si="3"/>
        <v>6401Basswood-17</v>
      </c>
      <c r="B207" t="s">
        <v>70</v>
      </c>
      <c r="C207">
        <v>17</v>
      </c>
      <c r="D207" t="s">
        <v>50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-7200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</row>
    <row r="208" spans="1:36" x14ac:dyDescent="0.2">
      <c r="A208" t="str">
        <f t="shared" si="3"/>
        <v>6401Basswood-18</v>
      </c>
      <c r="B208" t="s">
        <v>70</v>
      </c>
      <c r="C208">
        <v>18</v>
      </c>
      <c r="D208" t="s">
        <v>51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-5000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</row>
    <row r="209" spans="1:36" x14ac:dyDescent="0.2">
      <c r="A209" t="str">
        <f t="shared" si="3"/>
        <v>6401Basswood-19</v>
      </c>
      <c r="B209" t="s">
        <v>70</v>
      </c>
      <c r="C209">
        <v>19</v>
      </c>
      <c r="D209" t="s">
        <v>46</v>
      </c>
      <c r="E209" s="2">
        <v>2000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-10000</v>
      </c>
      <c r="Q209" s="2">
        <v>0</v>
      </c>
      <c r="R209" s="2">
        <v>10000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-25000</v>
      </c>
      <c r="AC209" s="2">
        <v>12000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</row>
    <row r="210" spans="1:36" x14ac:dyDescent="0.2">
      <c r="A210" t="str">
        <f t="shared" si="3"/>
        <v>6401Basswood-20</v>
      </c>
      <c r="B210" t="s">
        <v>70</v>
      </c>
      <c r="C210">
        <v>20</v>
      </c>
      <c r="D210" t="s">
        <v>47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2500</v>
      </c>
      <c r="K210" s="2">
        <v>-2500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-1935</v>
      </c>
      <c r="R210" s="2">
        <v>0</v>
      </c>
      <c r="S210" s="2">
        <v>0</v>
      </c>
      <c r="T210" s="2">
        <v>0</v>
      </c>
      <c r="U210" s="2">
        <v>0</v>
      </c>
      <c r="V210" s="2">
        <v>-1500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</row>
    <row r="211" spans="1:36" x14ac:dyDescent="0.2">
      <c r="A211" t="str">
        <f t="shared" si="3"/>
        <v>6401Basswood-21</v>
      </c>
      <c r="B211" t="s">
        <v>70</v>
      </c>
      <c r="C211">
        <v>21</v>
      </c>
      <c r="D211" t="s">
        <v>48</v>
      </c>
      <c r="E211" s="2">
        <v>6749.95</v>
      </c>
      <c r="F211" s="2">
        <v>12605.63</v>
      </c>
      <c r="G211" s="2">
        <v>20186.77</v>
      </c>
      <c r="H211" s="2">
        <v>21965.23</v>
      </c>
      <c r="I211" s="2">
        <v>15042.6</v>
      </c>
      <c r="J211" s="2">
        <v>21457.81</v>
      </c>
      <c r="K211" s="2">
        <v>19984.75</v>
      </c>
      <c r="L211" s="2">
        <v>24896.04</v>
      </c>
      <c r="M211" s="2">
        <v>23259.72</v>
      </c>
      <c r="N211" s="2">
        <v>26365.85</v>
      </c>
      <c r="O211" s="2">
        <v>26416.14</v>
      </c>
      <c r="P211" s="2">
        <v>4497.01</v>
      </c>
      <c r="Q211" s="2">
        <v>8540.16</v>
      </c>
      <c r="R211" s="2">
        <v>7092.33</v>
      </c>
      <c r="S211" s="2">
        <v>11992.58</v>
      </c>
      <c r="T211" s="2">
        <v>14987.75</v>
      </c>
      <c r="U211" s="2">
        <v>21975.08</v>
      </c>
      <c r="V211" s="2">
        <v>25202.79</v>
      </c>
      <c r="W211" s="2">
        <v>21387.01</v>
      </c>
      <c r="X211" s="2">
        <v>27213.200000000001</v>
      </c>
      <c r="Y211" s="2">
        <v>30827.46</v>
      </c>
      <c r="Z211" s="2">
        <v>33574.32</v>
      </c>
      <c r="AA211" s="2">
        <v>39749.24</v>
      </c>
      <c r="AB211" s="2">
        <v>3380.77</v>
      </c>
      <c r="AC211" s="2">
        <v>6590.56</v>
      </c>
      <c r="AD211" s="2">
        <v>5653.04</v>
      </c>
      <c r="AE211" s="2">
        <v>624.36</v>
      </c>
      <c r="AF211" s="2">
        <v>5365.18</v>
      </c>
      <c r="AG211" s="2">
        <v>5365.03</v>
      </c>
      <c r="AH211" s="2">
        <v>6851.35</v>
      </c>
      <c r="AI211" s="2">
        <v>8123.29</v>
      </c>
      <c r="AJ211" s="2">
        <v>0</v>
      </c>
    </row>
    <row r="212" spans="1:36" x14ac:dyDescent="0.2">
      <c r="A212" t="str">
        <f t="shared" si="3"/>
        <v>711Parks-1</v>
      </c>
      <c r="B212" t="s">
        <v>71</v>
      </c>
      <c r="C212">
        <v>1</v>
      </c>
      <c r="D212" t="s">
        <v>36</v>
      </c>
      <c r="E212" s="2">
        <v>0</v>
      </c>
      <c r="F212" s="2">
        <v>0</v>
      </c>
      <c r="G212" s="2">
        <v>0</v>
      </c>
      <c r="H212" s="2">
        <v>0</v>
      </c>
      <c r="I212" s="2">
        <v>1795</v>
      </c>
      <c r="J212" s="2">
        <v>3940</v>
      </c>
      <c r="K212" s="2">
        <v>0</v>
      </c>
      <c r="L212" s="2">
        <v>3900</v>
      </c>
      <c r="M212" s="2">
        <v>0</v>
      </c>
      <c r="N212" s="2">
        <v>0</v>
      </c>
      <c r="O212" s="2">
        <v>3800</v>
      </c>
      <c r="P212" s="2">
        <v>1496.16</v>
      </c>
      <c r="Q212" s="2">
        <v>0</v>
      </c>
      <c r="R212" s="2">
        <v>4157.6000000000004</v>
      </c>
      <c r="S212" s="2">
        <v>1790</v>
      </c>
      <c r="T212" s="2">
        <v>0</v>
      </c>
      <c r="U212" s="2">
        <v>1855.17</v>
      </c>
      <c r="V212" s="2">
        <v>2310</v>
      </c>
      <c r="W212" s="2">
        <v>0</v>
      </c>
      <c r="X212" s="2">
        <v>4118.3500000000004</v>
      </c>
      <c r="Y212" s="2">
        <v>2100</v>
      </c>
      <c r="Z212" s="2">
        <v>1950</v>
      </c>
      <c r="AA212" s="2">
        <v>2190</v>
      </c>
      <c r="AB212" s="2">
        <v>2010</v>
      </c>
      <c r="AC212" s="2">
        <v>84</v>
      </c>
      <c r="AD212" s="2">
        <v>155</v>
      </c>
      <c r="AE212" s="2">
        <v>0</v>
      </c>
      <c r="AF212" s="2">
        <v>2125</v>
      </c>
      <c r="AG212" s="2">
        <v>0</v>
      </c>
      <c r="AH212" s="2">
        <v>0</v>
      </c>
      <c r="AI212" s="2">
        <v>0</v>
      </c>
      <c r="AJ212" s="2">
        <v>0</v>
      </c>
    </row>
    <row r="213" spans="1:36" x14ac:dyDescent="0.2">
      <c r="A213" t="str">
        <f t="shared" si="3"/>
        <v>711Parks-3</v>
      </c>
      <c r="B213" t="s">
        <v>71</v>
      </c>
      <c r="C213">
        <v>3</v>
      </c>
      <c r="D213" t="s">
        <v>37</v>
      </c>
      <c r="E213" s="2">
        <v>0</v>
      </c>
      <c r="F213" s="2">
        <v>0</v>
      </c>
      <c r="G213" s="2">
        <v>0</v>
      </c>
      <c r="H213" s="2">
        <v>0</v>
      </c>
      <c r="I213" s="2">
        <v>1795</v>
      </c>
      <c r="J213" s="2">
        <v>3940</v>
      </c>
      <c r="K213" s="2">
        <v>0</v>
      </c>
      <c r="L213" s="2">
        <v>3900</v>
      </c>
      <c r="M213" s="2">
        <v>0</v>
      </c>
      <c r="N213" s="2">
        <v>0</v>
      </c>
      <c r="O213" s="2">
        <v>3800</v>
      </c>
      <c r="P213" s="2">
        <v>1496.16</v>
      </c>
      <c r="Q213" s="2">
        <v>0</v>
      </c>
      <c r="R213" s="2">
        <v>4157.6000000000004</v>
      </c>
      <c r="S213" s="2">
        <v>1790</v>
      </c>
      <c r="T213" s="2">
        <v>0</v>
      </c>
      <c r="U213" s="2">
        <v>1855.17</v>
      </c>
      <c r="V213" s="2">
        <v>2310</v>
      </c>
      <c r="W213" s="2">
        <v>0</v>
      </c>
      <c r="X213" s="2">
        <v>4118.3500000000004</v>
      </c>
      <c r="Y213" s="2">
        <v>2100</v>
      </c>
      <c r="Z213" s="2">
        <v>1950</v>
      </c>
      <c r="AA213" s="2">
        <v>2190</v>
      </c>
      <c r="AB213" s="2">
        <v>2010</v>
      </c>
      <c r="AC213" s="2">
        <v>84</v>
      </c>
      <c r="AD213" s="2">
        <v>155</v>
      </c>
      <c r="AE213" s="2">
        <v>0</v>
      </c>
      <c r="AF213" s="2">
        <v>2125</v>
      </c>
      <c r="AG213" s="2">
        <v>0</v>
      </c>
      <c r="AH213" s="2">
        <v>0</v>
      </c>
      <c r="AI213" s="2">
        <v>0</v>
      </c>
      <c r="AJ213" s="2">
        <v>0</v>
      </c>
    </row>
    <row r="214" spans="1:36" x14ac:dyDescent="0.2">
      <c r="A214" t="str">
        <f t="shared" si="3"/>
        <v>711Parks-5</v>
      </c>
      <c r="B214" t="s">
        <v>71</v>
      </c>
      <c r="C214">
        <v>5</v>
      </c>
      <c r="D214" t="s">
        <v>39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-6780.57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-5988.16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2">
      <c r="A215" t="str">
        <f t="shared" si="3"/>
        <v>711Parks-6</v>
      </c>
      <c r="B215" t="s">
        <v>71</v>
      </c>
      <c r="C215">
        <v>6</v>
      </c>
      <c r="D215" t="s">
        <v>40</v>
      </c>
      <c r="E215" s="2">
        <v>0</v>
      </c>
      <c r="F215" s="2">
        <v>0</v>
      </c>
      <c r="G215" s="2">
        <v>0</v>
      </c>
      <c r="H215" s="2">
        <v>0</v>
      </c>
      <c r="I215" s="2">
        <v>1787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-206.45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</row>
    <row r="216" spans="1:36" x14ac:dyDescent="0.2">
      <c r="A216" t="str">
        <f t="shared" si="3"/>
        <v>711Parks-7</v>
      </c>
      <c r="B216" t="s">
        <v>71</v>
      </c>
      <c r="C216">
        <v>7</v>
      </c>
      <c r="D216" t="s">
        <v>41</v>
      </c>
      <c r="E216" s="2">
        <v>-75</v>
      </c>
      <c r="F216" s="2">
        <v>-75</v>
      </c>
      <c r="G216" s="2">
        <v>-75</v>
      </c>
      <c r="H216" s="2">
        <v>-75</v>
      </c>
      <c r="I216" s="2">
        <v>-75</v>
      </c>
      <c r="J216" s="2">
        <v>-75</v>
      </c>
      <c r="K216" s="2">
        <v>-75</v>
      </c>
      <c r="L216" s="2">
        <v>-75</v>
      </c>
      <c r="M216" s="2">
        <v>-75</v>
      </c>
      <c r="N216" s="2">
        <v>-75</v>
      </c>
      <c r="O216" s="2">
        <v>-75</v>
      </c>
      <c r="P216" s="2">
        <v>-75</v>
      </c>
      <c r="Q216" s="2">
        <v>-75</v>
      </c>
      <c r="R216" s="2">
        <v>-75</v>
      </c>
      <c r="S216" s="2">
        <v>-75</v>
      </c>
      <c r="T216" s="2">
        <v>-75</v>
      </c>
      <c r="U216" s="2">
        <v>-75</v>
      </c>
      <c r="V216" s="2">
        <v>-75</v>
      </c>
      <c r="W216" s="2">
        <v>-75</v>
      </c>
      <c r="X216" s="2">
        <v>-75</v>
      </c>
      <c r="Y216" s="2">
        <v>-75</v>
      </c>
      <c r="Z216" s="2">
        <v>-75</v>
      </c>
      <c r="AA216" s="2">
        <v>-75</v>
      </c>
      <c r="AB216" s="2">
        <v>-75</v>
      </c>
      <c r="AC216" s="2">
        <v>-75</v>
      </c>
      <c r="AD216" s="2">
        <v>-75</v>
      </c>
      <c r="AE216" s="2">
        <v>-75</v>
      </c>
      <c r="AF216" s="2">
        <v>-75</v>
      </c>
      <c r="AG216" s="2">
        <v>-75</v>
      </c>
      <c r="AH216" s="2">
        <v>-75</v>
      </c>
      <c r="AI216" s="2">
        <v>-75</v>
      </c>
      <c r="AJ216" s="2">
        <v>0</v>
      </c>
    </row>
    <row r="217" spans="1:36" x14ac:dyDescent="0.2">
      <c r="A217" t="str">
        <f t="shared" si="3"/>
        <v>711Parks-8</v>
      </c>
      <c r="B217" t="s">
        <v>71</v>
      </c>
      <c r="C217">
        <v>8</v>
      </c>
      <c r="D217" t="s">
        <v>57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-2.77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</row>
    <row r="218" spans="1:36" x14ac:dyDescent="0.2">
      <c r="A218" t="str">
        <f t="shared" si="3"/>
        <v>711Parks-10</v>
      </c>
      <c r="B218" t="s">
        <v>71</v>
      </c>
      <c r="C218">
        <v>10</v>
      </c>
      <c r="D218" t="s">
        <v>42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-173.33</v>
      </c>
      <c r="N218" s="2">
        <v>-1155</v>
      </c>
      <c r="O218" s="2">
        <v>0</v>
      </c>
      <c r="P218" s="2">
        <v>0</v>
      </c>
      <c r="Q218" s="2">
        <v>0</v>
      </c>
      <c r="R218" s="2">
        <v>3.8163916471489762E-17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-35</v>
      </c>
      <c r="AI218" s="2">
        <v>0</v>
      </c>
      <c r="AJ218" s="2">
        <v>0</v>
      </c>
    </row>
    <row r="219" spans="1:36" x14ac:dyDescent="0.2">
      <c r="A219" t="str">
        <f t="shared" si="3"/>
        <v>711Parks-14</v>
      </c>
      <c r="B219" t="s">
        <v>71</v>
      </c>
      <c r="C219">
        <v>14</v>
      </c>
      <c r="D219" t="s">
        <v>43</v>
      </c>
      <c r="E219" s="2">
        <v>-75</v>
      </c>
      <c r="F219" s="2">
        <v>-75</v>
      </c>
      <c r="G219" s="2">
        <v>-75</v>
      </c>
      <c r="H219" s="2">
        <v>-75</v>
      </c>
      <c r="I219" s="2">
        <v>1712</v>
      </c>
      <c r="J219" s="2">
        <v>-75</v>
      </c>
      <c r="K219" s="2">
        <v>-75</v>
      </c>
      <c r="L219" s="2">
        <v>-75</v>
      </c>
      <c r="M219" s="2">
        <v>-248.33</v>
      </c>
      <c r="N219" s="2">
        <v>-1230</v>
      </c>
      <c r="O219" s="2">
        <v>-75</v>
      </c>
      <c r="P219" s="2">
        <v>-6855.57</v>
      </c>
      <c r="Q219" s="2">
        <v>-75</v>
      </c>
      <c r="R219" s="2">
        <v>-75</v>
      </c>
      <c r="S219" s="2">
        <v>-75</v>
      </c>
      <c r="T219" s="2">
        <v>-75</v>
      </c>
      <c r="U219" s="2">
        <v>-77.77</v>
      </c>
      <c r="V219" s="2">
        <v>-75</v>
      </c>
      <c r="W219" s="2">
        <v>-75</v>
      </c>
      <c r="X219" s="2">
        <v>-281.45</v>
      </c>
      <c r="Y219" s="2">
        <v>-75</v>
      </c>
      <c r="Z219" s="2">
        <v>-75</v>
      </c>
      <c r="AA219" s="2">
        <v>-75</v>
      </c>
      <c r="AB219" s="2">
        <v>-6063.16</v>
      </c>
      <c r="AC219" s="2">
        <v>-75</v>
      </c>
      <c r="AD219" s="2">
        <v>-75</v>
      </c>
      <c r="AE219" s="2">
        <v>-75</v>
      </c>
      <c r="AF219" s="2">
        <v>-75</v>
      </c>
      <c r="AG219" s="2">
        <v>-75</v>
      </c>
      <c r="AH219" s="2">
        <v>-110</v>
      </c>
      <c r="AI219" s="2">
        <v>-75</v>
      </c>
      <c r="AJ219" s="2">
        <v>0</v>
      </c>
    </row>
    <row r="220" spans="1:36" x14ac:dyDescent="0.2">
      <c r="A220" t="str">
        <f t="shared" si="3"/>
        <v>711Parks-15</v>
      </c>
      <c r="B220" t="s">
        <v>71</v>
      </c>
      <c r="C220">
        <v>15</v>
      </c>
      <c r="D220" t="s">
        <v>44</v>
      </c>
      <c r="E220" s="2">
        <v>-75</v>
      </c>
      <c r="F220" s="2">
        <v>-75</v>
      </c>
      <c r="G220" s="2">
        <v>-75</v>
      </c>
      <c r="H220" s="2">
        <v>-75</v>
      </c>
      <c r="I220" s="2">
        <v>3507</v>
      </c>
      <c r="J220" s="2">
        <v>3865</v>
      </c>
      <c r="K220" s="2">
        <v>-75</v>
      </c>
      <c r="L220" s="2">
        <v>3825</v>
      </c>
      <c r="M220" s="2">
        <v>-248.33</v>
      </c>
      <c r="N220" s="2">
        <v>-1230</v>
      </c>
      <c r="O220" s="2">
        <v>3725</v>
      </c>
      <c r="P220" s="2">
        <v>-5359.41</v>
      </c>
      <c r="Q220" s="2">
        <v>-75</v>
      </c>
      <c r="R220" s="2">
        <v>4082.6</v>
      </c>
      <c r="S220" s="2">
        <v>1715</v>
      </c>
      <c r="T220" s="2">
        <v>-75</v>
      </c>
      <c r="U220" s="2">
        <v>1777.4</v>
      </c>
      <c r="V220" s="2">
        <v>2235</v>
      </c>
      <c r="W220" s="2">
        <v>-75</v>
      </c>
      <c r="X220" s="2">
        <v>3836.900000000001</v>
      </c>
      <c r="Y220" s="2">
        <v>2025</v>
      </c>
      <c r="Z220" s="2">
        <v>1875</v>
      </c>
      <c r="AA220" s="2">
        <v>2115</v>
      </c>
      <c r="AB220" s="2">
        <v>-4053.16</v>
      </c>
      <c r="AC220" s="2">
        <v>9</v>
      </c>
      <c r="AD220" s="2">
        <v>80</v>
      </c>
      <c r="AE220" s="2">
        <v>-75</v>
      </c>
      <c r="AF220" s="2">
        <v>2050</v>
      </c>
      <c r="AG220" s="2">
        <v>-75</v>
      </c>
      <c r="AH220" s="2">
        <v>-110</v>
      </c>
      <c r="AI220" s="2">
        <v>-75</v>
      </c>
      <c r="AJ220" s="2">
        <v>0</v>
      </c>
    </row>
    <row r="221" spans="1:36" x14ac:dyDescent="0.2">
      <c r="A221" t="str">
        <f t="shared" si="3"/>
        <v>711Parks-16</v>
      </c>
      <c r="B221" t="s">
        <v>71</v>
      </c>
      <c r="C221">
        <v>16</v>
      </c>
      <c r="D221" t="s">
        <v>45</v>
      </c>
      <c r="E221" s="2">
        <v>-733.95</v>
      </c>
      <c r="F221" s="2">
        <v>-733.95</v>
      </c>
      <c r="G221" s="2">
        <v>-733.95</v>
      </c>
      <c r="H221" s="2">
        <v>-733.95</v>
      </c>
      <c r="I221" s="2">
        <v>-733.95</v>
      </c>
      <c r="J221" s="2">
        <v>-733.95</v>
      </c>
      <c r="K221" s="2">
        <v>-1467.9</v>
      </c>
      <c r="L221" s="2">
        <v>-733.95</v>
      </c>
      <c r="M221" s="2">
        <v>0</v>
      </c>
      <c r="N221" s="2">
        <v>-733.95</v>
      </c>
      <c r="O221" s="2">
        <v>-733.95</v>
      </c>
      <c r="P221" s="2">
        <v>-733.95</v>
      </c>
      <c r="Q221" s="2">
        <v>-733.95</v>
      </c>
      <c r="R221" s="2">
        <v>-768.95</v>
      </c>
      <c r="S221" s="2">
        <v>-733.95</v>
      </c>
      <c r="T221" s="2">
        <v>-733.95</v>
      </c>
      <c r="U221" s="2">
        <v>-733.95</v>
      </c>
      <c r="V221" s="2">
        <v>-733.95</v>
      </c>
      <c r="W221" s="2">
        <v>-733.95</v>
      </c>
      <c r="X221" s="2">
        <v>-733.95</v>
      </c>
      <c r="Y221" s="2">
        <v>-733.95</v>
      </c>
      <c r="Z221" s="2">
        <v>-733.95</v>
      </c>
      <c r="AA221" s="2">
        <v>-733.95</v>
      </c>
      <c r="AB221" s="2">
        <v>-733.95</v>
      </c>
      <c r="AC221" s="2">
        <v>-733.95</v>
      </c>
      <c r="AD221" s="2">
        <v>-733.95</v>
      </c>
      <c r="AE221" s="2">
        <v>-733.95</v>
      </c>
      <c r="AF221" s="2">
        <v>-733.95</v>
      </c>
      <c r="AG221" s="2">
        <v>-733.95</v>
      </c>
      <c r="AH221" s="2">
        <v>-733.95</v>
      </c>
      <c r="AI221" s="2">
        <v>-733.95</v>
      </c>
      <c r="AJ221" s="2">
        <v>0</v>
      </c>
    </row>
    <row r="222" spans="1:36" x14ac:dyDescent="0.2">
      <c r="A222" t="str">
        <f t="shared" si="3"/>
        <v>711Parks-19</v>
      </c>
      <c r="B222" t="s">
        <v>71</v>
      </c>
      <c r="C222">
        <v>19</v>
      </c>
      <c r="D222" t="s">
        <v>46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-4000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-4500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2500</v>
      </c>
      <c r="AI222" s="2">
        <v>0</v>
      </c>
      <c r="AJ222" s="2">
        <v>0</v>
      </c>
    </row>
    <row r="223" spans="1:36" x14ac:dyDescent="0.2">
      <c r="A223" t="str">
        <f t="shared" si="3"/>
        <v>711Parks-20</v>
      </c>
      <c r="B223" t="s">
        <v>71</v>
      </c>
      <c r="C223">
        <v>20</v>
      </c>
      <c r="D223" t="s">
        <v>47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-720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</row>
    <row r="224" spans="1:36" x14ac:dyDescent="0.2">
      <c r="A224" t="str">
        <f t="shared" si="3"/>
        <v>711Parks-21</v>
      </c>
      <c r="B224" t="s">
        <v>71</v>
      </c>
      <c r="C224">
        <v>21</v>
      </c>
      <c r="D224" t="s">
        <v>48</v>
      </c>
      <c r="E224" s="2">
        <v>5419.46</v>
      </c>
      <c r="F224" s="2">
        <v>4610.51</v>
      </c>
      <c r="G224" s="2">
        <v>3801.56</v>
      </c>
      <c r="H224" s="2">
        <v>2992.61</v>
      </c>
      <c r="I224" s="2">
        <v>5765.66</v>
      </c>
      <c r="J224" s="2">
        <v>8896.7099999999991</v>
      </c>
      <c r="K224" s="2">
        <v>7353.81</v>
      </c>
      <c r="L224" s="2">
        <v>10444.86</v>
      </c>
      <c r="M224" s="2">
        <v>10196.530000000001</v>
      </c>
      <c r="N224" s="2">
        <v>8232.58</v>
      </c>
      <c r="O224" s="2">
        <v>11223.63</v>
      </c>
      <c r="P224" s="2">
        <v>1130.27</v>
      </c>
      <c r="Q224" s="2">
        <v>321.32</v>
      </c>
      <c r="R224" s="2">
        <v>3634.97</v>
      </c>
      <c r="S224" s="2">
        <v>4616.0200000000004</v>
      </c>
      <c r="T224" s="2">
        <v>3807.07</v>
      </c>
      <c r="U224" s="2">
        <v>4850.5200000000004</v>
      </c>
      <c r="V224" s="2">
        <v>6351.57</v>
      </c>
      <c r="W224" s="2">
        <v>5542.62</v>
      </c>
      <c r="X224" s="2">
        <v>7925.57</v>
      </c>
      <c r="Y224" s="2">
        <v>9216.6200000000008</v>
      </c>
      <c r="Z224" s="2">
        <v>10357.67</v>
      </c>
      <c r="AA224" s="2">
        <v>11738.72</v>
      </c>
      <c r="AB224" s="2">
        <v>2451.61</v>
      </c>
      <c r="AC224" s="2">
        <v>1726.66</v>
      </c>
      <c r="AD224" s="2">
        <v>1072.71</v>
      </c>
      <c r="AE224" s="2">
        <v>263.76</v>
      </c>
      <c r="AF224" s="2">
        <v>1579.81</v>
      </c>
      <c r="AG224" s="2">
        <v>770.86</v>
      </c>
      <c r="AH224" s="2">
        <v>2426.91</v>
      </c>
      <c r="AI224" s="2">
        <v>1617.96</v>
      </c>
      <c r="AJ224" s="2">
        <v>0</v>
      </c>
    </row>
    <row r="225" spans="1:36" x14ac:dyDescent="0.2">
      <c r="A225" t="str">
        <f t="shared" si="3"/>
        <v>7417Canoga-1</v>
      </c>
      <c r="B225" t="s">
        <v>72</v>
      </c>
      <c r="C225">
        <v>1</v>
      </c>
      <c r="D225" t="s">
        <v>36</v>
      </c>
      <c r="E225" s="2">
        <v>3311.85</v>
      </c>
      <c r="F225" s="2">
        <v>2752.32</v>
      </c>
      <c r="G225" s="2">
        <v>1843.77</v>
      </c>
      <c r="H225" s="2">
        <v>3072.52</v>
      </c>
      <c r="I225" s="2">
        <v>1023.98</v>
      </c>
      <c r="J225" s="2">
        <v>0</v>
      </c>
      <c r="K225" s="2">
        <v>3093</v>
      </c>
      <c r="L225" s="2">
        <v>2938.31</v>
      </c>
      <c r="M225" s="2">
        <v>3200</v>
      </c>
      <c r="N225" s="2">
        <v>3200</v>
      </c>
      <c r="O225" s="2">
        <v>3200</v>
      </c>
      <c r="P225" s="2">
        <v>6400</v>
      </c>
      <c r="Q225" s="2">
        <v>0</v>
      </c>
      <c r="R225" s="2">
        <v>0</v>
      </c>
      <c r="S225" s="2">
        <v>0</v>
      </c>
      <c r="T225" s="2">
        <v>0</v>
      </c>
      <c r="U225" s="2">
        <v>905.19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</row>
    <row r="226" spans="1:36" x14ac:dyDescent="0.2">
      <c r="A226" t="str">
        <f t="shared" si="3"/>
        <v>7417Canoga-3</v>
      </c>
      <c r="B226" t="s">
        <v>72</v>
      </c>
      <c r="C226">
        <v>3</v>
      </c>
      <c r="D226" t="s">
        <v>37</v>
      </c>
      <c r="E226" s="2">
        <v>3311.85</v>
      </c>
      <c r="F226" s="2">
        <v>2752.32</v>
      </c>
      <c r="G226" s="2">
        <v>1843.77</v>
      </c>
      <c r="H226" s="2">
        <v>3072.52</v>
      </c>
      <c r="I226" s="2">
        <v>1023.98</v>
      </c>
      <c r="J226" s="2">
        <v>0</v>
      </c>
      <c r="K226" s="2">
        <v>3093</v>
      </c>
      <c r="L226" s="2">
        <v>2938.31</v>
      </c>
      <c r="M226" s="2">
        <v>3200</v>
      </c>
      <c r="N226" s="2">
        <v>3200</v>
      </c>
      <c r="O226" s="2">
        <v>3200</v>
      </c>
      <c r="P226" s="2">
        <v>6400</v>
      </c>
      <c r="Q226" s="2">
        <v>0</v>
      </c>
      <c r="R226" s="2">
        <v>0</v>
      </c>
      <c r="S226" s="2">
        <v>0</v>
      </c>
      <c r="T226" s="2">
        <v>0</v>
      </c>
      <c r="U226" s="2">
        <v>905.19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</row>
    <row r="227" spans="1:36" x14ac:dyDescent="0.2">
      <c r="A227" t="str">
        <f t="shared" si="3"/>
        <v>7417Canoga-4</v>
      </c>
      <c r="B227" t="s">
        <v>72</v>
      </c>
      <c r="C227">
        <v>4</v>
      </c>
      <c r="D227" t="s">
        <v>38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-1420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</row>
    <row r="228" spans="1:36" x14ac:dyDescent="0.2">
      <c r="A228" t="str">
        <f t="shared" si="3"/>
        <v>7417Canoga-5</v>
      </c>
      <c r="B228" t="s">
        <v>72</v>
      </c>
      <c r="C228">
        <v>5</v>
      </c>
      <c r="D228" t="s">
        <v>39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-4326.8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</row>
    <row r="229" spans="1:36" x14ac:dyDescent="0.2">
      <c r="A229" t="str">
        <f t="shared" si="3"/>
        <v>7417Canoga-6</v>
      </c>
      <c r="B229" t="s">
        <v>72</v>
      </c>
      <c r="C229">
        <v>6</v>
      </c>
      <c r="D229" t="s">
        <v>40</v>
      </c>
      <c r="E229" s="2">
        <v>-90</v>
      </c>
      <c r="F229" s="2">
        <v>-1496.62</v>
      </c>
      <c r="G229" s="2">
        <v>0</v>
      </c>
      <c r="H229" s="2">
        <v>-40</v>
      </c>
      <c r="I229" s="2">
        <v>-340</v>
      </c>
      <c r="J229" s="2">
        <v>-286.95999999999998</v>
      </c>
      <c r="K229" s="2">
        <v>-270</v>
      </c>
      <c r="L229" s="2">
        <v>-40</v>
      </c>
      <c r="M229" s="2">
        <v>0</v>
      </c>
      <c r="N229" s="2">
        <v>0</v>
      </c>
      <c r="O229" s="2">
        <v>0</v>
      </c>
      <c r="P229" s="2">
        <v>-87.52</v>
      </c>
      <c r="Q229" s="2">
        <v>-60</v>
      </c>
      <c r="R229" s="2">
        <v>3140</v>
      </c>
      <c r="S229" s="2">
        <v>-1200</v>
      </c>
      <c r="T229" s="2">
        <v>-7050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</row>
    <row r="230" spans="1:36" x14ac:dyDescent="0.2">
      <c r="A230" t="str">
        <f t="shared" si="3"/>
        <v>7417Canoga-7</v>
      </c>
      <c r="B230" t="s">
        <v>72</v>
      </c>
      <c r="C230">
        <v>7</v>
      </c>
      <c r="D230" t="s">
        <v>41</v>
      </c>
      <c r="E230" s="2">
        <v>0</v>
      </c>
      <c r="F230" s="2">
        <v>0</v>
      </c>
      <c r="G230" s="2">
        <v>-1378</v>
      </c>
      <c r="H230" s="2">
        <v>0</v>
      </c>
      <c r="I230" s="2">
        <v>-738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-2538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-5000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</row>
    <row r="231" spans="1:36" x14ac:dyDescent="0.2">
      <c r="A231" t="str">
        <f t="shared" si="3"/>
        <v>7417Canoga-8</v>
      </c>
      <c r="B231" t="s">
        <v>72</v>
      </c>
      <c r="C231">
        <v>8</v>
      </c>
      <c r="D231" t="s">
        <v>57</v>
      </c>
      <c r="E231" s="2">
        <v>-230.19</v>
      </c>
      <c r="F231" s="2">
        <v>-438.25</v>
      </c>
      <c r="G231" s="2">
        <v>-386.52</v>
      </c>
      <c r="H231" s="2">
        <v>-395.65</v>
      </c>
      <c r="I231" s="2">
        <v>-728.09</v>
      </c>
      <c r="J231" s="2">
        <v>-353.41</v>
      </c>
      <c r="K231" s="2">
        <v>0</v>
      </c>
      <c r="L231" s="2">
        <v>0</v>
      </c>
      <c r="M231" s="2">
        <v>0</v>
      </c>
      <c r="N231" s="2">
        <v>0</v>
      </c>
      <c r="O231" s="2">
        <v>-2167.37</v>
      </c>
      <c r="P231" s="2">
        <v>-64.489999999999995</v>
      </c>
      <c r="Q231" s="2">
        <v>-342.95</v>
      </c>
      <c r="R231" s="2">
        <v>-72.78</v>
      </c>
      <c r="S231" s="2">
        <v>-494.21</v>
      </c>
      <c r="T231" s="2">
        <v>-47.69</v>
      </c>
      <c r="U231" s="2">
        <v>-91.13</v>
      </c>
      <c r="V231" s="2">
        <v>0</v>
      </c>
      <c r="W231" s="2">
        <v>-626.46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</row>
    <row r="232" spans="1:36" x14ac:dyDescent="0.2">
      <c r="A232" t="str">
        <f t="shared" si="3"/>
        <v>7417Canoga-9</v>
      </c>
      <c r="B232" t="s">
        <v>72</v>
      </c>
      <c r="C232">
        <v>9</v>
      </c>
      <c r="D232" t="s">
        <v>66</v>
      </c>
      <c r="E232" s="2">
        <v>0</v>
      </c>
      <c r="F232" s="2">
        <v>-300</v>
      </c>
      <c r="G232" s="2">
        <v>-400</v>
      </c>
      <c r="H232" s="2">
        <v>0</v>
      </c>
      <c r="I232" s="2">
        <v>-720</v>
      </c>
      <c r="J232" s="2">
        <v>0</v>
      </c>
      <c r="K232" s="2">
        <v>-80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</row>
    <row r="233" spans="1:36" x14ac:dyDescent="0.2">
      <c r="A233" t="str">
        <f t="shared" si="3"/>
        <v>7417Canoga-10</v>
      </c>
      <c r="B233" t="s">
        <v>72</v>
      </c>
      <c r="C233">
        <v>10</v>
      </c>
      <c r="D233" t="s">
        <v>42</v>
      </c>
      <c r="E233" s="2">
        <v>0</v>
      </c>
      <c r="F233" s="2">
        <v>-25</v>
      </c>
      <c r="G233" s="2">
        <v>-34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-219.62</v>
      </c>
      <c r="N233" s="2">
        <v>0</v>
      </c>
      <c r="O233" s="2">
        <v>-43.26</v>
      </c>
      <c r="P233" s="2">
        <v>0</v>
      </c>
      <c r="Q233" s="2">
        <v>0</v>
      </c>
      <c r="R233" s="2">
        <v>-30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</row>
    <row r="234" spans="1:36" x14ac:dyDescent="0.2">
      <c r="A234" t="str">
        <f t="shared" si="3"/>
        <v>7417Canoga-14</v>
      </c>
      <c r="B234" t="s">
        <v>72</v>
      </c>
      <c r="C234">
        <v>14</v>
      </c>
      <c r="D234" t="s">
        <v>43</v>
      </c>
      <c r="E234" s="2">
        <v>-320.19</v>
      </c>
      <c r="F234" s="2">
        <v>-2259.87</v>
      </c>
      <c r="G234" s="2">
        <v>-2198.52</v>
      </c>
      <c r="H234" s="2">
        <v>-435.65</v>
      </c>
      <c r="I234" s="2">
        <v>-2526.09</v>
      </c>
      <c r="J234" s="2">
        <v>-640.37</v>
      </c>
      <c r="K234" s="2">
        <v>-350</v>
      </c>
      <c r="L234" s="2">
        <v>-40</v>
      </c>
      <c r="M234" s="2">
        <v>-219.62</v>
      </c>
      <c r="N234" s="2">
        <v>0</v>
      </c>
      <c r="O234" s="2">
        <v>-3630.63</v>
      </c>
      <c r="P234" s="2">
        <v>-7016.81</v>
      </c>
      <c r="Q234" s="2">
        <v>-402.95</v>
      </c>
      <c r="R234" s="2">
        <v>3037.22</v>
      </c>
      <c r="S234" s="2">
        <v>-1694.21</v>
      </c>
      <c r="T234" s="2">
        <v>-7097.69</v>
      </c>
      <c r="U234" s="2">
        <v>-91.13</v>
      </c>
      <c r="V234" s="2">
        <v>0</v>
      </c>
      <c r="W234" s="2">
        <v>-626.46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-5000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</row>
    <row r="235" spans="1:36" x14ac:dyDescent="0.2">
      <c r="A235" t="str">
        <f t="shared" si="3"/>
        <v>7417Canoga-15</v>
      </c>
      <c r="B235" t="s">
        <v>72</v>
      </c>
      <c r="C235">
        <v>15</v>
      </c>
      <c r="D235" t="s">
        <v>44</v>
      </c>
      <c r="E235" s="2">
        <v>2991.66</v>
      </c>
      <c r="F235" s="2">
        <v>492.45000000000027</v>
      </c>
      <c r="G235" s="2">
        <v>-354.75</v>
      </c>
      <c r="H235" s="2">
        <v>2636.87</v>
      </c>
      <c r="I235" s="2">
        <v>-1502.11</v>
      </c>
      <c r="J235" s="2">
        <v>-640.37</v>
      </c>
      <c r="K235" s="2">
        <v>2743</v>
      </c>
      <c r="L235" s="2">
        <v>2898.31</v>
      </c>
      <c r="M235" s="2">
        <v>2980.38</v>
      </c>
      <c r="N235" s="2">
        <v>3200</v>
      </c>
      <c r="O235" s="2">
        <v>-430.63000000000011</v>
      </c>
      <c r="P235" s="2">
        <v>-616.8100000000004</v>
      </c>
      <c r="Q235" s="2">
        <v>-402.95</v>
      </c>
      <c r="R235" s="2">
        <v>3037.22</v>
      </c>
      <c r="S235" s="2">
        <v>-1694.21</v>
      </c>
      <c r="T235" s="2">
        <v>-7097.69</v>
      </c>
      <c r="U235" s="2">
        <v>814.06000000000006</v>
      </c>
      <c r="V235" s="2">
        <v>0</v>
      </c>
      <c r="W235" s="2">
        <v>-626.46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-5000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</row>
    <row r="236" spans="1:36" x14ac:dyDescent="0.2">
      <c r="A236" t="str">
        <f t="shared" si="3"/>
        <v>7417Canoga-16</v>
      </c>
      <c r="B236" t="s">
        <v>72</v>
      </c>
      <c r="C236">
        <v>16</v>
      </c>
      <c r="D236" t="s">
        <v>45</v>
      </c>
      <c r="E236" s="2">
        <v>0</v>
      </c>
      <c r="F236" s="2">
        <v>-625</v>
      </c>
      <c r="G236" s="2">
        <v>-625</v>
      </c>
      <c r="H236" s="2">
        <v>-625</v>
      </c>
      <c r="I236" s="2">
        <v>-625</v>
      </c>
      <c r="J236" s="2">
        <v>-625</v>
      </c>
      <c r="K236" s="2">
        <v>-625</v>
      </c>
      <c r="L236" s="2">
        <v>-625</v>
      </c>
      <c r="M236" s="2">
        <v>-625</v>
      </c>
      <c r="N236" s="2">
        <v>-625</v>
      </c>
      <c r="O236" s="2">
        <v>-625</v>
      </c>
      <c r="P236" s="2">
        <v>-625</v>
      </c>
      <c r="Q236" s="2">
        <v>-625</v>
      </c>
      <c r="R236" s="2">
        <v>-625</v>
      </c>
      <c r="S236" s="2">
        <v>-625</v>
      </c>
      <c r="T236" s="2">
        <v>-625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</row>
    <row r="237" spans="1:36" x14ac:dyDescent="0.2">
      <c r="A237" t="str">
        <f t="shared" si="3"/>
        <v>7417Canoga-17</v>
      </c>
      <c r="B237" t="s">
        <v>72</v>
      </c>
      <c r="C237">
        <v>17</v>
      </c>
      <c r="D237" t="s">
        <v>50</v>
      </c>
      <c r="E237" s="2">
        <v>0</v>
      </c>
      <c r="F237" s="2">
        <v>0</v>
      </c>
      <c r="G237" s="2">
        <v>0</v>
      </c>
      <c r="H237" s="2">
        <v>0</v>
      </c>
      <c r="I237" s="2">
        <v>-3000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2609.11</v>
      </c>
      <c r="U237" s="2">
        <v>3994.86</v>
      </c>
      <c r="V237" s="2">
        <v>0</v>
      </c>
      <c r="W237" s="2">
        <v>0</v>
      </c>
      <c r="X237" s="2">
        <v>0</v>
      </c>
      <c r="Y237" s="2">
        <v>0</v>
      </c>
      <c r="Z237" s="2">
        <v>53196.32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</row>
    <row r="238" spans="1:36" x14ac:dyDescent="0.2">
      <c r="A238" t="str">
        <f t="shared" si="3"/>
        <v>7417Canoga-18</v>
      </c>
      <c r="B238" t="s">
        <v>72</v>
      </c>
      <c r="C238">
        <v>18</v>
      </c>
      <c r="D238" t="s">
        <v>51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-500</v>
      </c>
      <c r="AI238" s="2">
        <v>-248</v>
      </c>
      <c r="AJ238" s="2">
        <v>0</v>
      </c>
    </row>
    <row r="239" spans="1:36" x14ac:dyDescent="0.2">
      <c r="A239" t="str">
        <f t="shared" si="3"/>
        <v>7417Canoga-19</v>
      </c>
      <c r="B239" t="s">
        <v>72</v>
      </c>
      <c r="C239">
        <v>19</v>
      </c>
      <c r="D239" t="s">
        <v>46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-6000</v>
      </c>
      <c r="Q239" s="2">
        <v>0</v>
      </c>
      <c r="R239" s="2">
        <v>0</v>
      </c>
      <c r="S239" s="2">
        <v>0</v>
      </c>
      <c r="T239" s="2">
        <v>5000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-50000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</row>
    <row r="240" spans="1:36" x14ac:dyDescent="0.2">
      <c r="A240" t="str">
        <f t="shared" si="3"/>
        <v>7417Canoga-20</v>
      </c>
      <c r="B240" t="s">
        <v>72</v>
      </c>
      <c r="C240">
        <v>20</v>
      </c>
      <c r="D240" t="s">
        <v>47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2500</v>
      </c>
      <c r="L240" s="2">
        <v>0</v>
      </c>
      <c r="M240" s="2">
        <v>0</v>
      </c>
      <c r="N240" s="2">
        <v>0</v>
      </c>
      <c r="O240" s="2">
        <v>0</v>
      </c>
      <c r="P240" s="2">
        <v>-2500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</row>
    <row r="241" spans="1:36" x14ac:dyDescent="0.2">
      <c r="A241" t="str">
        <f t="shared" si="3"/>
        <v>7417Canoga-21</v>
      </c>
      <c r="B241" t="s">
        <v>72</v>
      </c>
      <c r="C241">
        <v>21</v>
      </c>
      <c r="D241" t="s">
        <v>48</v>
      </c>
      <c r="E241" s="2">
        <v>7266.14</v>
      </c>
      <c r="F241" s="2">
        <v>7133.59</v>
      </c>
      <c r="G241" s="2">
        <v>6153.84</v>
      </c>
      <c r="H241" s="2">
        <v>8165.71</v>
      </c>
      <c r="I241" s="2">
        <v>3038.6</v>
      </c>
      <c r="J241" s="2">
        <v>1773.23</v>
      </c>
      <c r="K241" s="2">
        <v>6391.23</v>
      </c>
      <c r="L241" s="2">
        <v>8664.5400000000009</v>
      </c>
      <c r="M241" s="2">
        <v>11019.92</v>
      </c>
      <c r="N241" s="2">
        <v>13594.92</v>
      </c>
      <c r="O241" s="2">
        <v>12539.29</v>
      </c>
      <c r="P241" s="2">
        <v>2797.48</v>
      </c>
      <c r="Q241" s="2">
        <v>1769.53</v>
      </c>
      <c r="R241" s="2">
        <v>4181.75</v>
      </c>
      <c r="S241" s="2">
        <v>1862.54</v>
      </c>
      <c r="T241" s="2">
        <v>1748.96</v>
      </c>
      <c r="U241" s="2">
        <v>6557.88</v>
      </c>
      <c r="V241" s="2">
        <v>6557.88</v>
      </c>
      <c r="W241" s="2">
        <v>5931.42</v>
      </c>
      <c r="X241" s="2">
        <v>5931.42</v>
      </c>
      <c r="Y241" s="2">
        <v>5931.42</v>
      </c>
      <c r="Z241" s="2">
        <v>59127.74</v>
      </c>
      <c r="AA241" s="2">
        <v>59127.74</v>
      </c>
      <c r="AB241" s="2">
        <v>9127.74</v>
      </c>
      <c r="AC241" s="2">
        <v>4127.74</v>
      </c>
      <c r="AD241" s="2">
        <v>4127.74</v>
      </c>
      <c r="AE241" s="2">
        <v>4127.74</v>
      </c>
      <c r="AF241" s="2">
        <v>4127.74</v>
      </c>
      <c r="AG241" s="2">
        <v>4127.74</v>
      </c>
      <c r="AH241" s="2">
        <v>3627.74</v>
      </c>
      <c r="AI241" s="2">
        <v>3379.74</v>
      </c>
      <c r="AJ241" s="2">
        <v>0</v>
      </c>
    </row>
    <row r="242" spans="1:36" x14ac:dyDescent="0.2">
      <c r="A242" t="str">
        <f t="shared" si="3"/>
        <v>8604Wagon-1</v>
      </c>
      <c r="B242" t="s">
        <v>73</v>
      </c>
      <c r="C242">
        <v>1</v>
      </c>
      <c r="D242" t="s">
        <v>36</v>
      </c>
      <c r="E242" s="2">
        <v>1850</v>
      </c>
      <c r="F242" s="2">
        <v>1850</v>
      </c>
      <c r="G242" s="2">
        <v>1900</v>
      </c>
      <c r="H242" s="2">
        <v>0</v>
      </c>
      <c r="I242" s="2">
        <v>3550</v>
      </c>
      <c r="J242" s="2">
        <v>1850</v>
      </c>
      <c r="K242" s="2">
        <v>0</v>
      </c>
      <c r="L242" s="2">
        <v>3900</v>
      </c>
      <c r="M242" s="2">
        <v>0</v>
      </c>
      <c r="N242" s="2">
        <v>0</v>
      </c>
      <c r="O242" s="2">
        <v>3750</v>
      </c>
      <c r="P242" s="2">
        <v>3650</v>
      </c>
      <c r="Q242" s="2">
        <v>0</v>
      </c>
      <c r="R242" s="2">
        <v>3813.25</v>
      </c>
      <c r="S242" s="2">
        <v>1828</v>
      </c>
      <c r="T242" s="2">
        <v>1800</v>
      </c>
      <c r="U242" s="2">
        <v>2025</v>
      </c>
      <c r="V242" s="2">
        <v>1950</v>
      </c>
      <c r="W242" s="2">
        <v>0</v>
      </c>
      <c r="X242" s="2">
        <v>3899.44</v>
      </c>
      <c r="Y242" s="2">
        <v>1852.01</v>
      </c>
      <c r="Z242" s="2">
        <v>2100</v>
      </c>
      <c r="AA242" s="2">
        <v>2100</v>
      </c>
      <c r="AB242" s="2">
        <v>2100</v>
      </c>
      <c r="AC242" s="2">
        <v>2100</v>
      </c>
      <c r="AD242" s="2">
        <v>2100</v>
      </c>
      <c r="AE242" s="2">
        <v>0</v>
      </c>
      <c r="AF242" s="2">
        <v>4050</v>
      </c>
      <c r="AG242" s="2">
        <v>2100</v>
      </c>
      <c r="AH242" s="2">
        <v>1834.75</v>
      </c>
      <c r="AI242" s="2">
        <v>2100</v>
      </c>
      <c r="AJ242" s="2">
        <v>0</v>
      </c>
    </row>
    <row r="243" spans="1:36" x14ac:dyDescent="0.2">
      <c r="A243" t="str">
        <f t="shared" si="3"/>
        <v>8604Wagon-3</v>
      </c>
      <c r="B243" t="s">
        <v>73</v>
      </c>
      <c r="C243">
        <v>3</v>
      </c>
      <c r="D243" t="s">
        <v>37</v>
      </c>
      <c r="E243" s="2">
        <v>1850</v>
      </c>
      <c r="F243" s="2">
        <v>1850</v>
      </c>
      <c r="G243" s="2">
        <v>1900</v>
      </c>
      <c r="H243" s="2">
        <v>0</v>
      </c>
      <c r="I243" s="2">
        <v>3550</v>
      </c>
      <c r="J243" s="2">
        <v>1850</v>
      </c>
      <c r="K243" s="2">
        <v>0</v>
      </c>
      <c r="L243" s="2">
        <v>3900</v>
      </c>
      <c r="M243" s="2">
        <v>0</v>
      </c>
      <c r="N243" s="2">
        <v>0</v>
      </c>
      <c r="O243" s="2">
        <v>3750</v>
      </c>
      <c r="P243" s="2">
        <v>3650</v>
      </c>
      <c r="Q243" s="2">
        <v>0</v>
      </c>
      <c r="R243" s="2">
        <v>3813.25</v>
      </c>
      <c r="S243" s="2">
        <v>1828</v>
      </c>
      <c r="T243" s="2">
        <v>1800</v>
      </c>
      <c r="U243" s="2">
        <v>2025</v>
      </c>
      <c r="V243" s="2">
        <v>1950</v>
      </c>
      <c r="W243" s="2">
        <v>0</v>
      </c>
      <c r="X243" s="2">
        <v>3899.44</v>
      </c>
      <c r="Y243" s="2">
        <v>1852.01</v>
      </c>
      <c r="Z243" s="2">
        <v>2100</v>
      </c>
      <c r="AA243" s="2">
        <v>2100</v>
      </c>
      <c r="AB243" s="2">
        <v>2100</v>
      </c>
      <c r="AC243" s="2">
        <v>2100</v>
      </c>
      <c r="AD243" s="2">
        <v>2100</v>
      </c>
      <c r="AE243" s="2">
        <v>0</v>
      </c>
      <c r="AF243" s="2">
        <v>4050</v>
      </c>
      <c r="AG243" s="2">
        <v>2100</v>
      </c>
      <c r="AH243" s="2">
        <v>1834.75</v>
      </c>
      <c r="AI243" s="2">
        <v>2100</v>
      </c>
      <c r="AJ243" s="2">
        <v>0</v>
      </c>
    </row>
    <row r="244" spans="1:36" x14ac:dyDescent="0.2">
      <c r="A244" t="str">
        <f t="shared" si="3"/>
        <v>8604Wagon-4</v>
      </c>
      <c r="B244" t="s">
        <v>73</v>
      </c>
      <c r="C244">
        <v>4</v>
      </c>
      <c r="D244" t="s">
        <v>38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-1158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</row>
    <row r="245" spans="1:36" x14ac:dyDescent="0.2">
      <c r="A245" t="str">
        <f t="shared" si="3"/>
        <v>8604Wagon-5</v>
      </c>
      <c r="B245" t="s">
        <v>73</v>
      </c>
      <c r="C245">
        <v>5</v>
      </c>
      <c r="D245" t="s">
        <v>39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-5963.06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-5939.68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</row>
    <row r="246" spans="1:36" x14ac:dyDescent="0.2">
      <c r="A246" t="str">
        <f t="shared" si="3"/>
        <v>8604Wagon-6</v>
      </c>
      <c r="B246" t="s">
        <v>73</v>
      </c>
      <c r="C246">
        <v>6</v>
      </c>
      <c r="D246" t="s">
        <v>40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-1155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-120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</row>
    <row r="247" spans="1:36" x14ac:dyDescent="0.2">
      <c r="A247" t="str">
        <f t="shared" si="3"/>
        <v>8604Wagon-7</v>
      </c>
      <c r="B247" t="s">
        <v>73</v>
      </c>
      <c r="C247">
        <v>7</v>
      </c>
      <c r="D247" t="s">
        <v>41</v>
      </c>
      <c r="E247" s="2">
        <v>-75</v>
      </c>
      <c r="F247" s="2">
        <v>-75</v>
      </c>
      <c r="G247" s="2">
        <v>-75</v>
      </c>
      <c r="H247" s="2">
        <v>-75</v>
      </c>
      <c r="I247" s="2">
        <v>-75</v>
      </c>
      <c r="J247" s="2">
        <v>-75</v>
      </c>
      <c r="K247" s="2">
        <v>-75</v>
      </c>
      <c r="L247" s="2">
        <v>-75</v>
      </c>
      <c r="M247" s="2">
        <v>-75</v>
      </c>
      <c r="N247" s="2">
        <v>-75</v>
      </c>
      <c r="O247" s="2">
        <v>-75</v>
      </c>
      <c r="P247" s="2">
        <v>-75</v>
      </c>
      <c r="Q247" s="2">
        <v>-75</v>
      </c>
      <c r="R247" s="2">
        <v>-75</v>
      </c>
      <c r="S247" s="2">
        <v>-75</v>
      </c>
      <c r="T247" s="2">
        <v>-75</v>
      </c>
      <c r="U247" s="2">
        <v>-75</v>
      </c>
      <c r="V247" s="2">
        <v>-75</v>
      </c>
      <c r="W247" s="2">
        <v>-75</v>
      </c>
      <c r="X247" s="2">
        <v>-75</v>
      </c>
      <c r="Y247" s="2">
        <v>-75</v>
      </c>
      <c r="Z247" s="2">
        <v>-75</v>
      </c>
      <c r="AA247" s="2">
        <v>-75</v>
      </c>
      <c r="AB247" s="2">
        <v>-75</v>
      </c>
      <c r="AC247" s="2">
        <v>-75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</row>
    <row r="248" spans="1:36" x14ac:dyDescent="0.2">
      <c r="A248" t="str">
        <f t="shared" si="3"/>
        <v>8604Wagon-10</v>
      </c>
      <c r="B248" t="s">
        <v>73</v>
      </c>
      <c r="C248">
        <v>10</v>
      </c>
      <c r="D248" t="s">
        <v>42</v>
      </c>
      <c r="E248" s="2">
        <v>0</v>
      </c>
      <c r="F248" s="2">
        <v>0</v>
      </c>
      <c r="G248" s="2">
        <v>0</v>
      </c>
      <c r="H248" s="2">
        <v>-1.99</v>
      </c>
      <c r="I248" s="2">
        <v>0</v>
      </c>
      <c r="J248" s="2">
        <v>0</v>
      </c>
      <c r="K248" s="2">
        <v>0</v>
      </c>
      <c r="L248" s="2">
        <v>0</v>
      </c>
      <c r="M248" s="2">
        <v>-57.59</v>
      </c>
      <c r="N248" s="2">
        <v>0</v>
      </c>
      <c r="O248" s="2">
        <v>0</v>
      </c>
      <c r="P248" s="2">
        <v>-1.99</v>
      </c>
      <c r="Q248" s="2">
        <v>-15</v>
      </c>
      <c r="R248" s="2">
        <v>-16.989999999999998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</row>
    <row r="249" spans="1:36" x14ac:dyDescent="0.2">
      <c r="A249" t="str">
        <f t="shared" si="3"/>
        <v>8604Wagon-12</v>
      </c>
      <c r="B249" t="s">
        <v>73</v>
      </c>
      <c r="C249">
        <v>12</v>
      </c>
      <c r="D249" t="s">
        <v>53</v>
      </c>
      <c r="E249" s="2">
        <v>0</v>
      </c>
      <c r="F249" s="2">
        <v>0</v>
      </c>
      <c r="G249" s="2">
        <v>0</v>
      </c>
      <c r="H249" s="2">
        <v>-250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-163.30000000000001</v>
      </c>
      <c r="Q249" s="2">
        <v>0</v>
      </c>
      <c r="R249" s="2">
        <v>-56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</row>
    <row r="250" spans="1:36" x14ac:dyDescent="0.2">
      <c r="A250" t="str">
        <f t="shared" si="3"/>
        <v>8604Wagon-14</v>
      </c>
      <c r="B250" t="s">
        <v>73</v>
      </c>
      <c r="C250">
        <v>14</v>
      </c>
      <c r="D250" t="s">
        <v>43</v>
      </c>
      <c r="E250" s="2">
        <v>-75</v>
      </c>
      <c r="F250" s="2">
        <v>-75</v>
      </c>
      <c r="G250" s="2">
        <v>-75</v>
      </c>
      <c r="H250" s="2">
        <v>-326.99</v>
      </c>
      <c r="I250" s="2">
        <v>-75</v>
      </c>
      <c r="J250" s="2">
        <v>-1230</v>
      </c>
      <c r="K250" s="2">
        <v>-75</v>
      </c>
      <c r="L250" s="2">
        <v>-75</v>
      </c>
      <c r="M250" s="2">
        <v>-132.59</v>
      </c>
      <c r="N250" s="2">
        <v>-75</v>
      </c>
      <c r="O250" s="2">
        <v>-75</v>
      </c>
      <c r="P250" s="2">
        <v>-7361.35</v>
      </c>
      <c r="Q250" s="2">
        <v>-90</v>
      </c>
      <c r="R250" s="2">
        <v>-147.99</v>
      </c>
      <c r="S250" s="2">
        <v>-75</v>
      </c>
      <c r="T250" s="2">
        <v>-75</v>
      </c>
      <c r="U250" s="2">
        <v>-75</v>
      </c>
      <c r="V250" s="2">
        <v>-195</v>
      </c>
      <c r="W250" s="2">
        <v>-75</v>
      </c>
      <c r="X250" s="2">
        <v>-75</v>
      </c>
      <c r="Y250" s="2">
        <v>-75</v>
      </c>
      <c r="Z250" s="2">
        <v>-75</v>
      </c>
      <c r="AA250" s="2">
        <v>-75</v>
      </c>
      <c r="AB250" s="2">
        <v>-6014.68</v>
      </c>
      <c r="AC250" s="2">
        <v>-75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</row>
    <row r="251" spans="1:36" x14ac:dyDescent="0.2">
      <c r="A251" t="str">
        <f t="shared" si="3"/>
        <v>8604Wagon-15</v>
      </c>
      <c r="B251" t="s">
        <v>73</v>
      </c>
      <c r="C251">
        <v>15</v>
      </c>
      <c r="D251" t="s">
        <v>44</v>
      </c>
      <c r="E251" s="2">
        <v>1775</v>
      </c>
      <c r="F251" s="2">
        <v>1775</v>
      </c>
      <c r="G251" s="2">
        <v>1825</v>
      </c>
      <c r="H251" s="2">
        <v>-326.99</v>
      </c>
      <c r="I251" s="2">
        <v>3475</v>
      </c>
      <c r="J251" s="2">
        <v>620</v>
      </c>
      <c r="K251" s="2">
        <v>-75</v>
      </c>
      <c r="L251" s="2">
        <v>3825</v>
      </c>
      <c r="M251" s="2">
        <v>-132.59</v>
      </c>
      <c r="N251" s="2">
        <v>-75</v>
      </c>
      <c r="O251" s="2">
        <v>3675</v>
      </c>
      <c r="P251" s="2">
        <v>-3711.35</v>
      </c>
      <c r="Q251" s="2">
        <v>-90</v>
      </c>
      <c r="R251" s="2">
        <v>3665.26</v>
      </c>
      <c r="S251" s="2">
        <v>1753</v>
      </c>
      <c r="T251" s="2">
        <v>1725</v>
      </c>
      <c r="U251" s="2">
        <v>1950</v>
      </c>
      <c r="V251" s="2">
        <v>1755</v>
      </c>
      <c r="W251" s="2">
        <v>-75</v>
      </c>
      <c r="X251" s="2">
        <v>3824.44</v>
      </c>
      <c r="Y251" s="2">
        <v>1777.01</v>
      </c>
      <c r="Z251" s="2">
        <v>2025</v>
      </c>
      <c r="AA251" s="2">
        <v>2025</v>
      </c>
      <c r="AB251" s="2">
        <v>-3914.68</v>
      </c>
      <c r="AC251" s="2">
        <v>2025</v>
      </c>
      <c r="AD251" s="2">
        <v>2100</v>
      </c>
      <c r="AE251" s="2">
        <v>0</v>
      </c>
      <c r="AF251" s="2">
        <v>4050</v>
      </c>
      <c r="AG251" s="2">
        <v>2100</v>
      </c>
      <c r="AH251" s="2">
        <v>1834.75</v>
      </c>
      <c r="AI251" s="2">
        <v>2100</v>
      </c>
      <c r="AJ251" s="2">
        <v>0</v>
      </c>
    </row>
    <row r="252" spans="1:36" x14ac:dyDescent="0.2">
      <c r="A252" t="str">
        <f t="shared" si="3"/>
        <v>8604Wagon-16</v>
      </c>
      <c r="B252" t="s">
        <v>73</v>
      </c>
      <c r="C252">
        <v>16</v>
      </c>
      <c r="D252" t="s">
        <v>45</v>
      </c>
      <c r="E252" s="2">
        <v>-843.79</v>
      </c>
      <c r="F252" s="2">
        <v>-843.79</v>
      </c>
      <c r="G252" s="2">
        <v>-843.79</v>
      </c>
      <c r="H252" s="2">
        <v>-843.79</v>
      </c>
      <c r="I252" s="2">
        <v>-843.79</v>
      </c>
      <c r="J252" s="2">
        <v>-843.79</v>
      </c>
      <c r="K252" s="2">
        <v>-843.79</v>
      </c>
      <c r="L252" s="2">
        <v>-843.79</v>
      </c>
      <c r="M252" s="2">
        <v>-843.79</v>
      </c>
      <c r="N252" s="2">
        <v>-843.79</v>
      </c>
      <c r="O252" s="2">
        <v>-843.79</v>
      </c>
      <c r="P252" s="2">
        <v>-843.79</v>
      </c>
      <c r="Q252" s="2">
        <v>-843.79</v>
      </c>
      <c r="R252" s="2">
        <v>-843.79</v>
      </c>
      <c r="S252" s="2">
        <v>-843.79</v>
      </c>
      <c r="T252" s="2">
        <v>-843.79</v>
      </c>
      <c r="U252" s="2">
        <v>-843.79</v>
      </c>
      <c r="V252" s="2">
        <v>-843.79</v>
      </c>
      <c r="W252" s="2">
        <v>-843.79</v>
      </c>
      <c r="X252" s="2">
        <v>-843.79</v>
      </c>
      <c r="Y252" s="2">
        <v>-843.79</v>
      </c>
      <c r="Z252" s="2">
        <v>-843.79</v>
      </c>
      <c r="AA252" s="2">
        <v>-843.79</v>
      </c>
      <c r="AB252" s="2">
        <v>-843.79</v>
      </c>
      <c r="AC252" s="2">
        <v>-843.79</v>
      </c>
      <c r="AD252" s="2">
        <v>-843.79</v>
      </c>
      <c r="AE252" s="2">
        <v>-843.79</v>
      </c>
      <c r="AF252" s="2">
        <v>-843.79</v>
      </c>
      <c r="AG252" s="2">
        <v>-843.79</v>
      </c>
      <c r="AH252" s="2">
        <v>-843.79</v>
      </c>
      <c r="AI252" s="2">
        <v>-843.79</v>
      </c>
      <c r="AJ252" s="2">
        <v>0</v>
      </c>
    </row>
    <row r="253" spans="1:36" x14ac:dyDescent="0.2">
      <c r="A253" t="str">
        <f t="shared" si="3"/>
        <v>8604Wagon-19</v>
      </c>
      <c r="B253" t="s">
        <v>73</v>
      </c>
      <c r="C253">
        <v>19</v>
      </c>
      <c r="D253" t="s">
        <v>46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-3000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</row>
    <row r="254" spans="1:36" x14ac:dyDescent="0.2">
      <c r="A254" t="str">
        <f t="shared" si="3"/>
        <v>8604Wagon-20</v>
      </c>
      <c r="B254" t="s">
        <v>73</v>
      </c>
      <c r="C254">
        <v>20</v>
      </c>
      <c r="D254" t="s">
        <v>47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-6000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</row>
    <row r="255" spans="1:36" x14ac:dyDescent="0.2">
      <c r="A255" t="str">
        <f t="shared" si="3"/>
        <v>8604Wagon-21</v>
      </c>
      <c r="B255" t="s">
        <v>73</v>
      </c>
      <c r="C255">
        <v>21</v>
      </c>
      <c r="D255" t="s">
        <v>48</v>
      </c>
      <c r="E255" s="2">
        <v>3630.55</v>
      </c>
      <c r="F255" s="2">
        <v>4561.76</v>
      </c>
      <c r="G255" s="2">
        <v>5542.97</v>
      </c>
      <c r="H255" s="2">
        <v>4372.1899999999996</v>
      </c>
      <c r="I255" s="2">
        <v>7003.4</v>
      </c>
      <c r="J255" s="2">
        <v>6779.61</v>
      </c>
      <c r="K255" s="2">
        <v>5860.82</v>
      </c>
      <c r="L255" s="2">
        <v>8842.0300000000007</v>
      </c>
      <c r="M255" s="2">
        <v>7865.65</v>
      </c>
      <c r="N255" s="2">
        <v>6946.86</v>
      </c>
      <c r="O255" s="2">
        <v>9778.07</v>
      </c>
      <c r="P255" s="2">
        <v>2222.9299999999998</v>
      </c>
      <c r="Q255" s="2">
        <v>1289.1400000000001</v>
      </c>
      <c r="R255" s="2">
        <v>4110.6099999999997</v>
      </c>
      <c r="S255" s="2">
        <v>5019.82</v>
      </c>
      <c r="T255" s="2">
        <v>5901.03</v>
      </c>
      <c r="U255" s="2">
        <v>7007.24</v>
      </c>
      <c r="V255" s="2">
        <v>7918.45</v>
      </c>
      <c r="W255" s="2">
        <v>6999.66</v>
      </c>
      <c r="X255" s="2">
        <v>9980.31</v>
      </c>
      <c r="Y255" s="2">
        <v>10913.53</v>
      </c>
      <c r="Z255" s="2">
        <v>12094.74</v>
      </c>
      <c r="AA255" s="2">
        <v>13275.95</v>
      </c>
      <c r="AB255" s="2">
        <v>2517.48</v>
      </c>
      <c r="AC255" s="2">
        <v>3698.69</v>
      </c>
      <c r="AD255" s="2">
        <v>4954.8999999999996</v>
      </c>
      <c r="AE255" s="2">
        <v>4111.1099999999997</v>
      </c>
      <c r="AF255" s="2">
        <v>7317.32</v>
      </c>
      <c r="AG255" s="2">
        <v>8573.5300000000007</v>
      </c>
      <c r="AH255" s="2">
        <v>9564.49</v>
      </c>
      <c r="AI255" s="2">
        <v>10820.7</v>
      </c>
      <c r="AJ255" s="2">
        <v>0</v>
      </c>
    </row>
    <row r="256" spans="1:36" x14ac:dyDescent="0.2">
      <c r="A256" t="str">
        <f t="shared" si="3"/>
        <v>874Wintergreen-1</v>
      </c>
      <c r="B256" t="s">
        <v>74</v>
      </c>
      <c r="C256">
        <v>1</v>
      </c>
      <c r="D256" t="s">
        <v>36</v>
      </c>
      <c r="E256" s="2">
        <v>1695</v>
      </c>
      <c r="F256" s="2">
        <v>1695</v>
      </c>
      <c r="G256" s="2">
        <v>1695</v>
      </c>
      <c r="H256" s="2">
        <v>1695</v>
      </c>
      <c r="I256" s="2">
        <v>0</v>
      </c>
      <c r="J256" s="2">
        <v>3390</v>
      </c>
      <c r="K256" s="2">
        <v>0</v>
      </c>
      <c r="L256" s="2">
        <v>3390</v>
      </c>
      <c r="M256" s="2">
        <v>0</v>
      </c>
      <c r="N256" s="2">
        <v>0</v>
      </c>
      <c r="O256" s="2">
        <v>3600</v>
      </c>
      <c r="P256" s="2">
        <v>1850</v>
      </c>
      <c r="Q256" s="2">
        <v>0</v>
      </c>
      <c r="R256" s="2">
        <v>3989.25</v>
      </c>
      <c r="S256" s="2">
        <v>1850</v>
      </c>
      <c r="T256" s="2">
        <v>1850</v>
      </c>
      <c r="U256" s="2">
        <v>1850</v>
      </c>
      <c r="V256" s="2">
        <v>1850</v>
      </c>
      <c r="W256" s="2">
        <v>0</v>
      </c>
      <c r="X256" s="2">
        <v>3600</v>
      </c>
      <c r="Y256" s="2">
        <v>1900</v>
      </c>
      <c r="Z256" s="2">
        <v>1000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1545.21</v>
      </c>
      <c r="AI256" s="2">
        <v>1900</v>
      </c>
      <c r="AJ256" s="2">
        <v>0</v>
      </c>
    </row>
    <row r="257" spans="1:36" x14ac:dyDescent="0.2">
      <c r="A257" t="str">
        <f t="shared" si="3"/>
        <v>874Wintergreen-3</v>
      </c>
      <c r="B257" t="s">
        <v>74</v>
      </c>
      <c r="C257">
        <v>3</v>
      </c>
      <c r="D257" t="s">
        <v>37</v>
      </c>
      <c r="E257" s="2">
        <v>1695</v>
      </c>
      <c r="F257" s="2">
        <v>1695</v>
      </c>
      <c r="G257" s="2">
        <v>1695</v>
      </c>
      <c r="H257" s="2">
        <v>1695</v>
      </c>
      <c r="I257" s="2">
        <v>0</v>
      </c>
      <c r="J257" s="2">
        <v>3390</v>
      </c>
      <c r="K257" s="2">
        <v>0</v>
      </c>
      <c r="L257" s="2">
        <v>3390</v>
      </c>
      <c r="M257" s="2">
        <v>0</v>
      </c>
      <c r="N257" s="2">
        <v>0</v>
      </c>
      <c r="O257" s="2">
        <v>3600</v>
      </c>
      <c r="P257" s="2">
        <v>1850</v>
      </c>
      <c r="Q257" s="2">
        <v>0</v>
      </c>
      <c r="R257" s="2">
        <v>3989.25</v>
      </c>
      <c r="S257" s="2">
        <v>1850</v>
      </c>
      <c r="T257" s="2">
        <v>1850</v>
      </c>
      <c r="U257" s="2">
        <v>1850</v>
      </c>
      <c r="V257" s="2">
        <v>1850</v>
      </c>
      <c r="W257" s="2">
        <v>0</v>
      </c>
      <c r="X257" s="2">
        <v>3600</v>
      </c>
      <c r="Y257" s="2">
        <v>1900</v>
      </c>
      <c r="Z257" s="2">
        <v>1000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1545.21</v>
      </c>
      <c r="AI257" s="2">
        <v>1900</v>
      </c>
      <c r="AJ257" s="2">
        <v>0</v>
      </c>
    </row>
    <row r="258" spans="1:36" x14ac:dyDescent="0.2">
      <c r="A258" t="str">
        <f t="shared" si="3"/>
        <v>874Wintergreen-4</v>
      </c>
      <c r="B258" t="s">
        <v>74</v>
      </c>
      <c r="C258">
        <v>4</v>
      </c>
      <c r="D258" t="s">
        <v>38</v>
      </c>
      <c r="E258" s="2">
        <v>0</v>
      </c>
      <c r="F258" s="2">
        <v>-1139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</row>
    <row r="259" spans="1:36" x14ac:dyDescent="0.2">
      <c r="A259" t="str">
        <f t="shared" ref="A259:A322" si="4">B259&amp;"-"&amp;C259</f>
        <v>874Wintergreen-5</v>
      </c>
      <c r="B259" t="s">
        <v>74</v>
      </c>
      <c r="C259">
        <v>5</v>
      </c>
      <c r="D259" t="s">
        <v>39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-5018.8100000000004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-4566.83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</row>
    <row r="260" spans="1:36" x14ac:dyDescent="0.2">
      <c r="A260" t="str">
        <f t="shared" si="4"/>
        <v>874Wintergreen-6</v>
      </c>
      <c r="B260" t="s">
        <v>74</v>
      </c>
      <c r="C260">
        <v>6</v>
      </c>
      <c r="D260" t="s">
        <v>40</v>
      </c>
      <c r="E260" s="2">
        <v>0</v>
      </c>
      <c r="F260" s="2">
        <v>-45</v>
      </c>
      <c r="G260" s="2">
        <v>-400</v>
      </c>
      <c r="H260" s="2">
        <v>0</v>
      </c>
      <c r="I260" s="2">
        <v>-674.53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-65.94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</row>
    <row r="261" spans="1:36" x14ac:dyDescent="0.2">
      <c r="A261" t="str">
        <f t="shared" si="4"/>
        <v>874Wintergreen-7</v>
      </c>
      <c r="B261" t="s">
        <v>74</v>
      </c>
      <c r="C261">
        <v>7</v>
      </c>
      <c r="D261" t="s">
        <v>41</v>
      </c>
      <c r="E261" s="2">
        <v>-75</v>
      </c>
      <c r="F261" s="2">
        <v>-75</v>
      </c>
      <c r="G261" s="2">
        <v>-75</v>
      </c>
      <c r="H261" s="2">
        <v>-75</v>
      </c>
      <c r="I261" s="2">
        <v>-75</v>
      </c>
      <c r="J261" s="2">
        <v>-75</v>
      </c>
      <c r="K261" s="2">
        <v>-75</v>
      </c>
      <c r="L261" s="2">
        <v>-75</v>
      </c>
      <c r="M261" s="2">
        <v>-75</v>
      </c>
      <c r="N261" s="2">
        <v>-75</v>
      </c>
      <c r="O261" s="2">
        <v>-75</v>
      </c>
      <c r="P261" s="2">
        <v>-75</v>
      </c>
      <c r="Q261" s="2">
        <v>-75</v>
      </c>
      <c r="R261" s="2">
        <v>-75</v>
      </c>
      <c r="S261" s="2">
        <v>-75</v>
      </c>
      <c r="T261" s="2">
        <v>-75</v>
      </c>
      <c r="U261" s="2">
        <v>-75</v>
      </c>
      <c r="V261" s="2">
        <v>-75</v>
      </c>
      <c r="W261" s="2">
        <v>-75</v>
      </c>
      <c r="X261" s="2">
        <v>-75</v>
      </c>
      <c r="Y261" s="2">
        <v>-75</v>
      </c>
      <c r="Z261" s="2">
        <v>-75</v>
      </c>
      <c r="AA261" s="2">
        <v>-75</v>
      </c>
      <c r="AB261" s="2">
        <v>-75</v>
      </c>
      <c r="AC261" s="2">
        <v>-75</v>
      </c>
      <c r="AD261" s="2">
        <v>-75</v>
      </c>
      <c r="AE261" s="2">
        <v>-75</v>
      </c>
      <c r="AF261" s="2">
        <v>-75</v>
      </c>
      <c r="AG261" s="2">
        <v>-75</v>
      </c>
      <c r="AH261" s="2">
        <v>-75</v>
      </c>
      <c r="AI261" s="2">
        <v>-75</v>
      </c>
      <c r="AJ261" s="2">
        <v>0</v>
      </c>
    </row>
    <row r="262" spans="1:36" x14ac:dyDescent="0.2">
      <c r="A262" t="str">
        <f t="shared" si="4"/>
        <v>874Wintergreen-10</v>
      </c>
      <c r="B262" t="s">
        <v>74</v>
      </c>
      <c r="C262">
        <v>10</v>
      </c>
      <c r="D262" t="s">
        <v>42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-55.52</v>
      </c>
      <c r="N262" s="2">
        <v>-1155</v>
      </c>
      <c r="O262" s="2">
        <v>0</v>
      </c>
      <c r="P262" s="2">
        <v>0</v>
      </c>
      <c r="Q262" s="2">
        <v>0</v>
      </c>
      <c r="R262" s="2">
        <v>-5.5511151231257827E-17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82.92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</row>
    <row r="263" spans="1:36" x14ac:dyDescent="0.2">
      <c r="A263" t="str">
        <f t="shared" si="4"/>
        <v>874Wintergreen-14</v>
      </c>
      <c r="B263" t="s">
        <v>74</v>
      </c>
      <c r="C263">
        <v>14</v>
      </c>
      <c r="D263" t="s">
        <v>43</v>
      </c>
      <c r="E263" s="2">
        <v>-75</v>
      </c>
      <c r="F263" s="2">
        <v>-1259</v>
      </c>
      <c r="G263" s="2">
        <v>-475</v>
      </c>
      <c r="H263" s="2">
        <v>-75</v>
      </c>
      <c r="I263" s="2">
        <v>-749.53</v>
      </c>
      <c r="J263" s="2">
        <v>-75</v>
      </c>
      <c r="K263" s="2">
        <v>-75</v>
      </c>
      <c r="L263" s="2">
        <v>-75</v>
      </c>
      <c r="M263" s="2">
        <v>-130.52000000000001</v>
      </c>
      <c r="N263" s="2">
        <v>-1230</v>
      </c>
      <c r="O263" s="2">
        <v>-140.94</v>
      </c>
      <c r="P263" s="2">
        <v>-5093.8100000000004</v>
      </c>
      <c r="Q263" s="2">
        <v>-75</v>
      </c>
      <c r="R263" s="2">
        <v>-75</v>
      </c>
      <c r="S263" s="2">
        <v>-75</v>
      </c>
      <c r="T263" s="2">
        <v>-75</v>
      </c>
      <c r="U263" s="2">
        <v>-75</v>
      </c>
      <c r="V263" s="2">
        <v>-75</v>
      </c>
      <c r="W263" s="2">
        <v>-75</v>
      </c>
      <c r="X263" s="2">
        <v>-75</v>
      </c>
      <c r="Y263" s="2">
        <v>-75</v>
      </c>
      <c r="Z263" s="2">
        <v>-75</v>
      </c>
      <c r="AA263" s="2">
        <v>-75</v>
      </c>
      <c r="AB263" s="2">
        <v>-4641.83</v>
      </c>
      <c r="AC263" s="2">
        <v>-75</v>
      </c>
      <c r="AD263" s="2">
        <v>7.9200000000000017</v>
      </c>
      <c r="AE263" s="2">
        <v>-75</v>
      </c>
      <c r="AF263" s="2">
        <v>-75</v>
      </c>
      <c r="AG263" s="2">
        <v>-75</v>
      </c>
      <c r="AH263" s="2">
        <v>-75</v>
      </c>
      <c r="AI263" s="2">
        <v>-75</v>
      </c>
      <c r="AJ263" s="2">
        <v>0</v>
      </c>
    </row>
    <row r="264" spans="1:36" x14ac:dyDescent="0.2">
      <c r="A264" t="str">
        <f t="shared" si="4"/>
        <v>874Wintergreen-15</v>
      </c>
      <c r="B264" t="s">
        <v>74</v>
      </c>
      <c r="C264">
        <v>15</v>
      </c>
      <c r="D264" t="s">
        <v>44</v>
      </c>
      <c r="E264" s="2">
        <v>1620</v>
      </c>
      <c r="F264" s="2">
        <v>436</v>
      </c>
      <c r="G264" s="2">
        <v>1220</v>
      </c>
      <c r="H264" s="2">
        <v>1620</v>
      </c>
      <c r="I264" s="2">
        <v>-749.53</v>
      </c>
      <c r="J264" s="2">
        <v>3315</v>
      </c>
      <c r="K264" s="2">
        <v>-75</v>
      </c>
      <c r="L264" s="2">
        <v>3315</v>
      </c>
      <c r="M264" s="2">
        <v>-130.52000000000001</v>
      </c>
      <c r="N264" s="2">
        <v>-1230</v>
      </c>
      <c r="O264" s="2">
        <v>3459.06</v>
      </c>
      <c r="P264" s="2">
        <v>-3243.81</v>
      </c>
      <c r="Q264" s="2">
        <v>-75</v>
      </c>
      <c r="R264" s="2">
        <v>3914.25</v>
      </c>
      <c r="S264" s="2">
        <v>1775</v>
      </c>
      <c r="T264" s="2">
        <v>1775</v>
      </c>
      <c r="U264" s="2">
        <v>1775</v>
      </c>
      <c r="V264" s="2">
        <v>1775</v>
      </c>
      <c r="W264" s="2">
        <v>-75</v>
      </c>
      <c r="X264" s="2">
        <v>3525</v>
      </c>
      <c r="Y264" s="2">
        <v>1825</v>
      </c>
      <c r="Z264" s="2">
        <v>925</v>
      </c>
      <c r="AA264" s="2">
        <v>-75</v>
      </c>
      <c r="AB264" s="2">
        <v>-4641.83</v>
      </c>
      <c r="AC264" s="2">
        <v>-75</v>
      </c>
      <c r="AD264" s="2">
        <v>7.9200000000000017</v>
      </c>
      <c r="AE264" s="2">
        <v>-75</v>
      </c>
      <c r="AF264" s="2">
        <v>-75</v>
      </c>
      <c r="AG264" s="2">
        <v>-75</v>
      </c>
      <c r="AH264" s="2">
        <v>1470.21</v>
      </c>
      <c r="AI264" s="2">
        <v>1825</v>
      </c>
      <c r="AJ264" s="2">
        <v>0</v>
      </c>
    </row>
    <row r="265" spans="1:36" x14ac:dyDescent="0.2">
      <c r="A265" t="str">
        <f t="shared" si="4"/>
        <v>874Wintergreen-16</v>
      </c>
      <c r="B265" t="s">
        <v>74</v>
      </c>
      <c r="C265">
        <v>16</v>
      </c>
      <c r="D265" t="s">
        <v>45</v>
      </c>
      <c r="E265" s="2">
        <v>-694.01</v>
      </c>
      <c r="F265" s="2">
        <v>-694.01</v>
      </c>
      <c r="G265" s="2">
        <v>-694.01</v>
      </c>
      <c r="H265" s="2">
        <v>-694.01</v>
      </c>
      <c r="I265" s="2">
        <v>-694.01</v>
      </c>
      <c r="J265" s="2">
        <v>-694.01</v>
      </c>
      <c r="K265" s="2">
        <v>-694.01</v>
      </c>
      <c r="L265" s="2">
        <v>-694.01</v>
      </c>
      <c r="M265" s="2">
        <v>-694.01</v>
      </c>
      <c r="N265" s="2">
        <v>-694.01</v>
      </c>
      <c r="O265" s="2">
        <v>-694.01</v>
      </c>
      <c r="P265" s="2">
        <v>-694.01</v>
      </c>
      <c r="Q265" s="2">
        <v>-694.01</v>
      </c>
      <c r="R265" s="2">
        <v>-694.01</v>
      </c>
      <c r="S265" s="2">
        <v>-694.01</v>
      </c>
      <c r="T265" s="2">
        <v>-694.01</v>
      </c>
      <c r="U265" s="2">
        <v>-694.01</v>
      </c>
      <c r="V265" s="2">
        <v>-694.01</v>
      </c>
      <c r="W265" s="2">
        <v>-694.01</v>
      </c>
      <c r="X265" s="2">
        <v>-694.01</v>
      </c>
      <c r="Y265" s="2">
        <v>-694.01</v>
      </c>
      <c r="Z265" s="2">
        <v>-694.01</v>
      </c>
      <c r="AA265" s="2">
        <v>-694.01</v>
      </c>
      <c r="AB265" s="2">
        <v>-694.01</v>
      </c>
      <c r="AC265" s="2">
        <v>-694.01</v>
      </c>
      <c r="AD265" s="2">
        <v>-694.01</v>
      </c>
      <c r="AE265" s="2">
        <v>-694.01</v>
      </c>
      <c r="AF265" s="2">
        <v>-694.01</v>
      </c>
      <c r="AG265" s="2">
        <v>-694.01</v>
      </c>
      <c r="AH265" s="2">
        <v>-694.01</v>
      </c>
      <c r="AI265" s="2">
        <v>-694.01</v>
      </c>
      <c r="AJ265" s="2">
        <v>0</v>
      </c>
    </row>
    <row r="266" spans="1:36" x14ac:dyDescent="0.2">
      <c r="A266" t="str">
        <f t="shared" si="4"/>
        <v>874Wintergreen-19</v>
      </c>
      <c r="B266" t="s">
        <v>74</v>
      </c>
      <c r="C266">
        <v>19</v>
      </c>
      <c r="D266" t="s">
        <v>46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-3000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-4000</v>
      </c>
      <c r="AC266" s="2">
        <v>0</v>
      </c>
      <c r="AD266" s="2">
        <v>11000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</row>
    <row r="267" spans="1:36" x14ac:dyDescent="0.2">
      <c r="A267" t="str">
        <f t="shared" si="4"/>
        <v>874Wintergreen-21</v>
      </c>
      <c r="B267" t="s">
        <v>74</v>
      </c>
      <c r="C267">
        <v>21</v>
      </c>
      <c r="D267" t="s">
        <v>48</v>
      </c>
      <c r="E267" s="2">
        <v>4058.71</v>
      </c>
      <c r="F267" s="2">
        <v>3800.7</v>
      </c>
      <c r="G267" s="2">
        <v>4326.6899999999996</v>
      </c>
      <c r="H267" s="2">
        <v>5252.68</v>
      </c>
      <c r="I267" s="2">
        <v>3809.14</v>
      </c>
      <c r="J267" s="2">
        <v>6430.13</v>
      </c>
      <c r="K267" s="2">
        <v>5661.12</v>
      </c>
      <c r="L267" s="2">
        <v>8282.11</v>
      </c>
      <c r="M267" s="2">
        <v>7457.58</v>
      </c>
      <c r="N267" s="2">
        <v>5533.57</v>
      </c>
      <c r="O267" s="2">
        <v>8298.6200000000008</v>
      </c>
      <c r="P267" s="2">
        <v>1360.8</v>
      </c>
      <c r="Q267" s="2">
        <v>591.79</v>
      </c>
      <c r="R267" s="2">
        <v>3812.03</v>
      </c>
      <c r="S267" s="2">
        <v>4893.0200000000004</v>
      </c>
      <c r="T267" s="2">
        <v>5974.01</v>
      </c>
      <c r="U267" s="2">
        <v>7055</v>
      </c>
      <c r="V267" s="2">
        <v>8135.99</v>
      </c>
      <c r="W267" s="2">
        <v>7366.98</v>
      </c>
      <c r="X267" s="2">
        <v>10197.969999999999</v>
      </c>
      <c r="Y267" s="2">
        <v>11328.96</v>
      </c>
      <c r="Z267" s="2">
        <v>11559.95</v>
      </c>
      <c r="AA267" s="2">
        <v>10790.94</v>
      </c>
      <c r="AB267" s="2">
        <v>1455.1</v>
      </c>
      <c r="AC267" s="2">
        <v>686.09</v>
      </c>
      <c r="AD267" s="2">
        <v>11000</v>
      </c>
      <c r="AE267" s="2">
        <v>10230.99</v>
      </c>
      <c r="AF267" s="2">
        <v>9461.98</v>
      </c>
      <c r="AG267" s="2">
        <v>8692.9699999999993</v>
      </c>
      <c r="AH267" s="2">
        <v>9469.17</v>
      </c>
      <c r="AI267" s="2">
        <v>10600.16</v>
      </c>
      <c r="AJ267" s="2">
        <v>0</v>
      </c>
    </row>
    <row r="268" spans="1:36" x14ac:dyDescent="0.2">
      <c r="A268" t="str">
        <f t="shared" si="4"/>
        <v>Common-1</v>
      </c>
      <c r="B268" t="s">
        <v>75</v>
      </c>
      <c r="C268">
        <v>1</v>
      </c>
      <c r="D268" t="s">
        <v>36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</row>
    <row r="269" spans="1:36" x14ac:dyDescent="0.2">
      <c r="A269" t="str">
        <f t="shared" si="4"/>
        <v>Common-3</v>
      </c>
      <c r="B269" t="s">
        <v>75</v>
      </c>
      <c r="C269">
        <v>3</v>
      </c>
      <c r="D269" t="s">
        <v>37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</row>
    <row r="270" spans="1:36" x14ac:dyDescent="0.2">
      <c r="A270" t="str">
        <f t="shared" si="4"/>
        <v>Common-4</v>
      </c>
      <c r="B270" t="s">
        <v>75</v>
      </c>
      <c r="C270">
        <v>4</v>
      </c>
      <c r="D270" t="s">
        <v>38</v>
      </c>
      <c r="E270" s="2">
        <v>0</v>
      </c>
      <c r="F270" s="2">
        <v>-1344.98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</row>
    <row r="271" spans="1:36" x14ac:dyDescent="0.2">
      <c r="A271" t="str">
        <f t="shared" si="4"/>
        <v>Common-6</v>
      </c>
      <c r="B271" t="s">
        <v>75</v>
      </c>
      <c r="C271">
        <v>6</v>
      </c>
      <c r="D271" t="s">
        <v>40</v>
      </c>
      <c r="E271" s="2">
        <v>0</v>
      </c>
      <c r="F271" s="2">
        <v>0</v>
      </c>
      <c r="G271" s="2">
        <v>-1940</v>
      </c>
      <c r="H271" s="2">
        <v>0</v>
      </c>
      <c r="I271" s="2">
        <v>-159.08999999999989</v>
      </c>
      <c r="J271" s="2">
        <v>0</v>
      </c>
      <c r="K271" s="2">
        <v>0</v>
      </c>
      <c r="L271" s="2">
        <v>0</v>
      </c>
      <c r="M271" s="2">
        <v>0</v>
      </c>
      <c r="N271" s="2">
        <v>-167.04</v>
      </c>
      <c r="O271" s="2">
        <v>-932.77</v>
      </c>
      <c r="P271" s="2">
        <v>-544.04999999999995</v>
      </c>
      <c r="Q271" s="2">
        <v>-377.46</v>
      </c>
      <c r="R271" s="2">
        <v>0</v>
      </c>
      <c r="S271" s="2">
        <v>-670.47</v>
      </c>
      <c r="T271" s="2">
        <v>-60</v>
      </c>
      <c r="U271" s="2">
        <v>-133.69999999999999</v>
      </c>
      <c r="V271" s="2">
        <v>0</v>
      </c>
      <c r="W271" s="2">
        <v>-1179.04</v>
      </c>
      <c r="X271" s="2">
        <v>1156.24</v>
      </c>
      <c r="Y271" s="2">
        <v>-53.46</v>
      </c>
      <c r="Z271" s="2">
        <v>-182.65</v>
      </c>
      <c r="AA271" s="2">
        <v>-53.29</v>
      </c>
      <c r="AB271" s="2">
        <v>-25.59</v>
      </c>
      <c r="AC271" s="2">
        <v>-25.59</v>
      </c>
      <c r="AD271" s="2">
        <v>-25.59</v>
      </c>
      <c r="AE271" s="2">
        <v>-42.25</v>
      </c>
      <c r="AF271" s="2">
        <v>-26.07</v>
      </c>
      <c r="AG271" s="2">
        <v>-109.42</v>
      </c>
      <c r="AH271" s="2">
        <v>0</v>
      </c>
      <c r="AI271" s="2">
        <v>-204.68</v>
      </c>
      <c r="AJ271" s="2">
        <v>0</v>
      </c>
    </row>
    <row r="272" spans="1:36" x14ac:dyDescent="0.2">
      <c r="A272" t="str">
        <f t="shared" si="4"/>
        <v>Common-7</v>
      </c>
      <c r="B272" t="s">
        <v>75</v>
      </c>
      <c r="C272">
        <v>7</v>
      </c>
      <c r="D272" t="s">
        <v>41</v>
      </c>
      <c r="E272" s="2">
        <v>-892</v>
      </c>
      <c r="F272" s="2">
        <v>-1571</v>
      </c>
      <c r="G272" s="2">
        <v>-888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3351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</row>
    <row r="273" spans="1:36" x14ac:dyDescent="0.2">
      <c r="A273" t="str">
        <f t="shared" si="4"/>
        <v>Common-10</v>
      </c>
      <c r="B273" t="s">
        <v>75</v>
      </c>
      <c r="C273">
        <v>10</v>
      </c>
      <c r="D273" t="s">
        <v>42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-2.775557561562891E-17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</row>
    <row r="274" spans="1:36" x14ac:dyDescent="0.2">
      <c r="A274" t="str">
        <f t="shared" si="4"/>
        <v>Common-14</v>
      </c>
      <c r="B274" t="s">
        <v>75</v>
      </c>
      <c r="C274">
        <v>14</v>
      </c>
      <c r="D274" t="s">
        <v>43</v>
      </c>
      <c r="E274" s="2">
        <v>-892</v>
      </c>
      <c r="F274" s="2">
        <v>-2915.98</v>
      </c>
      <c r="G274" s="2">
        <v>-2828</v>
      </c>
      <c r="H274" s="2">
        <v>0</v>
      </c>
      <c r="I274" s="2">
        <v>-159.08999999999989</v>
      </c>
      <c r="J274" s="2">
        <v>0</v>
      </c>
      <c r="K274" s="2">
        <v>0</v>
      </c>
      <c r="L274" s="2">
        <v>0</v>
      </c>
      <c r="M274" s="2">
        <v>0</v>
      </c>
      <c r="N274" s="2">
        <v>-167.04</v>
      </c>
      <c r="O274" s="2">
        <v>2418.23</v>
      </c>
      <c r="P274" s="2">
        <v>-544.04999999999995</v>
      </c>
      <c r="Q274" s="2">
        <v>-377.46</v>
      </c>
      <c r="R274" s="2">
        <v>0</v>
      </c>
      <c r="S274" s="2">
        <v>-670.47</v>
      </c>
      <c r="T274" s="2">
        <v>-60</v>
      </c>
      <c r="U274" s="2">
        <v>-133.69999999999999</v>
      </c>
      <c r="V274" s="2">
        <v>0</v>
      </c>
      <c r="W274" s="2">
        <v>-1179.04</v>
      </c>
      <c r="X274" s="2">
        <v>1156.24</v>
      </c>
      <c r="Y274" s="2">
        <v>-53.46</v>
      </c>
      <c r="Z274" s="2">
        <v>-182.65</v>
      </c>
      <c r="AA274" s="2">
        <v>-53.29</v>
      </c>
      <c r="AB274" s="2">
        <v>-25.59</v>
      </c>
      <c r="AC274" s="2">
        <v>-25.59</v>
      </c>
      <c r="AD274" s="2">
        <v>-25.59</v>
      </c>
      <c r="AE274" s="2">
        <v>-42.25</v>
      </c>
      <c r="AF274" s="2">
        <v>-26.07</v>
      </c>
      <c r="AG274" s="2">
        <v>-109.42</v>
      </c>
      <c r="AH274" s="2">
        <v>0</v>
      </c>
      <c r="AI274" s="2">
        <v>-204.68</v>
      </c>
      <c r="AJ274" s="2">
        <v>0</v>
      </c>
    </row>
    <row r="275" spans="1:36" x14ac:dyDescent="0.2">
      <c r="A275" t="str">
        <f t="shared" si="4"/>
        <v>Common-15</v>
      </c>
      <c r="B275" t="s">
        <v>75</v>
      </c>
      <c r="C275">
        <v>15</v>
      </c>
      <c r="D275" t="s">
        <v>44</v>
      </c>
      <c r="E275" s="2">
        <v>-892</v>
      </c>
      <c r="F275" s="2">
        <v>-2915.98</v>
      </c>
      <c r="G275" s="2">
        <v>-2828</v>
      </c>
      <c r="H275" s="2">
        <v>0</v>
      </c>
      <c r="I275" s="2">
        <v>-159.08999999999989</v>
      </c>
      <c r="J275" s="2">
        <v>0</v>
      </c>
      <c r="K275" s="2">
        <v>0</v>
      </c>
      <c r="L275" s="2">
        <v>0</v>
      </c>
      <c r="M275" s="2">
        <v>0</v>
      </c>
      <c r="N275" s="2">
        <v>-167.04</v>
      </c>
      <c r="O275" s="2">
        <v>2418.23</v>
      </c>
      <c r="P275" s="2">
        <v>-544.04999999999995</v>
      </c>
      <c r="Q275" s="2">
        <v>-377.46</v>
      </c>
      <c r="R275" s="2">
        <v>0</v>
      </c>
      <c r="S275" s="2">
        <v>-670.47</v>
      </c>
      <c r="T275" s="2">
        <v>-60</v>
      </c>
      <c r="U275" s="2">
        <v>-133.69999999999999</v>
      </c>
      <c r="V275" s="2">
        <v>0</v>
      </c>
      <c r="W275" s="2">
        <v>-1179.04</v>
      </c>
      <c r="X275" s="2">
        <v>1156.24</v>
      </c>
      <c r="Y275" s="2">
        <v>-53.46</v>
      </c>
      <c r="Z275" s="2">
        <v>-182.65</v>
      </c>
      <c r="AA275" s="2">
        <v>-53.29</v>
      </c>
      <c r="AB275" s="2">
        <v>-25.59</v>
      </c>
      <c r="AC275" s="2">
        <v>-25.59</v>
      </c>
      <c r="AD275" s="2">
        <v>-25.59</v>
      </c>
      <c r="AE275" s="2">
        <v>-42.25</v>
      </c>
      <c r="AF275" s="2">
        <v>-26.07</v>
      </c>
      <c r="AG275" s="2">
        <v>-109.42</v>
      </c>
      <c r="AH275" s="2">
        <v>0</v>
      </c>
      <c r="AI275" s="2">
        <v>-204.68</v>
      </c>
      <c r="AJ275" s="2">
        <v>0</v>
      </c>
    </row>
    <row r="276" spans="1:36" x14ac:dyDescent="0.2">
      <c r="A276" t="str">
        <f t="shared" si="4"/>
        <v>Common-17</v>
      </c>
      <c r="B276" t="s">
        <v>75</v>
      </c>
      <c r="C276">
        <v>17</v>
      </c>
      <c r="D276" t="s">
        <v>50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</row>
    <row r="277" spans="1:36" x14ac:dyDescent="0.2">
      <c r="A277" t="str">
        <f t="shared" si="4"/>
        <v>Common-18</v>
      </c>
      <c r="B277" t="s">
        <v>75</v>
      </c>
      <c r="C277">
        <v>18</v>
      </c>
      <c r="D277" t="s">
        <v>51</v>
      </c>
      <c r="E277" s="2">
        <v>0</v>
      </c>
      <c r="F277" s="2">
        <v>-1839.09</v>
      </c>
      <c r="G277" s="2">
        <v>0</v>
      </c>
      <c r="H277" s="2">
        <v>1839.09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500</v>
      </c>
      <c r="AI277" s="2">
        <v>248</v>
      </c>
      <c r="AJ277" s="2">
        <v>0</v>
      </c>
    </row>
    <row r="278" spans="1:36" x14ac:dyDescent="0.2">
      <c r="A278" t="str">
        <f t="shared" si="4"/>
        <v>Common-19</v>
      </c>
      <c r="B278" t="s">
        <v>75</v>
      </c>
      <c r="C278">
        <v>19</v>
      </c>
      <c r="D278" t="s">
        <v>46</v>
      </c>
      <c r="E278" s="2">
        <v>-2000</v>
      </c>
      <c r="F278" s="2">
        <v>5000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</row>
    <row r="279" spans="1:36" x14ac:dyDescent="0.2">
      <c r="A279" t="str">
        <f t="shared" si="4"/>
        <v>Common-21</v>
      </c>
      <c r="B279" t="s">
        <v>75</v>
      </c>
      <c r="C279">
        <v>21</v>
      </c>
      <c r="D279" t="s">
        <v>48</v>
      </c>
      <c r="E279" s="2">
        <v>950.75</v>
      </c>
      <c r="F279" s="2">
        <v>1195.68</v>
      </c>
      <c r="G279" s="2">
        <v>-1632.32</v>
      </c>
      <c r="H279" s="2">
        <v>206.77</v>
      </c>
      <c r="I279" s="2">
        <v>47.68</v>
      </c>
      <c r="J279" s="2">
        <v>47.68</v>
      </c>
      <c r="K279" s="2">
        <v>47.68</v>
      </c>
      <c r="L279" s="2">
        <v>47.68</v>
      </c>
      <c r="M279" s="2">
        <v>47.68</v>
      </c>
      <c r="N279" s="2">
        <v>-119.36</v>
      </c>
      <c r="O279" s="2">
        <v>2298.87</v>
      </c>
      <c r="P279" s="2">
        <v>1754.82</v>
      </c>
      <c r="Q279" s="2">
        <v>1377.36</v>
      </c>
      <c r="R279" s="2">
        <v>1377.36</v>
      </c>
      <c r="S279" s="2">
        <v>706.89</v>
      </c>
      <c r="T279" s="2">
        <v>646.89</v>
      </c>
      <c r="U279" s="2">
        <v>513.19000000000005</v>
      </c>
      <c r="V279" s="2">
        <v>513.19000000000005</v>
      </c>
      <c r="W279" s="2">
        <v>-665.85</v>
      </c>
      <c r="X279" s="2">
        <v>490.39</v>
      </c>
      <c r="Y279" s="2">
        <v>436.93</v>
      </c>
      <c r="Z279" s="2">
        <v>254.28</v>
      </c>
      <c r="AA279" s="2">
        <v>200.99</v>
      </c>
      <c r="AB279" s="2">
        <v>175.4</v>
      </c>
      <c r="AC279" s="2">
        <v>149.81</v>
      </c>
      <c r="AD279" s="2">
        <v>124.22</v>
      </c>
      <c r="AE279" s="2">
        <v>81.97</v>
      </c>
      <c r="AF279" s="2">
        <v>55.9</v>
      </c>
      <c r="AG279" s="2">
        <v>-53.52</v>
      </c>
      <c r="AH279" s="2">
        <v>446.48</v>
      </c>
      <c r="AI279" s="2">
        <v>489.8</v>
      </c>
      <c r="AJ279" s="2">
        <v>0</v>
      </c>
    </row>
    <row r="280" spans="1:36" x14ac:dyDescent="0.2">
      <c r="A280" t="str">
        <f t="shared" si="4"/>
        <v>MeadowSecurity-3</v>
      </c>
      <c r="B280" t="s">
        <v>76</v>
      </c>
      <c r="C280">
        <v>3</v>
      </c>
      <c r="D280" t="s">
        <v>37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</row>
    <row r="281" spans="1:36" x14ac:dyDescent="0.2">
      <c r="A281" t="str">
        <f t="shared" si="4"/>
        <v>MeadowSecurity-10</v>
      </c>
      <c r="B281" t="s">
        <v>76</v>
      </c>
      <c r="C281">
        <v>10</v>
      </c>
      <c r="D281" t="s">
        <v>42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-10</v>
      </c>
      <c r="R281" s="2">
        <v>-10</v>
      </c>
      <c r="S281" s="2">
        <v>-10</v>
      </c>
      <c r="T281" s="2">
        <v>-10</v>
      </c>
      <c r="U281" s="2">
        <v>-10</v>
      </c>
      <c r="V281" s="2">
        <v>-10</v>
      </c>
      <c r="W281" s="2">
        <v>-10</v>
      </c>
      <c r="X281" s="2">
        <v>-10</v>
      </c>
      <c r="Y281" s="2">
        <v>-10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</row>
    <row r="282" spans="1:36" x14ac:dyDescent="0.2">
      <c r="A282" t="str">
        <f t="shared" si="4"/>
        <v>MeadowSecurity-14</v>
      </c>
      <c r="B282" t="s">
        <v>76</v>
      </c>
      <c r="C282">
        <v>14</v>
      </c>
      <c r="D282" t="s">
        <v>43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-10</v>
      </c>
      <c r="R282" s="2">
        <v>-10</v>
      </c>
      <c r="S282" s="2">
        <v>-10</v>
      </c>
      <c r="T282" s="2">
        <v>-10</v>
      </c>
      <c r="U282" s="2">
        <v>-10</v>
      </c>
      <c r="V282" s="2">
        <v>-10</v>
      </c>
      <c r="W282" s="2">
        <v>-10</v>
      </c>
      <c r="X282" s="2">
        <v>-10</v>
      </c>
      <c r="Y282" s="2">
        <v>-10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</row>
    <row r="283" spans="1:36" x14ac:dyDescent="0.2">
      <c r="A283" t="str">
        <f t="shared" si="4"/>
        <v>MeadowSecurity-15</v>
      </c>
      <c r="B283" t="s">
        <v>76</v>
      </c>
      <c r="C283">
        <v>15</v>
      </c>
      <c r="D283" t="s">
        <v>44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-10</v>
      </c>
      <c r="R283" s="2">
        <v>-10</v>
      </c>
      <c r="S283" s="2">
        <v>-10</v>
      </c>
      <c r="T283" s="2">
        <v>-10</v>
      </c>
      <c r="U283" s="2">
        <v>-10</v>
      </c>
      <c r="V283" s="2">
        <v>-10</v>
      </c>
      <c r="W283" s="2">
        <v>-10</v>
      </c>
      <c r="X283" s="2">
        <v>-10</v>
      </c>
      <c r="Y283" s="2">
        <v>-10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</row>
    <row r="284" spans="1:36" x14ac:dyDescent="0.2">
      <c r="A284" t="str">
        <f t="shared" si="4"/>
        <v>MeadowSecurity-20</v>
      </c>
      <c r="B284" t="s">
        <v>76</v>
      </c>
      <c r="C284">
        <v>20</v>
      </c>
      <c r="D284" t="s">
        <v>47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-1800</v>
      </c>
      <c r="M284" s="2">
        <v>0</v>
      </c>
      <c r="N284" s="2">
        <v>-4200</v>
      </c>
      <c r="O284" s="2">
        <v>0</v>
      </c>
      <c r="P284" s="2">
        <v>-1395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1500</v>
      </c>
      <c r="Y284" s="2">
        <v>0</v>
      </c>
      <c r="Z284" s="2">
        <v>0</v>
      </c>
      <c r="AA284" s="2">
        <v>0</v>
      </c>
      <c r="AB284" s="2">
        <v>22000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</row>
    <row r="285" spans="1:36" x14ac:dyDescent="0.2">
      <c r="A285" t="str">
        <f t="shared" si="4"/>
        <v>MeadowSecurity-21</v>
      </c>
      <c r="B285" t="s">
        <v>76</v>
      </c>
      <c r="C285">
        <v>21</v>
      </c>
      <c r="D285" t="s">
        <v>48</v>
      </c>
      <c r="E285" s="2">
        <v>7565</v>
      </c>
      <c r="F285" s="2">
        <v>7565</v>
      </c>
      <c r="G285" s="2">
        <v>7565</v>
      </c>
      <c r="H285" s="2">
        <v>7565</v>
      </c>
      <c r="I285" s="2">
        <v>7565</v>
      </c>
      <c r="J285" s="2">
        <v>7565</v>
      </c>
      <c r="K285" s="2">
        <v>7565</v>
      </c>
      <c r="L285" s="2">
        <v>5765</v>
      </c>
      <c r="M285" s="2">
        <v>5765</v>
      </c>
      <c r="N285" s="2">
        <v>1565</v>
      </c>
      <c r="O285" s="2">
        <v>1565</v>
      </c>
      <c r="P285" s="2">
        <v>170</v>
      </c>
      <c r="Q285" s="2">
        <v>160</v>
      </c>
      <c r="R285" s="2">
        <v>150</v>
      </c>
      <c r="S285" s="2">
        <v>140</v>
      </c>
      <c r="T285" s="2">
        <v>130</v>
      </c>
      <c r="U285" s="2">
        <v>120</v>
      </c>
      <c r="V285" s="2">
        <v>110</v>
      </c>
      <c r="W285" s="2">
        <v>100</v>
      </c>
      <c r="X285" s="2">
        <v>1590</v>
      </c>
      <c r="Y285" s="2">
        <v>1580</v>
      </c>
      <c r="Z285" s="2">
        <v>1580</v>
      </c>
      <c r="AA285" s="2">
        <v>1580</v>
      </c>
      <c r="AB285" s="2">
        <v>23580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</row>
    <row r="286" spans="1:36" x14ac:dyDescent="0.2">
      <c r="A286" t="str">
        <f t="shared" si="4"/>
        <v>Midway-1</v>
      </c>
      <c r="B286" t="s">
        <v>77</v>
      </c>
      <c r="C286">
        <v>1</v>
      </c>
      <c r="D286" t="s">
        <v>36</v>
      </c>
      <c r="E286" s="2">
        <v>19950.349999999999</v>
      </c>
      <c r="F286" s="2">
        <v>22927.25</v>
      </c>
      <c r="G286" s="2">
        <v>27648.98</v>
      </c>
      <c r="H286" s="2">
        <v>2658</v>
      </c>
      <c r="I286" s="2">
        <v>56549.25</v>
      </c>
      <c r="J286" s="2">
        <v>27798.76</v>
      </c>
      <c r="K286" s="2">
        <v>25554.09</v>
      </c>
      <c r="L286" s="2">
        <v>36706.65</v>
      </c>
      <c r="M286" s="2">
        <v>27457.73</v>
      </c>
      <c r="N286" s="2">
        <v>24958.37</v>
      </c>
      <c r="O286" s="2">
        <v>39204.480000000003</v>
      </c>
      <c r="P286" s="2">
        <v>24658.32</v>
      </c>
      <c r="Q286" s="2">
        <v>23024.27</v>
      </c>
      <c r="R286" s="2">
        <v>33700.269999999997</v>
      </c>
      <c r="S286" s="2">
        <v>28437</v>
      </c>
      <c r="T286" s="2">
        <v>29798.92</v>
      </c>
      <c r="U286" s="2">
        <v>32970.51</v>
      </c>
      <c r="V286" s="2">
        <v>30929.67</v>
      </c>
      <c r="W286" s="2">
        <v>28975.21</v>
      </c>
      <c r="X286" s="2">
        <v>27056.76</v>
      </c>
      <c r="Y286" s="2">
        <v>25475</v>
      </c>
      <c r="Z286" s="2">
        <v>30616.62</v>
      </c>
      <c r="AA286" s="2">
        <v>32649.5</v>
      </c>
      <c r="AB286" s="2">
        <v>32501.13</v>
      </c>
      <c r="AC286" s="2">
        <v>0</v>
      </c>
      <c r="AD286" s="2">
        <v>55957.68</v>
      </c>
      <c r="AE286" s="2">
        <v>0</v>
      </c>
      <c r="AF286" s="2">
        <v>20683</v>
      </c>
      <c r="AG286" s="2">
        <v>46921.57</v>
      </c>
      <c r="AH286" s="2">
        <v>28291.43</v>
      </c>
      <c r="AI286" s="2">
        <v>17828.439999999999</v>
      </c>
      <c r="AJ286" s="2">
        <v>0</v>
      </c>
    </row>
    <row r="287" spans="1:36" x14ac:dyDescent="0.2">
      <c r="A287" t="str">
        <f t="shared" si="4"/>
        <v>Midway-3</v>
      </c>
      <c r="B287" t="s">
        <v>77</v>
      </c>
      <c r="C287">
        <v>3</v>
      </c>
      <c r="D287" t="s">
        <v>37</v>
      </c>
      <c r="E287" s="2">
        <v>19950.349999999999</v>
      </c>
      <c r="F287" s="2">
        <v>22927.25</v>
      </c>
      <c r="G287" s="2">
        <v>27648.98</v>
      </c>
      <c r="H287" s="2">
        <v>2658</v>
      </c>
      <c r="I287" s="2">
        <v>56549.25</v>
      </c>
      <c r="J287" s="2">
        <v>27798.76</v>
      </c>
      <c r="K287" s="2">
        <v>25554.09</v>
      </c>
      <c r="L287" s="2">
        <v>36706.65</v>
      </c>
      <c r="M287" s="2">
        <v>27457.73</v>
      </c>
      <c r="N287" s="2">
        <v>24958.37</v>
      </c>
      <c r="O287" s="2">
        <v>39204.480000000003</v>
      </c>
      <c r="P287" s="2">
        <v>24658.32</v>
      </c>
      <c r="Q287" s="2">
        <v>23024.27</v>
      </c>
      <c r="R287" s="2">
        <v>33700.269999999997</v>
      </c>
      <c r="S287" s="2">
        <v>28437</v>
      </c>
      <c r="T287" s="2">
        <v>29798.92</v>
      </c>
      <c r="U287" s="2">
        <v>32970.51</v>
      </c>
      <c r="V287" s="2">
        <v>30929.67</v>
      </c>
      <c r="W287" s="2">
        <v>28975.21</v>
      </c>
      <c r="X287" s="2">
        <v>27056.76</v>
      </c>
      <c r="Y287" s="2">
        <v>25475</v>
      </c>
      <c r="Z287" s="2">
        <v>30616.62</v>
      </c>
      <c r="AA287" s="2">
        <v>32649.5</v>
      </c>
      <c r="AB287" s="2">
        <v>32501.13</v>
      </c>
      <c r="AC287" s="2">
        <v>0</v>
      </c>
      <c r="AD287" s="2">
        <v>55957.68</v>
      </c>
      <c r="AE287" s="2">
        <v>0</v>
      </c>
      <c r="AF287" s="2">
        <v>20683</v>
      </c>
      <c r="AG287" s="2">
        <v>46921.57</v>
      </c>
      <c r="AH287" s="2">
        <v>28291.43</v>
      </c>
      <c r="AI287" s="2">
        <v>17828.439999999999</v>
      </c>
      <c r="AJ287" s="2">
        <v>0</v>
      </c>
    </row>
    <row r="288" spans="1:36" x14ac:dyDescent="0.2">
      <c r="A288" t="str">
        <f t="shared" si="4"/>
        <v>Midway-4</v>
      </c>
      <c r="B288" t="s">
        <v>77</v>
      </c>
      <c r="C288">
        <v>4</v>
      </c>
      <c r="D288" t="s">
        <v>38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-22495</v>
      </c>
      <c r="N288" s="2">
        <v>0</v>
      </c>
      <c r="O288" s="2">
        <v>-1413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-32834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</row>
    <row r="289" spans="1:36" x14ac:dyDescent="0.2">
      <c r="A289" t="str">
        <f t="shared" si="4"/>
        <v>Midway-6</v>
      </c>
      <c r="B289" t="s">
        <v>77</v>
      </c>
      <c r="C289">
        <v>6</v>
      </c>
      <c r="D289" t="s">
        <v>40</v>
      </c>
      <c r="E289" s="2">
        <v>-5281.08</v>
      </c>
      <c r="F289" s="2">
        <v>-11359.26</v>
      </c>
      <c r="G289" s="2">
        <v>-5290.55</v>
      </c>
      <c r="H289" s="2">
        <v>-12948.03</v>
      </c>
      <c r="I289" s="2">
        <v>-6884.6</v>
      </c>
      <c r="J289" s="2">
        <v>-8852.39</v>
      </c>
      <c r="K289" s="2">
        <v>-3502.06</v>
      </c>
      <c r="L289" s="2">
        <v>-7423.7000000000007</v>
      </c>
      <c r="M289" s="2">
        <v>-9912.75</v>
      </c>
      <c r="N289" s="2">
        <v>-8430.0500000000011</v>
      </c>
      <c r="O289" s="2">
        <v>-9120.6500000000015</v>
      </c>
      <c r="P289" s="2">
        <v>-8432.77</v>
      </c>
      <c r="Q289" s="2">
        <v>-5332.79</v>
      </c>
      <c r="R289" s="2">
        <v>-12282.99</v>
      </c>
      <c r="S289" s="2">
        <v>-2407.46</v>
      </c>
      <c r="T289" s="2">
        <v>-5320.54</v>
      </c>
      <c r="U289" s="2">
        <v>-4988.54</v>
      </c>
      <c r="V289" s="2">
        <v>-6161.6900000000014</v>
      </c>
      <c r="W289" s="2">
        <v>-3063.97</v>
      </c>
      <c r="X289" s="2">
        <v>-8313.76</v>
      </c>
      <c r="Y289" s="2">
        <v>-5091.66</v>
      </c>
      <c r="Z289" s="2">
        <v>-11133.75</v>
      </c>
      <c r="AA289" s="2">
        <v>-14217.96</v>
      </c>
      <c r="AB289" s="2">
        <v>-7706.3799999999992</v>
      </c>
      <c r="AC289" s="2">
        <v>-1975.24</v>
      </c>
      <c r="AD289" s="2">
        <v>-2330.83</v>
      </c>
      <c r="AE289" s="2">
        <v>-2452.25</v>
      </c>
      <c r="AF289" s="2">
        <v>-6373.07</v>
      </c>
      <c r="AG289" s="2">
        <v>-5144.8500000000004</v>
      </c>
      <c r="AH289" s="2">
        <v>-5051.95</v>
      </c>
      <c r="AI289" s="2">
        <v>-136.07</v>
      </c>
      <c r="AJ289" s="2">
        <v>0</v>
      </c>
    </row>
    <row r="290" spans="1:36" x14ac:dyDescent="0.2">
      <c r="A290" t="str">
        <f t="shared" si="4"/>
        <v>Midway-7</v>
      </c>
      <c r="B290" t="s">
        <v>77</v>
      </c>
      <c r="C290">
        <v>7</v>
      </c>
      <c r="D290" t="s">
        <v>41</v>
      </c>
      <c r="E290" s="2">
        <v>-1500</v>
      </c>
      <c r="F290" s="2">
        <v>-1500</v>
      </c>
      <c r="G290" s="2">
        <v>-1500</v>
      </c>
      <c r="H290" s="2">
        <v>-1500</v>
      </c>
      <c r="I290" s="2">
        <v>-1500</v>
      </c>
      <c r="J290" s="2">
        <v>-1500</v>
      </c>
      <c r="K290" s="2">
        <v>-1500</v>
      </c>
      <c r="L290" s="2">
        <v>-1500</v>
      </c>
      <c r="M290" s="2">
        <v>-1500</v>
      </c>
      <c r="N290" s="2">
        <v>-1500</v>
      </c>
      <c r="O290" s="2">
        <v>-1500</v>
      </c>
      <c r="P290" s="2">
        <v>1000</v>
      </c>
      <c r="Q290" s="2">
        <v>-1500</v>
      </c>
      <c r="R290" s="2">
        <v>-1500</v>
      </c>
      <c r="S290" s="2">
        <v>-1500</v>
      </c>
      <c r="T290" s="2">
        <v>-1500</v>
      </c>
      <c r="U290" s="2">
        <v>-1500</v>
      </c>
      <c r="V290" s="2">
        <v>-1500</v>
      </c>
      <c r="W290" s="2">
        <v>-1500</v>
      </c>
      <c r="X290" s="2">
        <v>-1500</v>
      </c>
      <c r="Y290" s="2">
        <v>-1500</v>
      </c>
      <c r="Z290" s="2">
        <v>-1500</v>
      </c>
      <c r="AA290" s="2">
        <v>-1500</v>
      </c>
      <c r="AB290" s="2">
        <v>-1500</v>
      </c>
      <c r="AC290" s="2">
        <v>-1500</v>
      </c>
      <c r="AD290" s="2">
        <v>-1500</v>
      </c>
      <c r="AE290" s="2">
        <v>-1500</v>
      </c>
      <c r="AF290" s="2">
        <v>-1500</v>
      </c>
      <c r="AG290" s="2">
        <v>-1500</v>
      </c>
      <c r="AH290" s="2">
        <v>-1500</v>
      </c>
      <c r="AI290" s="2">
        <v>-1500</v>
      </c>
      <c r="AJ290" s="2">
        <v>0</v>
      </c>
    </row>
    <row r="291" spans="1:36" x14ac:dyDescent="0.2">
      <c r="A291" t="str">
        <f t="shared" si="4"/>
        <v>Midway-8</v>
      </c>
      <c r="B291" t="s">
        <v>77</v>
      </c>
      <c r="C291">
        <v>8</v>
      </c>
      <c r="D291" t="s">
        <v>57</v>
      </c>
      <c r="E291" s="2">
        <v>-705.71</v>
      </c>
      <c r="F291" s="2">
        <v>-1545.39</v>
      </c>
      <c r="G291" s="2">
        <v>-1339.3</v>
      </c>
      <c r="H291" s="2">
        <v>-1277.98</v>
      </c>
      <c r="I291" s="2">
        <v>-1199.1400000000001</v>
      </c>
      <c r="J291" s="2">
        <v>-883.78</v>
      </c>
      <c r="K291" s="2">
        <v>-1076.6199999999999</v>
      </c>
      <c r="L291" s="2">
        <v>-1015.3</v>
      </c>
      <c r="M291" s="2">
        <v>-1739.11</v>
      </c>
      <c r="N291" s="2">
        <v>-1056.58</v>
      </c>
      <c r="O291" s="2">
        <v>-1172.75</v>
      </c>
      <c r="P291" s="2">
        <v>-1044.6500000000001</v>
      </c>
      <c r="Q291" s="2">
        <v>-1428.95</v>
      </c>
      <c r="R291" s="2">
        <v>-1465.89</v>
      </c>
      <c r="S291" s="2">
        <v>-1054.1400000000001</v>
      </c>
      <c r="T291" s="2">
        <v>-1063.29</v>
      </c>
      <c r="U291" s="2">
        <v>-907.74</v>
      </c>
      <c r="V291" s="2">
        <v>-971.79000000000008</v>
      </c>
      <c r="W291" s="2">
        <v>-953.49</v>
      </c>
      <c r="X291" s="2">
        <v>-971.19</v>
      </c>
      <c r="Y291" s="2">
        <v>-1184.22</v>
      </c>
      <c r="Z291" s="2">
        <v>-1010.16</v>
      </c>
      <c r="AA291" s="2">
        <v>-1338.63</v>
      </c>
      <c r="AB291" s="2">
        <v>-1031.46</v>
      </c>
      <c r="AC291" s="2">
        <v>-419.6</v>
      </c>
      <c r="AD291" s="2">
        <v>-75.260000000000005</v>
      </c>
      <c r="AE291" s="2">
        <v>-77.28</v>
      </c>
      <c r="AF291" s="2">
        <v>-77.28</v>
      </c>
      <c r="AG291" s="2">
        <v>-770.56999999999994</v>
      </c>
      <c r="AH291" s="2">
        <v>-838.07999999999993</v>
      </c>
      <c r="AI291" s="2">
        <v>-1260.07</v>
      </c>
      <c r="AJ291" s="2">
        <v>0</v>
      </c>
    </row>
    <row r="292" spans="1:36" x14ac:dyDescent="0.2">
      <c r="A292" t="str">
        <f t="shared" si="4"/>
        <v>Midway-9</v>
      </c>
      <c r="B292" t="s">
        <v>77</v>
      </c>
      <c r="C292">
        <v>9</v>
      </c>
      <c r="D292" t="s">
        <v>66</v>
      </c>
      <c r="E292" s="2">
        <v>0</v>
      </c>
      <c r="F292" s="2">
        <v>-50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</row>
    <row r="293" spans="1:36" x14ac:dyDescent="0.2">
      <c r="A293" t="str">
        <f t="shared" si="4"/>
        <v>Midway-10</v>
      </c>
      <c r="B293" t="s">
        <v>77</v>
      </c>
      <c r="C293">
        <v>10</v>
      </c>
      <c r="D293" t="s">
        <v>42</v>
      </c>
      <c r="E293" s="2">
        <v>-298.95</v>
      </c>
      <c r="F293" s="2">
        <v>-757.33999999999992</v>
      </c>
      <c r="G293" s="2">
        <v>-1000.68</v>
      </c>
      <c r="H293" s="2">
        <v>-362.19</v>
      </c>
      <c r="I293" s="2">
        <v>-515.46</v>
      </c>
      <c r="J293" s="2">
        <v>-412.73</v>
      </c>
      <c r="K293" s="2">
        <v>-119.48</v>
      </c>
      <c r="L293" s="2">
        <v>-26</v>
      </c>
      <c r="M293" s="2">
        <v>-300</v>
      </c>
      <c r="N293" s="2">
        <v>-2000</v>
      </c>
      <c r="O293" s="2">
        <v>-108.24</v>
      </c>
      <c r="P293" s="2">
        <v>-370</v>
      </c>
      <c r="Q293" s="2">
        <v>0</v>
      </c>
      <c r="R293" s="2">
        <v>0</v>
      </c>
      <c r="S293" s="2">
        <v>0</v>
      </c>
      <c r="T293" s="2">
        <v>-232.73</v>
      </c>
      <c r="U293" s="2">
        <v>-313.89999999999998</v>
      </c>
      <c r="V293" s="2">
        <v>0</v>
      </c>
      <c r="W293" s="2">
        <v>0</v>
      </c>
      <c r="X293" s="2">
        <v>-100</v>
      </c>
      <c r="Y293" s="2">
        <v>-25</v>
      </c>
      <c r="Z293" s="2">
        <v>0</v>
      </c>
      <c r="AA293" s="2">
        <v>-108.24</v>
      </c>
      <c r="AB293" s="2">
        <v>-540</v>
      </c>
      <c r="AC293" s="2">
        <v>-995.28</v>
      </c>
      <c r="AD293" s="2">
        <v>-1200.45</v>
      </c>
      <c r="AE293" s="2">
        <v>-5673.4400000000014</v>
      </c>
      <c r="AF293" s="2">
        <v>-1056.2</v>
      </c>
      <c r="AG293" s="2">
        <v>0</v>
      </c>
      <c r="AH293" s="2">
        <v>0</v>
      </c>
      <c r="AI293" s="2">
        <v>0</v>
      </c>
      <c r="AJ293" s="2">
        <v>0</v>
      </c>
    </row>
    <row r="294" spans="1:36" x14ac:dyDescent="0.2">
      <c r="A294" t="str">
        <f t="shared" si="4"/>
        <v>Midway-11</v>
      </c>
      <c r="B294" t="s">
        <v>77</v>
      </c>
      <c r="C294">
        <v>11</v>
      </c>
      <c r="D294" t="s">
        <v>67</v>
      </c>
      <c r="E294" s="2">
        <v>0</v>
      </c>
      <c r="F294" s="2">
        <v>-23.84</v>
      </c>
      <c r="G294" s="2">
        <v>-175.21</v>
      </c>
      <c r="H294" s="2">
        <v>0</v>
      </c>
      <c r="I294" s="2">
        <v>0</v>
      </c>
      <c r="J294" s="2">
        <v>-47.05</v>
      </c>
      <c r="K294" s="2">
        <v>0</v>
      </c>
      <c r="L294" s="2">
        <v>-124.46</v>
      </c>
      <c r="M294" s="2">
        <v>0</v>
      </c>
      <c r="N294" s="2">
        <v>0</v>
      </c>
      <c r="O294" s="2">
        <v>-467.95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-101.38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-11.63</v>
      </c>
      <c r="AJ294" s="2">
        <v>0</v>
      </c>
    </row>
    <row r="295" spans="1:36" x14ac:dyDescent="0.2">
      <c r="A295" t="str">
        <f t="shared" si="4"/>
        <v>Midway-14</v>
      </c>
      <c r="B295" t="s">
        <v>77</v>
      </c>
      <c r="C295">
        <v>14</v>
      </c>
      <c r="D295" t="s">
        <v>43</v>
      </c>
      <c r="E295" s="2">
        <v>-7785.74</v>
      </c>
      <c r="F295" s="2">
        <v>-15235.83</v>
      </c>
      <c r="G295" s="2">
        <v>-9305.74</v>
      </c>
      <c r="H295" s="2">
        <v>-16088.2</v>
      </c>
      <c r="I295" s="2">
        <v>-10099.200000000001</v>
      </c>
      <c r="J295" s="2">
        <v>-11695.95</v>
      </c>
      <c r="K295" s="2">
        <v>-6198.1599999999989</v>
      </c>
      <c r="L295" s="2">
        <v>-10089.459999999999</v>
      </c>
      <c r="M295" s="2">
        <v>-35946.86</v>
      </c>
      <c r="N295" s="2">
        <v>-12986.63</v>
      </c>
      <c r="O295" s="2">
        <v>-13782.59</v>
      </c>
      <c r="P295" s="2">
        <v>-8847.42</v>
      </c>
      <c r="Q295" s="2">
        <v>-8261.74</v>
      </c>
      <c r="R295" s="2">
        <v>-15248.88</v>
      </c>
      <c r="S295" s="2">
        <v>-4961.6000000000004</v>
      </c>
      <c r="T295" s="2">
        <v>-8116.5599999999986</v>
      </c>
      <c r="U295" s="2">
        <v>-7811.5599999999986</v>
      </c>
      <c r="V295" s="2">
        <v>-8633.4800000000014</v>
      </c>
      <c r="W295" s="2">
        <v>-5517.46</v>
      </c>
      <c r="X295" s="2">
        <v>-10884.95</v>
      </c>
      <c r="Y295" s="2">
        <v>-40634.879999999997</v>
      </c>
      <c r="Z295" s="2">
        <v>-13643.91</v>
      </c>
      <c r="AA295" s="2">
        <v>-17164.830000000002</v>
      </c>
      <c r="AB295" s="2">
        <v>-10777.84</v>
      </c>
      <c r="AC295" s="2">
        <v>-4890.12</v>
      </c>
      <c r="AD295" s="2">
        <v>-5106.54</v>
      </c>
      <c r="AE295" s="2">
        <v>-9702.9700000000012</v>
      </c>
      <c r="AF295" s="2">
        <v>-9006.5499999999993</v>
      </c>
      <c r="AG295" s="2">
        <v>-7415.42</v>
      </c>
      <c r="AH295" s="2">
        <v>-7390.03</v>
      </c>
      <c r="AI295" s="2">
        <v>-2907.77</v>
      </c>
      <c r="AJ295" s="2">
        <v>0</v>
      </c>
    </row>
    <row r="296" spans="1:36" x14ac:dyDescent="0.2">
      <c r="A296" t="str">
        <f t="shared" si="4"/>
        <v>Midway-15</v>
      </c>
      <c r="B296" t="s">
        <v>77</v>
      </c>
      <c r="C296">
        <v>15</v>
      </c>
      <c r="D296" t="s">
        <v>44</v>
      </c>
      <c r="E296" s="2">
        <v>12164.61</v>
      </c>
      <c r="F296" s="2">
        <v>7691.42</v>
      </c>
      <c r="G296" s="2">
        <v>18343.240000000002</v>
      </c>
      <c r="H296" s="2">
        <v>-13430.2</v>
      </c>
      <c r="I296" s="2">
        <v>46450.05</v>
      </c>
      <c r="J296" s="2">
        <v>16102.81</v>
      </c>
      <c r="K296" s="2">
        <v>19355.93</v>
      </c>
      <c r="L296" s="2">
        <v>26617.19</v>
      </c>
      <c r="M296" s="2">
        <v>-8489.130000000001</v>
      </c>
      <c r="N296" s="2">
        <v>11971.74</v>
      </c>
      <c r="O296" s="2">
        <v>25421.889999999989</v>
      </c>
      <c r="P296" s="2">
        <v>15810.9</v>
      </c>
      <c r="Q296" s="2">
        <v>14762.53</v>
      </c>
      <c r="R296" s="2">
        <v>18451.39000000001</v>
      </c>
      <c r="S296" s="2">
        <v>23475.4</v>
      </c>
      <c r="T296" s="2">
        <v>21682.36</v>
      </c>
      <c r="U296" s="2">
        <v>25158.95</v>
      </c>
      <c r="V296" s="2">
        <v>22296.19</v>
      </c>
      <c r="W296" s="2">
        <v>23457.75</v>
      </c>
      <c r="X296" s="2">
        <v>16171.81</v>
      </c>
      <c r="Y296" s="2">
        <v>-15159.88</v>
      </c>
      <c r="Z296" s="2">
        <v>16972.71</v>
      </c>
      <c r="AA296" s="2">
        <v>15484.67</v>
      </c>
      <c r="AB296" s="2">
        <v>21723.29</v>
      </c>
      <c r="AC296" s="2">
        <v>-4890.12</v>
      </c>
      <c r="AD296" s="2">
        <v>50851.14</v>
      </c>
      <c r="AE296" s="2">
        <v>-9702.9700000000012</v>
      </c>
      <c r="AF296" s="2">
        <v>11676.45</v>
      </c>
      <c r="AG296" s="2">
        <v>39506.15</v>
      </c>
      <c r="AH296" s="2">
        <v>20901.400000000001</v>
      </c>
      <c r="AI296" s="2">
        <v>14920.67</v>
      </c>
      <c r="AJ296" s="2">
        <v>0</v>
      </c>
    </row>
    <row r="297" spans="1:36" x14ac:dyDescent="0.2">
      <c r="A297" t="str">
        <f t="shared" si="4"/>
        <v>Midway-16</v>
      </c>
      <c r="B297" t="s">
        <v>77</v>
      </c>
      <c r="C297">
        <v>16</v>
      </c>
      <c r="D297" t="s">
        <v>45</v>
      </c>
      <c r="E297" s="2">
        <v>-8351.17</v>
      </c>
      <c r="F297" s="2">
        <v>-8351.17</v>
      </c>
      <c r="G297" s="2">
        <v>-7881.39</v>
      </c>
      <c r="H297" s="2">
        <v>-8351.17</v>
      </c>
      <c r="I297" s="2">
        <v>-7032.79</v>
      </c>
      <c r="J297" s="2">
        <v>-7189.38</v>
      </c>
      <c r="K297" s="2">
        <v>-7032.79</v>
      </c>
      <c r="L297" s="2">
        <v>-7189.38</v>
      </c>
      <c r="M297" s="2">
        <v>-7189.38</v>
      </c>
      <c r="N297" s="2">
        <v>-7032.79</v>
      </c>
      <c r="O297" s="2">
        <v>-7189.38</v>
      </c>
      <c r="P297" s="2">
        <v>-7032.79</v>
      </c>
      <c r="Q297" s="2">
        <v>-7189.38</v>
      </c>
      <c r="R297" s="2">
        <v>-7189.38</v>
      </c>
      <c r="S297" s="2">
        <v>-14533.86</v>
      </c>
      <c r="T297" s="2">
        <v>-15003.64</v>
      </c>
      <c r="U297" s="2">
        <v>-14847.05</v>
      </c>
      <c r="V297" s="2">
        <v>-15003.64</v>
      </c>
      <c r="W297" s="2">
        <v>-14847.05</v>
      </c>
      <c r="X297" s="2">
        <v>-15003.64</v>
      </c>
      <c r="Y297" s="2">
        <v>-9541.83</v>
      </c>
      <c r="Z297" s="2">
        <v>-9385.24</v>
      </c>
      <c r="AA297" s="2">
        <v>-9541.83</v>
      </c>
      <c r="AB297" s="2">
        <v>-9385.24</v>
      </c>
      <c r="AC297" s="2">
        <v>-9541.83</v>
      </c>
      <c r="AD297" s="2">
        <v>-9541.83</v>
      </c>
      <c r="AE297" s="2">
        <v>-9228.64</v>
      </c>
      <c r="AF297" s="2">
        <v>-9541.83</v>
      </c>
      <c r="AG297" s="2">
        <v>-9502.9699999999993</v>
      </c>
      <c r="AH297" s="2">
        <v>-9368.89</v>
      </c>
      <c r="AI297" s="2">
        <v>-9212.2999999999993</v>
      </c>
      <c r="AJ297" s="2">
        <v>0</v>
      </c>
    </row>
    <row r="298" spans="1:36" x14ac:dyDescent="0.2">
      <c r="A298" t="str">
        <f t="shared" si="4"/>
        <v>Midway-17</v>
      </c>
      <c r="B298" t="s">
        <v>77</v>
      </c>
      <c r="C298">
        <v>17</v>
      </c>
      <c r="D298" t="s">
        <v>50</v>
      </c>
      <c r="E298" s="2">
        <v>0</v>
      </c>
      <c r="F298" s="2">
        <v>42522</v>
      </c>
      <c r="G298" s="2">
        <v>-1905</v>
      </c>
      <c r="H298" s="2">
        <v>-4128</v>
      </c>
      <c r="I298" s="2">
        <v>0</v>
      </c>
      <c r="J298" s="2">
        <v>0</v>
      </c>
      <c r="K298" s="2">
        <v>-3586</v>
      </c>
      <c r="L298" s="2">
        <v>47098.16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-10581.86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</row>
    <row r="299" spans="1:36" x14ac:dyDescent="0.2">
      <c r="A299" t="str">
        <f t="shared" si="4"/>
        <v>Midway-19</v>
      </c>
      <c r="B299" t="s">
        <v>77</v>
      </c>
      <c r="C299">
        <v>19</v>
      </c>
      <c r="D299" t="s">
        <v>46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-150000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-50000</v>
      </c>
      <c r="AC299" s="2">
        <v>0</v>
      </c>
      <c r="AD299" s="2">
        <v>0</v>
      </c>
      <c r="AE299" s="2">
        <v>0</v>
      </c>
      <c r="AF299" s="2">
        <v>0</v>
      </c>
      <c r="AG299" s="2">
        <v>-60000</v>
      </c>
      <c r="AH299" s="2">
        <v>0</v>
      </c>
      <c r="AI299" s="2">
        <v>0</v>
      </c>
      <c r="AJ299" s="2">
        <v>0</v>
      </c>
    </row>
    <row r="300" spans="1:36" x14ac:dyDescent="0.2">
      <c r="A300" t="str">
        <f t="shared" si="4"/>
        <v>Midway-20</v>
      </c>
      <c r="B300" t="s">
        <v>77</v>
      </c>
      <c r="C300">
        <v>20</v>
      </c>
      <c r="D300" t="s">
        <v>47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900</v>
      </c>
      <c r="L300" s="2">
        <v>0</v>
      </c>
      <c r="M300" s="2">
        <v>0</v>
      </c>
      <c r="N300" s="2">
        <v>0</v>
      </c>
      <c r="O300" s="2">
        <v>100</v>
      </c>
      <c r="P300" s="2">
        <v>0</v>
      </c>
      <c r="Q300" s="2">
        <v>0</v>
      </c>
      <c r="R300" s="2">
        <v>0</v>
      </c>
      <c r="S300" s="2">
        <v>0</v>
      </c>
      <c r="T300" s="2">
        <v>-475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-800</v>
      </c>
      <c r="AJ300" s="2">
        <v>0</v>
      </c>
    </row>
    <row r="301" spans="1:36" x14ac:dyDescent="0.2">
      <c r="A301" t="str">
        <f t="shared" si="4"/>
        <v>Midway-21</v>
      </c>
      <c r="B301" t="s">
        <v>77</v>
      </c>
      <c r="C301">
        <v>21</v>
      </c>
      <c r="D301" t="s">
        <v>48</v>
      </c>
      <c r="E301" s="2">
        <v>31897.25</v>
      </c>
      <c r="F301" s="2">
        <v>73759.5</v>
      </c>
      <c r="G301" s="2">
        <v>82316.350000000006</v>
      </c>
      <c r="H301" s="2">
        <v>56406.98</v>
      </c>
      <c r="I301" s="2">
        <v>95824.24</v>
      </c>
      <c r="J301" s="2">
        <v>104737.67</v>
      </c>
      <c r="K301" s="2">
        <v>114374.81</v>
      </c>
      <c r="L301" s="2">
        <v>180900.78</v>
      </c>
      <c r="M301" s="2">
        <v>165222.26999999999</v>
      </c>
      <c r="N301" s="2">
        <v>170161.22</v>
      </c>
      <c r="O301" s="2">
        <v>188493.73</v>
      </c>
      <c r="P301" s="2">
        <v>47271.839999999997</v>
      </c>
      <c r="Q301" s="2">
        <v>54844.99</v>
      </c>
      <c r="R301" s="2">
        <v>66107</v>
      </c>
      <c r="S301" s="2">
        <v>75048.539999999994</v>
      </c>
      <c r="T301" s="2">
        <v>81252.259999999995</v>
      </c>
      <c r="U301" s="2">
        <v>91564.160000000003</v>
      </c>
      <c r="V301" s="2">
        <v>98856.71</v>
      </c>
      <c r="W301" s="2">
        <v>107467.41</v>
      </c>
      <c r="X301" s="2">
        <v>108635.58</v>
      </c>
      <c r="Y301" s="2">
        <v>73352.009999999995</v>
      </c>
      <c r="Z301" s="2">
        <v>80939.48</v>
      </c>
      <c r="AA301" s="2">
        <v>86882.32</v>
      </c>
      <c r="AB301" s="2">
        <v>49220.37</v>
      </c>
      <c r="AC301" s="2">
        <v>34788.42</v>
      </c>
      <c r="AD301" s="2">
        <v>76097.73</v>
      </c>
      <c r="AE301" s="2">
        <v>57166.12</v>
      </c>
      <c r="AF301" s="2">
        <v>59300.74</v>
      </c>
      <c r="AG301" s="2">
        <v>29303.919999999998</v>
      </c>
      <c r="AH301" s="2">
        <v>40836.43</v>
      </c>
      <c r="AI301" s="2">
        <v>45744.800000000003</v>
      </c>
      <c r="AJ301" s="2">
        <v>0</v>
      </c>
    </row>
    <row r="302" spans="1:36" x14ac:dyDescent="0.2">
      <c r="A302" t="str">
        <f t="shared" si="4"/>
        <v>PagodaSecurity-2</v>
      </c>
      <c r="B302" t="s">
        <v>78</v>
      </c>
      <c r="C302">
        <v>2</v>
      </c>
      <c r="D302" t="s">
        <v>59</v>
      </c>
      <c r="E302" s="2">
        <v>0.17</v>
      </c>
      <c r="F302" s="2">
        <v>0.16</v>
      </c>
      <c r="G302" s="2">
        <v>0.17</v>
      </c>
      <c r="H302" s="2">
        <v>0.17</v>
      </c>
      <c r="I302" s="2">
        <v>0.18</v>
      </c>
      <c r="J302" s="2">
        <v>0.16</v>
      </c>
      <c r="K302" s="2">
        <v>0.18</v>
      </c>
      <c r="L302" s="2">
        <v>0.17</v>
      </c>
      <c r="M302" s="2">
        <v>0.17</v>
      </c>
      <c r="N302" s="2">
        <v>0.17</v>
      </c>
      <c r="O302" s="2">
        <v>1.1100000000000001</v>
      </c>
      <c r="P302" s="2">
        <v>1.47</v>
      </c>
      <c r="Q302" s="2">
        <v>2.2599999999999998</v>
      </c>
      <c r="R302" s="2">
        <v>2.09</v>
      </c>
      <c r="S302" s="2">
        <v>2.3199999999999998</v>
      </c>
      <c r="T302" s="2">
        <v>2.25</v>
      </c>
      <c r="U302" s="2">
        <v>2.3199999999999998</v>
      </c>
      <c r="V302" s="2">
        <v>2.25</v>
      </c>
      <c r="W302" s="2">
        <v>2.3199999999999998</v>
      </c>
      <c r="X302" s="2">
        <v>2.33</v>
      </c>
      <c r="Y302" s="2">
        <v>2.2400000000000002</v>
      </c>
      <c r="Z302" s="2">
        <v>2.33</v>
      </c>
      <c r="AA302" s="2">
        <v>2.25</v>
      </c>
      <c r="AB302" s="2">
        <v>2.4900000000000002</v>
      </c>
      <c r="AC302" s="2">
        <v>0.78</v>
      </c>
      <c r="AD302" s="2">
        <v>0.22</v>
      </c>
      <c r="AE302" s="2">
        <v>0.24</v>
      </c>
      <c r="AF302" s="2">
        <v>0.23</v>
      </c>
      <c r="AG302" s="2">
        <v>0.24</v>
      </c>
      <c r="AH302" s="2">
        <v>0.24</v>
      </c>
      <c r="AI302" s="2">
        <v>0.24</v>
      </c>
      <c r="AJ302" s="2">
        <v>0</v>
      </c>
    </row>
    <row r="303" spans="1:36" x14ac:dyDescent="0.2">
      <c r="A303" t="str">
        <f t="shared" si="4"/>
        <v>PagodaSecurity-3</v>
      </c>
      <c r="B303" t="s">
        <v>78</v>
      </c>
      <c r="C303">
        <v>3</v>
      </c>
      <c r="D303" t="s">
        <v>37</v>
      </c>
      <c r="E303" s="2">
        <v>0.17</v>
      </c>
      <c r="F303" s="2">
        <v>0.16</v>
      </c>
      <c r="G303" s="2">
        <v>0.17</v>
      </c>
      <c r="H303" s="2">
        <v>0.17</v>
      </c>
      <c r="I303" s="2">
        <v>0.18</v>
      </c>
      <c r="J303" s="2">
        <v>0.16</v>
      </c>
      <c r="K303" s="2">
        <v>0.18</v>
      </c>
      <c r="L303" s="2">
        <v>0.17</v>
      </c>
      <c r="M303" s="2">
        <v>0.17</v>
      </c>
      <c r="N303" s="2">
        <v>0.17</v>
      </c>
      <c r="O303" s="2">
        <v>1.1100000000000001</v>
      </c>
      <c r="P303" s="2">
        <v>1.47</v>
      </c>
      <c r="Q303" s="2">
        <v>2.2599999999999998</v>
      </c>
      <c r="R303" s="2">
        <v>2.09</v>
      </c>
      <c r="S303" s="2">
        <v>2.3199999999999998</v>
      </c>
      <c r="T303" s="2">
        <v>2.25</v>
      </c>
      <c r="U303" s="2">
        <v>2.3199999999999998</v>
      </c>
      <c r="V303" s="2">
        <v>2.25</v>
      </c>
      <c r="W303" s="2">
        <v>2.3199999999999998</v>
      </c>
      <c r="X303" s="2">
        <v>2.33</v>
      </c>
      <c r="Y303" s="2">
        <v>2.2400000000000002</v>
      </c>
      <c r="Z303" s="2">
        <v>2.33</v>
      </c>
      <c r="AA303" s="2">
        <v>2.25</v>
      </c>
      <c r="AB303" s="2">
        <v>2.4900000000000002</v>
      </c>
      <c r="AC303" s="2">
        <v>0.78</v>
      </c>
      <c r="AD303" s="2">
        <v>0.22</v>
      </c>
      <c r="AE303" s="2">
        <v>0.24</v>
      </c>
      <c r="AF303" s="2">
        <v>0.23</v>
      </c>
      <c r="AG303" s="2">
        <v>0.24</v>
      </c>
      <c r="AH303" s="2">
        <v>0.24</v>
      </c>
      <c r="AI303" s="2">
        <v>0.24</v>
      </c>
      <c r="AJ303" s="2">
        <v>0</v>
      </c>
    </row>
    <row r="304" spans="1:36" x14ac:dyDescent="0.2">
      <c r="A304" t="str">
        <f t="shared" si="4"/>
        <v>PagodaSecurity-5</v>
      </c>
      <c r="B304" t="s">
        <v>78</v>
      </c>
      <c r="C304">
        <v>5</v>
      </c>
      <c r="D304" t="s">
        <v>39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8000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</row>
    <row r="305" spans="1:36" x14ac:dyDescent="0.2">
      <c r="A305" t="str">
        <f t="shared" si="4"/>
        <v>PagodaSecurity-14</v>
      </c>
      <c r="B305" t="s">
        <v>78</v>
      </c>
      <c r="C305">
        <v>14</v>
      </c>
      <c r="D305" t="s">
        <v>43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8000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</row>
    <row r="306" spans="1:36" x14ac:dyDescent="0.2">
      <c r="A306" t="str">
        <f t="shared" si="4"/>
        <v>PagodaSecurity-15</v>
      </c>
      <c r="B306" t="s">
        <v>78</v>
      </c>
      <c r="C306">
        <v>15</v>
      </c>
      <c r="D306" t="s">
        <v>44</v>
      </c>
      <c r="E306" s="2">
        <v>0.17</v>
      </c>
      <c r="F306" s="2">
        <v>0.16</v>
      </c>
      <c r="G306" s="2">
        <v>0.17</v>
      </c>
      <c r="H306" s="2">
        <v>0.17</v>
      </c>
      <c r="I306" s="2">
        <v>0.18</v>
      </c>
      <c r="J306" s="2">
        <v>0.16</v>
      </c>
      <c r="K306" s="2">
        <v>0.18</v>
      </c>
      <c r="L306" s="2">
        <v>0.17</v>
      </c>
      <c r="M306" s="2">
        <v>0.17</v>
      </c>
      <c r="N306" s="2">
        <v>0.17</v>
      </c>
      <c r="O306" s="2">
        <v>1.1100000000000001</v>
      </c>
      <c r="P306" s="2">
        <v>1.47</v>
      </c>
      <c r="Q306" s="2">
        <v>8002.26</v>
      </c>
      <c r="R306" s="2">
        <v>2.09</v>
      </c>
      <c r="S306" s="2">
        <v>2.3199999999999998</v>
      </c>
      <c r="T306" s="2">
        <v>2.25</v>
      </c>
      <c r="U306" s="2">
        <v>2.3199999999999998</v>
      </c>
      <c r="V306" s="2">
        <v>2.25</v>
      </c>
      <c r="W306" s="2">
        <v>2.3199999999999998</v>
      </c>
      <c r="X306" s="2">
        <v>2.33</v>
      </c>
      <c r="Y306" s="2">
        <v>2.2400000000000002</v>
      </c>
      <c r="Z306" s="2">
        <v>2.33</v>
      </c>
      <c r="AA306" s="2">
        <v>2.25</v>
      </c>
      <c r="AB306" s="2">
        <v>2.4900000000000002</v>
      </c>
      <c r="AC306" s="2">
        <v>0.78</v>
      </c>
      <c r="AD306" s="2">
        <v>0.22</v>
      </c>
      <c r="AE306" s="2">
        <v>0.24</v>
      </c>
      <c r="AF306" s="2">
        <v>0.23</v>
      </c>
      <c r="AG306" s="2">
        <v>0.24</v>
      </c>
      <c r="AH306" s="2">
        <v>0.24</v>
      </c>
      <c r="AI306" s="2">
        <v>0.24</v>
      </c>
      <c r="AJ306" s="2">
        <v>0</v>
      </c>
    </row>
    <row r="307" spans="1:36" x14ac:dyDescent="0.2">
      <c r="A307" t="str">
        <f t="shared" si="4"/>
        <v>PagodaSecurity-20</v>
      </c>
      <c r="B307" t="s">
        <v>78</v>
      </c>
      <c r="C307">
        <v>20</v>
      </c>
      <c r="D307" t="s">
        <v>47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-10215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10000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</row>
    <row r="308" spans="1:36" x14ac:dyDescent="0.2">
      <c r="A308" t="str">
        <f t="shared" si="4"/>
        <v>PagodaSecurity-21</v>
      </c>
      <c r="B308" t="s">
        <v>78</v>
      </c>
      <c r="C308">
        <v>21</v>
      </c>
      <c r="D308" t="s">
        <v>48</v>
      </c>
      <c r="E308" s="2">
        <v>20428.38</v>
      </c>
      <c r="F308" s="2">
        <v>20428.54</v>
      </c>
      <c r="G308" s="2">
        <v>20428.71</v>
      </c>
      <c r="H308" s="2">
        <v>20428.88</v>
      </c>
      <c r="I308" s="2">
        <v>20429.060000000001</v>
      </c>
      <c r="J308" s="2">
        <v>20429.22</v>
      </c>
      <c r="K308" s="2">
        <v>20429.400000000001</v>
      </c>
      <c r="L308" s="2">
        <v>20429.57</v>
      </c>
      <c r="M308" s="2">
        <v>20429.740000000002</v>
      </c>
      <c r="N308" s="2">
        <v>20429.91</v>
      </c>
      <c r="O308" s="2">
        <v>20431.02</v>
      </c>
      <c r="P308" s="2">
        <v>10217.49</v>
      </c>
      <c r="Q308" s="2">
        <v>18219.75</v>
      </c>
      <c r="R308" s="2">
        <v>18221.84</v>
      </c>
      <c r="S308" s="2">
        <v>18224.16</v>
      </c>
      <c r="T308" s="2">
        <v>18226.41</v>
      </c>
      <c r="U308" s="2">
        <v>18228.73</v>
      </c>
      <c r="V308" s="2">
        <v>18230.98</v>
      </c>
      <c r="W308" s="2">
        <v>18233.3</v>
      </c>
      <c r="X308" s="2">
        <v>18235.63</v>
      </c>
      <c r="Y308" s="2">
        <v>18237.87</v>
      </c>
      <c r="Z308" s="2">
        <v>18240.2</v>
      </c>
      <c r="AA308" s="2">
        <v>18242.45</v>
      </c>
      <c r="AB308" s="2">
        <v>28244.94</v>
      </c>
      <c r="AC308" s="2">
        <v>28245.72</v>
      </c>
      <c r="AD308" s="2">
        <v>28245.94</v>
      </c>
      <c r="AE308" s="2">
        <v>28246.18</v>
      </c>
      <c r="AF308" s="2">
        <v>28246.41</v>
      </c>
      <c r="AG308" s="2">
        <v>28246.65</v>
      </c>
      <c r="AH308" s="2">
        <v>28246.89</v>
      </c>
      <c r="AI308" s="2">
        <v>28247.13</v>
      </c>
      <c r="AJ308" s="2">
        <v>0</v>
      </c>
    </row>
    <row r="309" spans="1:36" x14ac:dyDescent="0.2">
      <c r="A309" t="str">
        <f t="shared" si="4"/>
        <v>Partnership-1</v>
      </c>
      <c r="B309" t="s">
        <v>79</v>
      </c>
      <c r="C309">
        <v>1</v>
      </c>
      <c r="D309" t="s">
        <v>36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659.09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</row>
    <row r="310" spans="1:36" x14ac:dyDescent="0.2">
      <c r="A310" t="str">
        <f t="shared" si="4"/>
        <v>Partnership-2</v>
      </c>
      <c r="B310" t="s">
        <v>79</v>
      </c>
      <c r="C310">
        <v>2</v>
      </c>
      <c r="D310" t="s">
        <v>59</v>
      </c>
      <c r="E310" s="2">
        <v>2.99</v>
      </c>
      <c r="F310" s="2">
        <v>2.64</v>
      </c>
      <c r="G310" s="2">
        <v>2.91</v>
      </c>
      <c r="H310" s="2">
        <v>2.8</v>
      </c>
      <c r="I310" s="2">
        <v>2.84</v>
      </c>
      <c r="J310" s="2">
        <v>2.1800000000000002</v>
      </c>
      <c r="K310" s="2">
        <v>1.75</v>
      </c>
      <c r="L310" s="2">
        <v>2.89</v>
      </c>
      <c r="M310" s="2">
        <v>2.79</v>
      </c>
      <c r="N310" s="2">
        <v>2.88</v>
      </c>
      <c r="O310" s="2">
        <v>90.35</v>
      </c>
      <c r="P310" s="2">
        <v>245.47</v>
      </c>
      <c r="Q310" s="2">
        <v>694.38</v>
      </c>
      <c r="R310" s="2">
        <v>755.32</v>
      </c>
      <c r="S310" s="2">
        <v>876.17</v>
      </c>
      <c r="T310" s="2">
        <v>834.78</v>
      </c>
      <c r="U310" s="2">
        <v>869.72</v>
      </c>
      <c r="V310" s="2">
        <v>841.11</v>
      </c>
      <c r="W310" s="2">
        <v>689.24</v>
      </c>
      <c r="X310" s="2">
        <v>376.81</v>
      </c>
      <c r="Y310" s="2">
        <v>363.8</v>
      </c>
      <c r="Z310" s="2">
        <v>379.55</v>
      </c>
      <c r="AA310" s="2">
        <v>371.51</v>
      </c>
      <c r="AB310" s="2">
        <v>457.53</v>
      </c>
      <c r="AC310" s="2">
        <v>1052.56</v>
      </c>
      <c r="AD310" s="2">
        <v>526.53</v>
      </c>
      <c r="AE310" s="2">
        <v>10.11</v>
      </c>
      <c r="AF310" s="2">
        <v>9.77</v>
      </c>
      <c r="AG310" s="2">
        <v>18.54</v>
      </c>
      <c r="AH310" s="2">
        <v>31.42</v>
      </c>
      <c r="AI310" s="2">
        <v>158.77000000000001</v>
      </c>
      <c r="AJ310" s="2">
        <v>0</v>
      </c>
    </row>
    <row r="311" spans="1:36" x14ac:dyDescent="0.2">
      <c r="A311" t="str">
        <f t="shared" si="4"/>
        <v>Partnership-3</v>
      </c>
      <c r="B311" t="s">
        <v>79</v>
      </c>
      <c r="C311">
        <v>3</v>
      </c>
      <c r="D311" t="s">
        <v>37</v>
      </c>
      <c r="E311" s="2">
        <v>2.99</v>
      </c>
      <c r="F311" s="2">
        <v>2.64</v>
      </c>
      <c r="G311" s="2">
        <v>2.91</v>
      </c>
      <c r="H311" s="2">
        <v>2.8</v>
      </c>
      <c r="I311" s="2">
        <v>2.84</v>
      </c>
      <c r="J311" s="2">
        <v>2.1800000000000002</v>
      </c>
      <c r="K311" s="2">
        <v>1.75</v>
      </c>
      <c r="L311" s="2">
        <v>2.89</v>
      </c>
      <c r="M311" s="2">
        <v>2.79</v>
      </c>
      <c r="N311" s="2">
        <v>2.88</v>
      </c>
      <c r="O311" s="2">
        <v>90.35</v>
      </c>
      <c r="P311" s="2">
        <v>245.47</v>
      </c>
      <c r="Q311" s="2">
        <v>694.38</v>
      </c>
      <c r="R311" s="2">
        <v>755.32</v>
      </c>
      <c r="S311" s="2">
        <v>876.17</v>
      </c>
      <c r="T311" s="2">
        <v>834.78</v>
      </c>
      <c r="U311" s="2">
        <v>869.72</v>
      </c>
      <c r="V311" s="2">
        <v>1500.2</v>
      </c>
      <c r="W311" s="2">
        <v>689.24</v>
      </c>
      <c r="X311" s="2">
        <v>376.81</v>
      </c>
      <c r="Y311" s="2">
        <v>363.8</v>
      </c>
      <c r="Z311" s="2">
        <v>379.55</v>
      </c>
      <c r="AA311" s="2">
        <v>371.51</v>
      </c>
      <c r="AB311" s="2">
        <v>457.53</v>
      </c>
      <c r="AC311" s="2">
        <v>1052.56</v>
      </c>
      <c r="AD311" s="2">
        <v>526.53</v>
      </c>
      <c r="AE311" s="2">
        <v>10.11</v>
      </c>
      <c r="AF311" s="2">
        <v>9.77</v>
      </c>
      <c r="AG311" s="2">
        <v>18.54</v>
      </c>
      <c r="AH311" s="2">
        <v>31.42</v>
      </c>
      <c r="AI311" s="2">
        <v>158.77000000000001</v>
      </c>
      <c r="AJ311" s="2">
        <v>0</v>
      </c>
    </row>
    <row r="312" spans="1:36" x14ac:dyDescent="0.2">
      <c r="A312" t="str">
        <f t="shared" si="4"/>
        <v>Partnership-5</v>
      </c>
      <c r="B312" t="s">
        <v>79</v>
      </c>
      <c r="C312">
        <v>5</v>
      </c>
      <c r="D312" t="s">
        <v>39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</row>
    <row r="313" spans="1:36" x14ac:dyDescent="0.2">
      <c r="A313" t="str">
        <f t="shared" si="4"/>
        <v>Partnership-7</v>
      </c>
      <c r="B313" t="s">
        <v>79</v>
      </c>
      <c r="C313">
        <v>7</v>
      </c>
      <c r="D313" t="s">
        <v>41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-20000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</row>
    <row r="314" spans="1:36" x14ac:dyDescent="0.2">
      <c r="A314" t="str">
        <f t="shared" si="4"/>
        <v>Partnership-10</v>
      </c>
      <c r="B314" t="s">
        <v>79</v>
      </c>
      <c r="C314">
        <v>10</v>
      </c>
      <c r="D314" t="s">
        <v>42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-180</v>
      </c>
      <c r="K314" s="2">
        <v>-165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-75</v>
      </c>
      <c r="T314" s="2">
        <v>0</v>
      </c>
      <c r="U314" s="2">
        <v>-15</v>
      </c>
      <c r="V314" s="2">
        <v>0</v>
      </c>
      <c r="W314" s="2">
        <v>0</v>
      </c>
      <c r="X314" s="2">
        <v>0</v>
      </c>
      <c r="Y314" s="2">
        <v>0</v>
      </c>
      <c r="Z314" s="2">
        <v>8536.2000000000007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-40</v>
      </c>
      <c r="AH314" s="2">
        <v>-25</v>
      </c>
      <c r="AI314" s="2">
        <v>0</v>
      </c>
      <c r="AJ314" s="2">
        <v>0</v>
      </c>
    </row>
    <row r="315" spans="1:36" x14ac:dyDescent="0.2">
      <c r="A315" t="str">
        <f t="shared" si="4"/>
        <v>Partnership-13</v>
      </c>
      <c r="B315" t="s">
        <v>79</v>
      </c>
      <c r="C315">
        <v>13</v>
      </c>
      <c r="D315" t="s">
        <v>80</v>
      </c>
      <c r="E315" s="2">
        <v>0</v>
      </c>
      <c r="F315" s="2">
        <v>0</v>
      </c>
      <c r="G315" s="2">
        <v>0</v>
      </c>
      <c r="H315" s="2">
        <v>-3800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</row>
    <row r="316" spans="1:36" x14ac:dyDescent="0.2">
      <c r="A316" t="str">
        <f t="shared" si="4"/>
        <v>Partnership-14</v>
      </c>
      <c r="B316" t="s">
        <v>79</v>
      </c>
      <c r="C316">
        <v>14</v>
      </c>
      <c r="D316" t="s">
        <v>43</v>
      </c>
      <c r="E316" s="2">
        <v>0</v>
      </c>
      <c r="F316" s="2">
        <v>0</v>
      </c>
      <c r="G316" s="2">
        <v>0</v>
      </c>
      <c r="H316" s="2">
        <v>-3800</v>
      </c>
      <c r="I316" s="2">
        <v>0</v>
      </c>
      <c r="J316" s="2">
        <v>-180</v>
      </c>
      <c r="K316" s="2">
        <v>-165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-75</v>
      </c>
      <c r="T316" s="2">
        <v>0</v>
      </c>
      <c r="U316" s="2">
        <v>-15</v>
      </c>
      <c r="V316" s="2">
        <v>0</v>
      </c>
      <c r="W316" s="2">
        <v>0</v>
      </c>
      <c r="X316" s="2">
        <v>0</v>
      </c>
      <c r="Y316" s="2">
        <v>0</v>
      </c>
      <c r="Z316" s="2">
        <v>8536.2000000000007</v>
      </c>
      <c r="AA316" s="2">
        <v>0</v>
      </c>
      <c r="AB316" s="2">
        <v>0</v>
      </c>
      <c r="AC316" s="2">
        <v>-20000</v>
      </c>
      <c r="AD316" s="2">
        <v>0</v>
      </c>
      <c r="AE316" s="2">
        <v>0</v>
      </c>
      <c r="AF316" s="2">
        <v>0</v>
      </c>
      <c r="AG316" s="2">
        <v>-40</v>
      </c>
      <c r="AH316" s="2">
        <v>-25</v>
      </c>
      <c r="AI316" s="2">
        <v>0</v>
      </c>
      <c r="AJ316" s="2">
        <v>0</v>
      </c>
    </row>
    <row r="317" spans="1:36" x14ac:dyDescent="0.2">
      <c r="A317" t="str">
        <f t="shared" si="4"/>
        <v>Partnership-15</v>
      </c>
      <c r="B317" t="s">
        <v>79</v>
      </c>
      <c r="C317">
        <v>15</v>
      </c>
      <c r="D317" t="s">
        <v>44</v>
      </c>
      <c r="E317" s="2">
        <v>2.99</v>
      </c>
      <c r="F317" s="2">
        <v>2.64</v>
      </c>
      <c r="G317" s="2">
        <v>2.91</v>
      </c>
      <c r="H317" s="2">
        <v>-3797.2</v>
      </c>
      <c r="I317" s="2">
        <v>2.84</v>
      </c>
      <c r="J317" s="2">
        <v>-177.82</v>
      </c>
      <c r="K317" s="2">
        <v>-163.25</v>
      </c>
      <c r="L317" s="2">
        <v>2.89</v>
      </c>
      <c r="M317" s="2">
        <v>2.79</v>
      </c>
      <c r="N317" s="2">
        <v>2.88</v>
      </c>
      <c r="O317" s="2">
        <v>90.35</v>
      </c>
      <c r="P317" s="2">
        <v>245.47</v>
      </c>
      <c r="Q317" s="2">
        <v>694.38</v>
      </c>
      <c r="R317" s="2">
        <v>755.32</v>
      </c>
      <c r="S317" s="2">
        <v>801.17</v>
      </c>
      <c r="T317" s="2">
        <v>834.78</v>
      </c>
      <c r="U317" s="2">
        <v>854.72</v>
      </c>
      <c r="V317" s="2">
        <v>1500.2</v>
      </c>
      <c r="W317" s="2">
        <v>689.24</v>
      </c>
      <c r="X317" s="2">
        <v>376.81</v>
      </c>
      <c r="Y317" s="2">
        <v>363.8</v>
      </c>
      <c r="Z317" s="2">
        <v>8915.75</v>
      </c>
      <c r="AA317" s="2">
        <v>371.51</v>
      </c>
      <c r="AB317" s="2">
        <v>457.53</v>
      </c>
      <c r="AC317" s="2">
        <v>-18947.439999999999</v>
      </c>
      <c r="AD317" s="2">
        <v>526.53</v>
      </c>
      <c r="AE317" s="2">
        <v>10.11</v>
      </c>
      <c r="AF317" s="2">
        <v>9.77</v>
      </c>
      <c r="AG317" s="2">
        <v>-21.46</v>
      </c>
      <c r="AH317" s="2">
        <v>6.4200000000000017</v>
      </c>
      <c r="AI317" s="2">
        <v>158.77000000000001</v>
      </c>
      <c r="AJ317" s="2">
        <v>0</v>
      </c>
    </row>
    <row r="318" spans="1:36" x14ac:dyDescent="0.2">
      <c r="A318" t="str">
        <f t="shared" si="4"/>
        <v>Partnership-17</v>
      </c>
      <c r="B318" t="s">
        <v>79</v>
      </c>
      <c r="C318">
        <v>17</v>
      </c>
      <c r="D318" t="s">
        <v>50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-147000</v>
      </c>
      <c r="K318" s="2">
        <v>151050</v>
      </c>
      <c r="L318" s="2">
        <v>0</v>
      </c>
      <c r="M318" s="2">
        <v>0</v>
      </c>
      <c r="N318" s="2">
        <v>0</v>
      </c>
      <c r="O318" s="2">
        <v>0</v>
      </c>
      <c r="P318" s="2">
        <v>103375.4</v>
      </c>
      <c r="Q318" s="2">
        <v>0</v>
      </c>
      <c r="R318" s="2">
        <v>0</v>
      </c>
      <c r="S318" s="2">
        <v>-25000</v>
      </c>
      <c r="T318" s="2">
        <v>0</v>
      </c>
      <c r="U318" s="2">
        <v>7500</v>
      </c>
      <c r="V318" s="2">
        <v>0</v>
      </c>
      <c r="W318" s="2">
        <v>-70000</v>
      </c>
      <c r="X318" s="2">
        <v>0</v>
      </c>
      <c r="Y318" s="2">
        <v>0</v>
      </c>
      <c r="Z318" s="2">
        <v>0</v>
      </c>
      <c r="AA318" s="2">
        <v>0</v>
      </c>
      <c r="AB318" s="2">
        <v>13000</v>
      </c>
      <c r="AC318" s="2">
        <v>0</v>
      </c>
      <c r="AD318" s="2">
        <v>0</v>
      </c>
      <c r="AE318" s="2">
        <v>-2000</v>
      </c>
      <c r="AF318" s="2">
        <v>0</v>
      </c>
      <c r="AG318" s="2">
        <v>-257993.38</v>
      </c>
      <c r="AH318" s="2">
        <v>-98000</v>
      </c>
      <c r="AI318" s="2">
        <v>-148940</v>
      </c>
      <c r="AJ318" s="2">
        <v>0</v>
      </c>
    </row>
    <row r="319" spans="1:36" x14ac:dyDescent="0.2">
      <c r="A319" t="str">
        <f t="shared" si="4"/>
        <v>Partnership-18</v>
      </c>
      <c r="B319" t="s">
        <v>79</v>
      </c>
      <c r="C319">
        <v>18</v>
      </c>
      <c r="D319" t="s">
        <v>51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</row>
    <row r="320" spans="1:36" x14ac:dyDescent="0.2">
      <c r="A320" t="str">
        <f t="shared" si="4"/>
        <v>Partnership-19</v>
      </c>
      <c r="B320" t="s">
        <v>79</v>
      </c>
      <c r="C320">
        <v>19</v>
      </c>
      <c r="D320" t="s">
        <v>46</v>
      </c>
      <c r="E320" s="2">
        <v>0</v>
      </c>
      <c r="F320" s="2">
        <v>-5000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-1000</v>
      </c>
      <c r="M320" s="2">
        <v>0</v>
      </c>
      <c r="N320" s="2">
        <v>0</v>
      </c>
      <c r="O320" s="2">
        <v>0</v>
      </c>
      <c r="P320" s="2">
        <v>272000</v>
      </c>
      <c r="Q320" s="2">
        <v>-1000</v>
      </c>
      <c r="R320" s="2">
        <v>-10000</v>
      </c>
      <c r="S320" s="2">
        <v>0</v>
      </c>
      <c r="T320" s="2">
        <v>-5000</v>
      </c>
      <c r="U320" s="2">
        <v>0</v>
      </c>
      <c r="V320" s="2">
        <v>-6000</v>
      </c>
      <c r="W320" s="2">
        <v>-3000</v>
      </c>
      <c r="X320" s="2">
        <v>0</v>
      </c>
      <c r="Y320" s="2">
        <v>0</v>
      </c>
      <c r="Z320" s="2">
        <v>0</v>
      </c>
      <c r="AA320" s="2">
        <v>0</v>
      </c>
      <c r="AB320" s="2">
        <v>126500</v>
      </c>
      <c r="AC320" s="2">
        <v>38000</v>
      </c>
      <c r="AD320" s="2">
        <v>-11000</v>
      </c>
      <c r="AE320" s="2">
        <v>0</v>
      </c>
      <c r="AF320" s="2">
        <v>0</v>
      </c>
      <c r="AG320" s="2">
        <v>55000</v>
      </c>
      <c r="AH320" s="2">
        <v>-2500</v>
      </c>
      <c r="AI320" s="2">
        <v>0</v>
      </c>
      <c r="AJ320" s="2">
        <v>0</v>
      </c>
    </row>
    <row r="321" spans="1:36" x14ac:dyDescent="0.2">
      <c r="A321" t="str">
        <f t="shared" si="4"/>
        <v>Partnership-20</v>
      </c>
      <c r="B321" t="s">
        <v>79</v>
      </c>
      <c r="C321">
        <v>20</v>
      </c>
      <c r="D321" t="s">
        <v>47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-1500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</row>
    <row r="322" spans="1:36" x14ac:dyDescent="0.2">
      <c r="A322" t="str">
        <f t="shared" si="4"/>
        <v>Partnership-21</v>
      </c>
      <c r="B322" t="s">
        <v>79</v>
      </c>
      <c r="C322">
        <v>21</v>
      </c>
      <c r="D322" t="s">
        <v>48</v>
      </c>
      <c r="E322" s="2">
        <v>175918.68</v>
      </c>
      <c r="F322" s="2">
        <v>170921.32</v>
      </c>
      <c r="G322" s="2">
        <v>170924.23</v>
      </c>
      <c r="H322" s="2">
        <v>167127.03</v>
      </c>
      <c r="I322" s="2">
        <v>167129.87</v>
      </c>
      <c r="J322" s="2">
        <v>19952.05</v>
      </c>
      <c r="K322" s="2">
        <v>170838.8</v>
      </c>
      <c r="L322" s="2">
        <v>169841.69</v>
      </c>
      <c r="M322" s="2">
        <v>169844.48000000001</v>
      </c>
      <c r="N322" s="2">
        <v>169847.36</v>
      </c>
      <c r="O322" s="2">
        <v>169937.71</v>
      </c>
      <c r="P322" s="2">
        <v>545558.57999999996</v>
      </c>
      <c r="Q322" s="2">
        <v>545252.96</v>
      </c>
      <c r="R322" s="2">
        <v>536008.28</v>
      </c>
      <c r="S322" s="2">
        <v>511809.45</v>
      </c>
      <c r="T322" s="2">
        <v>507644.23</v>
      </c>
      <c r="U322" s="2">
        <v>515998.95</v>
      </c>
      <c r="V322" s="2">
        <v>511499.15</v>
      </c>
      <c r="W322" s="2">
        <v>439188.39</v>
      </c>
      <c r="X322" s="2">
        <v>438065.2</v>
      </c>
      <c r="Y322" s="2">
        <v>438429</v>
      </c>
      <c r="Z322" s="2">
        <v>447344.75</v>
      </c>
      <c r="AA322" s="2">
        <v>447716.26</v>
      </c>
      <c r="AB322" s="2">
        <v>587673.79</v>
      </c>
      <c r="AC322" s="2">
        <v>606726.35</v>
      </c>
      <c r="AD322" s="2">
        <v>596252.88</v>
      </c>
      <c r="AE322" s="2">
        <v>594262.99</v>
      </c>
      <c r="AF322" s="2">
        <v>594272.76</v>
      </c>
      <c r="AG322" s="2">
        <v>391257.92</v>
      </c>
      <c r="AH322" s="2">
        <v>290764.34000000003</v>
      </c>
      <c r="AI322" s="2">
        <v>141983.10999999999</v>
      </c>
      <c r="AJ322" s="2">
        <v>0</v>
      </c>
    </row>
    <row r="323" spans="1:36" x14ac:dyDescent="0.2">
      <c r="A323" t="str">
        <f t="shared" ref="A323:A333" si="5">B323&amp;"-"&amp;C323</f>
        <v>TrustAccount-3</v>
      </c>
      <c r="B323" t="s">
        <v>81</v>
      </c>
      <c r="C323">
        <v>3</v>
      </c>
      <c r="D323" t="s">
        <v>37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</row>
    <row r="324" spans="1:36" x14ac:dyDescent="0.2">
      <c r="A324" t="str">
        <f t="shared" si="5"/>
        <v>TrustAccount-14</v>
      </c>
      <c r="B324" t="s">
        <v>81</v>
      </c>
      <c r="C324">
        <v>14</v>
      </c>
      <c r="D324" t="s">
        <v>43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</row>
    <row r="325" spans="1:36" x14ac:dyDescent="0.2">
      <c r="A325" t="str">
        <f t="shared" si="5"/>
        <v>TrustAccount-15</v>
      </c>
      <c r="B325" t="s">
        <v>81</v>
      </c>
      <c r="C325">
        <v>15</v>
      </c>
      <c r="D325" t="s">
        <v>44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</row>
    <row r="326" spans="1:36" x14ac:dyDescent="0.2">
      <c r="A326" t="str">
        <f t="shared" si="5"/>
        <v>TrustAccount-20</v>
      </c>
      <c r="B326" t="s">
        <v>81</v>
      </c>
      <c r="C326">
        <v>20</v>
      </c>
      <c r="D326" t="s">
        <v>47</v>
      </c>
      <c r="E326" s="2">
        <v>900</v>
      </c>
      <c r="F326" s="2">
        <v>1050</v>
      </c>
      <c r="G326" s="2">
        <v>0</v>
      </c>
      <c r="H326" s="2">
        <v>0</v>
      </c>
      <c r="I326" s="2">
        <v>0</v>
      </c>
      <c r="J326" s="2">
        <v>0</v>
      </c>
      <c r="K326" s="2">
        <v>-900</v>
      </c>
      <c r="L326" s="2">
        <v>0</v>
      </c>
      <c r="M326" s="2">
        <v>0</v>
      </c>
      <c r="N326" s="2">
        <v>0</v>
      </c>
      <c r="O326" s="2">
        <v>-900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</row>
    <row r="327" spans="1:36" x14ac:dyDescent="0.2">
      <c r="A327" t="str">
        <f t="shared" si="5"/>
        <v>TrustAccount-21</v>
      </c>
      <c r="B327" t="s">
        <v>81</v>
      </c>
      <c r="C327">
        <v>21</v>
      </c>
      <c r="D327" t="s">
        <v>48</v>
      </c>
      <c r="E327" s="2">
        <v>6200</v>
      </c>
      <c r="F327" s="2">
        <v>7250</v>
      </c>
      <c r="G327" s="2">
        <v>7250</v>
      </c>
      <c r="H327" s="2">
        <v>7250</v>
      </c>
      <c r="I327" s="2">
        <v>7250</v>
      </c>
      <c r="J327" s="2">
        <v>7250</v>
      </c>
      <c r="K327" s="2">
        <v>6350</v>
      </c>
      <c r="L327" s="2">
        <v>6350</v>
      </c>
      <c r="M327" s="2">
        <v>6350</v>
      </c>
      <c r="N327" s="2">
        <v>6350</v>
      </c>
      <c r="O327" s="2">
        <v>5450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</row>
    <row r="328" spans="1:36" x14ac:dyDescent="0.2">
      <c r="A328" t="str">
        <f t="shared" si="5"/>
        <v>TrustChase-1</v>
      </c>
      <c r="B328" t="s">
        <v>82</v>
      </c>
      <c r="C328">
        <v>1</v>
      </c>
      <c r="D328" t="s">
        <v>36</v>
      </c>
      <c r="E328" s="2">
        <v>1200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</row>
    <row r="329" spans="1:36" x14ac:dyDescent="0.2">
      <c r="A329" t="str">
        <f t="shared" si="5"/>
        <v>TrustChase-3</v>
      </c>
      <c r="B329" t="s">
        <v>82</v>
      </c>
      <c r="C329">
        <v>3</v>
      </c>
      <c r="D329" t="s">
        <v>37</v>
      </c>
      <c r="E329" s="2">
        <v>1200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</row>
    <row r="330" spans="1:36" x14ac:dyDescent="0.2">
      <c r="A330" t="str">
        <f t="shared" si="5"/>
        <v>TrustChase-14</v>
      </c>
      <c r="B330" t="s">
        <v>82</v>
      </c>
      <c r="C330">
        <v>14</v>
      </c>
      <c r="D330" t="s">
        <v>43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</row>
    <row r="331" spans="1:36" x14ac:dyDescent="0.2">
      <c r="A331" t="str">
        <f t="shared" si="5"/>
        <v>TrustChase-15</v>
      </c>
      <c r="B331" t="s">
        <v>82</v>
      </c>
      <c r="C331">
        <v>15</v>
      </c>
      <c r="D331" t="s">
        <v>44</v>
      </c>
      <c r="E331" s="2">
        <v>1200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</row>
    <row r="332" spans="1:36" x14ac:dyDescent="0.2">
      <c r="A332" t="str">
        <f t="shared" si="5"/>
        <v>TrustChase-20</v>
      </c>
      <c r="B332" t="s">
        <v>82</v>
      </c>
      <c r="C332">
        <v>20</v>
      </c>
      <c r="D332" t="s">
        <v>47</v>
      </c>
      <c r="E332" s="2">
        <v>1000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-1200</v>
      </c>
      <c r="N332" s="2">
        <v>0</v>
      </c>
      <c r="O332" s="2">
        <v>0</v>
      </c>
      <c r="P332" s="2">
        <v>2500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</row>
    <row r="333" spans="1:36" x14ac:dyDescent="0.2">
      <c r="A333" t="str">
        <f t="shared" si="5"/>
        <v>TrustChase-21</v>
      </c>
      <c r="B333" t="s">
        <v>82</v>
      </c>
      <c r="C333">
        <v>21</v>
      </c>
      <c r="D333" t="s">
        <v>48</v>
      </c>
      <c r="E333" s="2">
        <v>2400</v>
      </c>
      <c r="F333" s="2">
        <v>2400</v>
      </c>
      <c r="G333" s="2">
        <v>2400</v>
      </c>
      <c r="H333" s="2">
        <v>2400</v>
      </c>
      <c r="I333" s="2">
        <v>2400</v>
      </c>
      <c r="J333" s="2">
        <v>2400</v>
      </c>
      <c r="K333" s="2">
        <v>2400</v>
      </c>
      <c r="L333" s="2">
        <v>2400</v>
      </c>
      <c r="M333" s="2">
        <v>1200</v>
      </c>
      <c r="N333" s="2">
        <v>1200</v>
      </c>
      <c r="O333" s="2">
        <v>1200</v>
      </c>
      <c r="P333" s="2">
        <v>3700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Jadhav</cp:lastModifiedBy>
  <dcterms:created xsi:type="dcterms:W3CDTF">2024-08-03T15:20:12Z</dcterms:created>
  <dcterms:modified xsi:type="dcterms:W3CDTF">2024-08-03T16:15:29Z</dcterms:modified>
</cp:coreProperties>
</file>